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90" windowWidth="19440" windowHeight="11760" firstSheet="1" activeTab="1"/>
  </bookViews>
  <sheets>
    <sheet name="Current &amp; Proposed Revenues" sheetId="1" r:id="rId1"/>
    <sheet name="Current &amp; Proposed Distribution" sheetId="2" r:id="rId2"/>
    <sheet name="Current Revenues &amp; Distribution" sheetId="3" r:id="rId3"/>
    <sheet name="County Comparison" sheetId="4" r:id="rId4"/>
  </sheets>
  <calcPr calcId="145621"/>
</workbook>
</file>

<file path=xl/calcChain.xml><?xml version="1.0" encoding="utf-8"?>
<calcChain xmlns="http://schemas.openxmlformats.org/spreadsheetml/2006/main">
  <c r="F29" i="4" l="1"/>
  <c r="G29" i="4"/>
  <c r="E29" i="4"/>
  <c r="F24" i="4"/>
  <c r="G24" i="4"/>
  <c r="E24" i="4"/>
  <c r="D28" i="4"/>
  <c r="E28" i="4"/>
  <c r="F28" i="4"/>
  <c r="G28" i="4"/>
  <c r="C28" i="4"/>
  <c r="C29" i="4"/>
  <c r="E23" i="4"/>
  <c r="F23" i="4"/>
  <c r="G23" i="4"/>
  <c r="D23" i="4"/>
  <c r="C23" i="4"/>
  <c r="E59" i="4"/>
  <c r="D59" i="4"/>
  <c r="C59" i="4"/>
  <c r="F58" i="4"/>
  <c r="E58" i="4"/>
  <c r="D58" i="4"/>
  <c r="C58" i="4"/>
  <c r="E56" i="4"/>
  <c r="D56" i="4"/>
  <c r="C56" i="4"/>
  <c r="E55" i="4"/>
  <c r="D55" i="4"/>
  <c r="C55" i="4"/>
  <c r="F49" i="4"/>
  <c r="E49" i="4"/>
  <c r="D49" i="4"/>
  <c r="C49" i="4"/>
  <c r="F48" i="4"/>
  <c r="E48" i="4"/>
  <c r="D48" i="4"/>
  <c r="C48" i="4"/>
  <c r="F44" i="4"/>
  <c r="E44" i="4"/>
  <c r="D44" i="4"/>
  <c r="C44" i="4"/>
  <c r="F43" i="4"/>
  <c r="E43" i="4"/>
  <c r="D43" i="4"/>
  <c r="C43" i="4"/>
  <c r="G6" i="4"/>
  <c r="G5" i="4"/>
  <c r="F1428" i="1" l="1"/>
  <c r="E1428" i="1"/>
  <c r="D1428" i="1"/>
  <c r="C1428" i="1"/>
  <c r="F1403" i="1"/>
  <c r="E1403" i="1"/>
  <c r="D1403" i="1"/>
  <c r="C1403" i="1"/>
  <c r="F1389" i="1"/>
  <c r="E1389" i="1"/>
  <c r="D1389" i="1"/>
  <c r="C1389" i="1"/>
  <c r="F1366" i="1"/>
  <c r="E1366" i="1"/>
  <c r="D1366" i="1"/>
  <c r="C1366" i="1"/>
  <c r="F1340" i="1"/>
  <c r="E1340" i="1"/>
  <c r="D1340" i="1"/>
  <c r="C1340" i="1"/>
  <c r="F1320" i="1"/>
  <c r="E1320" i="1"/>
  <c r="D1320" i="1"/>
  <c r="C1320" i="1"/>
  <c r="F1306" i="1"/>
  <c r="E1306" i="1"/>
  <c r="D1306" i="1"/>
  <c r="C1306" i="1"/>
  <c r="F1283" i="1"/>
  <c r="E1283" i="1"/>
  <c r="D1283" i="1"/>
  <c r="C1283" i="1"/>
  <c r="F1270" i="1"/>
  <c r="E1270" i="1"/>
  <c r="D1270" i="1"/>
  <c r="C1270" i="1"/>
  <c r="F1255" i="1"/>
  <c r="E1255" i="1"/>
  <c r="D1255" i="1"/>
  <c r="C1255" i="1"/>
  <c r="F1229" i="1"/>
  <c r="E1229" i="1"/>
  <c r="D1229" i="1"/>
  <c r="C1229" i="1"/>
  <c r="F1213" i="1"/>
  <c r="E1213" i="1"/>
  <c r="D1213" i="1"/>
  <c r="C1213" i="1"/>
  <c r="F1190" i="1"/>
  <c r="E1190" i="1"/>
  <c r="D1190" i="1"/>
  <c r="C1190" i="1"/>
  <c r="F1174" i="1"/>
  <c r="E1174" i="1"/>
  <c r="D1174" i="1"/>
  <c r="C1174" i="1"/>
  <c r="F1145" i="1"/>
  <c r="E1145" i="1"/>
  <c r="D1145" i="1"/>
  <c r="C1145" i="1"/>
  <c r="F1127" i="1"/>
  <c r="E1127" i="1"/>
  <c r="D1127" i="1"/>
  <c r="C1127" i="1"/>
  <c r="F1102" i="1"/>
  <c r="E1102" i="1"/>
  <c r="D1102" i="1"/>
  <c r="C1102" i="1"/>
  <c r="F1077" i="1"/>
  <c r="E1077" i="1"/>
  <c r="D1077" i="1"/>
  <c r="C1077" i="1"/>
  <c r="F1049" i="1"/>
  <c r="E1049" i="1"/>
  <c r="D1049" i="1"/>
  <c r="C1049" i="1"/>
  <c r="F1028" i="1"/>
  <c r="E1028" i="1"/>
  <c r="D1028" i="1"/>
  <c r="C1028" i="1"/>
  <c r="F1010" i="1"/>
  <c r="E1010" i="1"/>
  <c r="D1010" i="1"/>
  <c r="C1010" i="1"/>
  <c r="F1001" i="1"/>
  <c r="E1001" i="1"/>
  <c r="D1001" i="1"/>
  <c r="C1001" i="1"/>
  <c r="F980" i="1"/>
  <c r="E980" i="1"/>
  <c r="D980" i="1"/>
  <c r="C980" i="1"/>
  <c r="F960" i="1"/>
  <c r="E960" i="1"/>
  <c r="D960" i="1"/>
  <c r="C960" i="1"/>
  <c r="F934" i="1"/>
  <c r="E934" i="1"/>
  <c r="D934" i="1"/>
  <c r="C934" i="1"/>
  <c r="F913" i="1"/>
  <c r="E913" i="1"/>
  <c r="D913" i="1"/>
  <c r="C913" i="1"/>
  <c r="F904" i="1"/>
  <c r="E904" i="1"/>
  <c r="D904" i="1"/>
  <c r="C904" i="1"/>
  <c r="F894" i="1"/>
  <c r="E894" i="1"/>
  <c r="D894" i="1"/>
  <c r="C894" i="1"/>
  <c r="F870" i="1"/>
  <c r="E870" i="1"/>
  <c r="D870" i="1"/>
  <c r="C870" i="1"/>
  <c r="F849" i="1"/>
  <c r="E849" i="1"/>
  <c r="D849" i="1"/>
  <c r="C849" i="1"/>
  <c r="F824" i="1"/>
  <c r="E824" i="1"/>
  <c r="D824" i="1"/>
  <c r="C824" i="1"/>
  <c r="F798" i="1"/>
  <c r="E798" i="1"/>
  <c r="D798" i="1"/>
  <c r="C798" i="1"/>
  <c r="F796" i="1"/>
  <c r="E796" i="1"/>
  <c r="D796" i="1"/>
  <c r="C796" i="1"/>
  <c r="F793" i="1"/>
  <c r="E793" i="1"/>
  <c r="D793" i="1"/>
  <c r="C793" i="1"/>
  <c r="F777" i="1"/>
  <c r="E777" i="1"/>
  <c r="D777" i="1"/>
  <c r="C777" i="1"/>
  <c r="F758" i="1"/>
  <c r="E758" i="1"/>
  <c r="D758" i="1"/>
  <c r="C758" i="1"/>
  <c r="F710" i="1"/>
  <c r="E710" i="1"/>
  <c r="D710" i="1"/>
  <c r="C710" i="1"/>
  <c r="F691" i="1"/>
  <c r="E691" i="1"/>
  <c r="D691" i="1"/>
  <c r="C691" i="1"/>
  <c r="F673" i="1"/>
  <c r="E673" i="1"/>
  <c r="D673" i="1"/>
  <c r="C673" i="1"/>
  <c r="F654" i="1"/>
  <c r="E654" i="1"/>
  <c r="D654" i="1"/>
  <c r="C654" i="1"/>
  <c r="F635" i="1"/>
  <c r="E635" i="1"/>
  <c r="D635" i="1"/>
  <c r="C635" i="1"/>
  <c r="F623" i="1"/>
  <c r="E623" i="1"/>
  <c r="D623" i="1"/>
  <c r="C623" i="1"/>
  <c r="F611" i="1"/>
  <c r="E611" i="1"/>
  <c r="D611" i="1"/>
  <c r="C611" i="1"/>
  <c r="F602" i="1"/>
  <c r="E602" i="1"/>
  <c r="D602" i="1"/>
  <c r="C602" i="1"/>
  <c r="F581" i="1"/>
  <c r="E581" i="1"/>
  <c r="D581" i="1"/>
  <c r="C581" i="1"/>
  <c r="F564" i="1"/>
  <c r="E564" i="1"/>
  <c r="D564" i="1"/>
  <c r="C564" i="1"/>
  <c r="F541" i="1"/>
  <c r="E541" i="1"/>
  <c r="D541" i="1"/>
  <c r="C541" i="1"/>
  <c r="F530" i="1"/>
  <c r="E530" i="1"/>
  <c r="D530" i="1"/>
  <c r="C530" i="1"/>
  <c r="F514" i="1"/>
  <c r="E514" i="1"/>
  <c r="D514" i="1"/>
  <c r="C514" i="1"/>
  <c r="F505" i="1"/>
  <c r="E505" i="1"/>
  <c r="D505" i="1"/>
  <c r="C505" i="1"/>
  <c r="F488" i="1"/>
  <c r="E488" i="1"/>
  <c r="D488" i="1"/>
  <c r="C488" i="1"/>
  <c r="F453" i="1"/>
  <c r="E453" i="1"/>
  <c r="D453" i="1"/>
  <c r="C453" i="1"/>
  <c r="F437" i="1"/>
  <c r="E437" i="1"/>
  <c r="D437" i="1"/>
  <c r="C437" i="1"/>
  <c r="F418" i="1"/>
  <c r="E418" i="1"/>
  <c r="D418" i="1"/>
  <c r="C418" i="1"/>
  <c r="F409" i="1"/>
  <c r="E409" i="1"/>
  <c r="D409" i="1"/>
  <c r="C409" i="1"/>
  <c r="F394" i="1"/>
  <c r="E394" i="1"/>
  <c r="D394" i="1"/>
  <c r="C394" i="1"/>
  <c r="F369" i="1"/>
  <c r="E369" i="1"/>
  <c r="D369" i="1"/>
  <c r="C369" i="1"/>
  <c r="F351" i="1"/>
  <c r="E351" i="1"/>
  <c r="D351" i="1"/>
  <c r="C351" i="1"/>
  <c r="F331" i="1"/>
  <c r="E331" i="1"/>
  <c r="D331" i="1"/>
  <c r="C331" i="1"/>
  <c r="F308" i="1"/>
  <c r="E308" i="1"/>
  <c r="D308" i="1"/>
  <c r="C308" i="1"/>
  <c r="F271" i="1"/>
  <c r="E271" i="1"/>
  <c r="D271" i="1"/>
  <c r="C271" i="1"/>
  <c r="F251" i="1"/>
  <c r="E251" i="1"/>
  <c r="D251" i="1"/>
  <c r="C251" i="1"/>
  <c r="F226" i="1"/>
  <c r="E226" i="1"/>
  <c r="D226" i="1"/>
  <c r="C226" i="1"/>
  <c r="F190" i="1"/>
  <c r="E190" i="1"/>
  <c r="D190" i="1"/>
  <c r="C190" i="1"/>
  <c r="F165" i="1"/>
  <c r="E165" i="1"/>
  <c r="D165" i="1"/>
  <c r="C165" i="1"/>
  <c r="F155" i="1"/>
  <c r="E155" i="1"/>
  <c r="D155" i="1"/>
  <c r="C155" i="1"/>
  <c r="F133" i="1"/>
  <c r="E133" i="1"/>
  <c r="D133" i="1"/>
  <c r="C133" i="1"/>
  <c r="F112" i="1"/>
  <c r="E112" i="1"/>
  <c r="D112" i="1"/>
  <c r="C112" i="1"/>
  <c r="F93" i="1"/>
  <c r="E93" i="1"/>
  <c r="D93" i="1"/>
  <c r="C93" i="1"/>
  <c r="F67" i="1"/>
  <c r="E67" i="1"/>
  <c r="D67" i="1"/>
  <c r="C67" i="1"/>
  <c r="F39" i="1"/>
  <c r="E39" i="1"/>
  <c r="D39" i="1"/>
  <c r="C39" i="1"/>
  <c r="F23" i="1"/>
  <c r="F1429" i="1" s="1"/>
  <c r="E23" i="1"/>
  <c r="D23" i="1"/>
  <c r="C23" i="1"/>
  <c r="G1428" i="2"/>
  <c r="F1428" i="2"/>
  <c r="E1428" i="2"/>
  <c r="D1428" i="2"/>
  <c r="C1428" i="2"/>
  <c r="G1403" i="2"/>
  <c r="F1403" i="2"/>
  <c r="E1403" i="2"/>
  <c r="D1403" i="2"/>
  <c r="C1403" i="2"/>
  <c r="G1389" i="2"/>
  <c r="F1389" i="2"/>
  <c r="E1389" i="2"/>
  <c r="D1389" i="2"/>
  <c r="C1389" i="2"/>
  <c r="G1366" i="2"/>
  <c r="F1366" i="2"/>
  <c r="E1366" i="2"/>
  <c r="D1366" i="2"/>
  <c r="C1366" i="2"/>
  <c r="G1340" i="2"/>
  <c r="F1340" i="2"/>
  <c r="E1340" i="2"/>
  <c r="D1340" i="2"/>
  <c r="C1340" i="2"/>
  <c r="G1320" i="2"/>
  <c r="F1320" i="2"/>
  <c r="E1320" i="2"/>
  <c r="D1320" i="2"/>
  <c r="C1320" i="2"/>
  <c r="G1306" i="2"/>
  <c r="F1306" i="2"/>
  <c r="E1306" i="2"/>
  <c r="D1306" i="2"/>
  <c r="C1306" i="2"/>
  <c r="G1283" i="2"/>
  <c r="F1283" i="2"/>
  <c r="E1283" i="2"/>
  <c r="D1283" i="2"/>
  <c r="C1283" i="2"/>
  <c r="G1270" i="2"/>
  <c r="F1270" i="2"/>
  <c r="E1270" i="2"/>
  <c r="D1270" i="2"/>
  <c r="C1270" i="2"/>
  <c r="G1255" i="2"/>
  <c r="F1255" i="2"/>
  <c r="E1255" i="2"/>
  <c r="D1255" i="2"/>
  <c r="C1255" i="2"/>
  <c r="G1229" i="2"/>
  <c r="F1229" i="2"/>
  <c r="E1229" i="2"/>
  <c r="D1229" i="2"/>
  <c r="C1229" i="2"/>
  <c r="G1213" i="2"/>
  <c r="F1213" i="2"/>
  <c r="E1213" i="2"/>
  <c r="D1213" i="2"/>
  <c r="C1213" i="2"/>
  <c r="G1190" i="2"/>
  <c r="F1190" i="2"/>
  <c r="E1190" i="2"/>
  <c r="D1190" i="2"/>
  <c r="C1190" i="2"/>
  <c r="G1174" i="2"/>
  <c r="F1174" i="2"/>
  <c r="E1174" i="2"/>
  <c r="D1174" i="2"/>
  <c r="C1174" i="2"/>
  <c r="G1145" i="2"/>
  <c r="F1145" i="2"/>
  <c r="E1145" i="2"/>
  <c r="D1145" i="2"/>
  <c r="C1145" i="2"/>
  <c r="G1127" i="2"/>
  <c r="F1127" i="2"/>
  <c r="E1127" i="2"/>
  <c r="D1127" i="2"/>
  <c r="C1127" i="2"/>
  <c r="G1102" i="2"/>
  <c r="F1102" i="2"/>
  <c r="E1102" i="2"/>
  <c r="D1102" i="2"/>
  <c r="C1102" i="2"/>
  <c r="G1077" i="2"/>
  <c r="F1077" i="2"/>
  <c r="E1077" i="2"/>
  <c r="D1077" i="2"/>
  <c r="C1077" i="2"/>
  <c r="G1049" i="2"/>
  <c r="F1049" i="2"/>
  <c r="E1049" i="2"/>
  <c r="D1049" i="2"/>
  <c r="C1049" i="2"/>
  <c r="G1028" i="2"/>
  <c r="F1028" i="2"/>
  <c r="E1028" i="2"/>
  <c r="D1028" i="2"/>
  <c r="C1028" i="2"/>
  <c r="G1010" i="2"/>
  <c r="F1010" i="2"/>
  <c r="E1010" i="2"/>
  <c r="D1010" i="2"/>
  <c r="C1010" i="2"/>
  <c r="G1001" i="2"/>
  <c r="F1001" i="2"/>
  <c r="E1001" i="2"/>
  <c r="D1001" i="2"/>
  <c r="C1001" i="2"/>
  <c r="G980" i="2"/>
  <c r="F980" i="2"/>
  <c r="E980" i="2"/>
  <c r="D980" i="2"/>
  <c r="C980" i="2"/>
  <c r="G960" i="2"/>
  <c r="F960" i="2"/>
  <c r="E960" i="2"/>
  <c r="D960" i="2"/>
  <c r="C960" i="2"/>
  <c r="G934" i="2"/>
  <c r="F934" i="2"/>
  <c r="E934" i="2"/>
  <c r="D934" i="2"/>
  <c r="C934" i="2"/>
  <c r="G913" i="2"/>
  <c r="F913" i="2"/>
  <c r="E913" i="2"/>
  <c r="D913" i="2"/>
  <c r="C913" i="2"/>
  <c r="G904" i="2"/>
  <c r="F904" i="2"/>
  <c r="E904" i="2"/>
  <c r="D904" i="2"/>
  <c r="C904" i="2"/>
  <c r="G894" i="2"/>
  <c r="F894" i="2"/>
  <c r="E894" i="2"/>
  <c r="D894" i="2"/>
  <c r="C894" i="2"/>
  <c r="G870" i="2"/>
  <c r="F870" i="2"/>
  <c r="E870" i="2"/>
  <c r="D870" i="2"/>
  <c r="C870" i="2"/>
  <c r="G849" i="2"/>
  <c r="F849" i="2"/>
  <c r="E849" i="2"/>
  <c r="D849" i="2"/>
  <c r="C849" i="2"/>
  <c r="G824" i="2"/>
  <c r="F824" i="2"/>
  <c r="E824" i="2"/>
  <c r="D824" i="2"/>
  <c r="C824" i="2"/>
  <c r="G798" i="2"/>
  <c r="F798" i="2"/>
  <c r="E798" i="2"/>
  <c r="D798" i="2"/>
  <c r="C798" i="2"/>
  <c r="G796" i="2"/>
  <c r="F796" i="2"/>
  <c r="E796" i="2"/>
  <c r="D796" i="2"/>
  <c r="C796" i="2"/>
  <c r="G793" i="2"/>
  <c r="F793" i="2"/>
  <c r="E793" i="2"/>
  <c r="D793" i="2"/>
  <c r="C793" i="2"/>
  <c r="G777" i="2"/>
  <c r="F777" i="2"/>
  <c r="E777" i="2"/>
  <c r="D777" i="2"/>
  <c r="C777" i="2"/>
  <c r="G758" i="2"/>
  <c r="F758" i="2"/>
  <c r="E758" i="2"/>
  <c r="D758" i="2"/>
  <c r="C758" i="2"/>
  <c r="G710" i="2"/>
  <c r="F710" i="2"/>
  <c r="E710" i="2"/>
  <c r="D710" i="2"/>
  <c r="C710" i="2"/>
  <c r="G691" i="2"/>
  <c r="F691" i="2"/>
  <c r="E691" i="2"/>
  <c r="D691" i="2"/>
  <c r="C691" i="2"/>
  <c r="G673" i="2"/>
  <c r="F673" i="2"/>
  <c r="E673" i="2"/>
  <c r="D673" i="2"/>
  <c r="C673" i="2"/>
  <c r="G654" i="2"/>
  <c r="F654" i="2"/>
  <c r="E654" i="2"/>
  <c r="D654" i="2"/>
  <c r="C654" i="2"/>
  <c r="G635" i="2"/>
  <c r="F635" i="2"/>
  <c r="E635" i="2"/>
  <c r="D635" i="2"/>
  <c r="C635" i="2"/>
  <c r="G623" i="2"/>
  <c r="F623" i="2"/>
  <c r="E623" i="2"/>
  <c r="D623" i="2"/>
  <c r="C623" i="2"/>
  <c r="G611" i="2"/>
  <c r="F611" i="2"/>
  <c r="E611" i="2"/>
  <c r="D611" i="2"/>
  <c r="C611" i="2"/>
  <c r="G602" i="2"/>
  <c r="F602" i="2"/>
  <c r="E602" i="2"/>
  <c r="D602" i="2"/>
  <c r="C602" i="2"/>
  <c r="G581" i="2"/>
  <c r="F581" i="2"/>
  <c r="E581" i="2"/>
  <c r="D581" i="2"/>
  <c r="C581" i="2"/>
  <c r="G564" i="2"/>
  <c r="F564" i="2"/>
  <c r="E564" i="2"/>
  <c r="D564" i="2"/>
  <c r="C564" i="2"/>
  <c r="G541" i="2"/>
  <c r="F541" i="2"/>
  <c r="E541" i="2"/>
  <c r="D541" i="2"/>
  <c r="C541" i="2"/>
  <c r="G530" i="2"/>
  <c r="F530" i="2"/>
  <c r="E530" i="2"/>
  <c r="D530" i="2"/>
  <c r="C530" i="2"/>
  <c r="G514" i="2"/>
  <c r="F514" i="2"/>
  <c r="E514" i="2"/>
  <c r="D514" i="2"/>
  <c r="C514" i="2"/>
  <c r="G505" i="2"/>
  <c r="F505" i="2"/>
  <c r="E505" i="2"/>
  <c r="D505" i="2"/>
  <c r="C505" i="2"/>
  <c r="G488" i="2"/>
  <c r="F488" i="2"/>
  <c r="E488" i="2"/>
  <c r="D488" i="2"/>
  <c r="C488" i="2"/>
  <c r="G453" i="2"/>
  <c r="F453" i="2"/>
  <c r="E453" i="2"/>
  <c r="D453" i="2"/>
  <c r="C453" i="2"/>
  <c r="G437" i="2"/>
  <c r="F437" i="2"/>
  <c r="E437" i="2"/>
  <c r="D437" i="2"/>
  <c r="C437" i="2"/>
  <c r="G418" i="2"/>
  <c r="F418" i="2"/>
  <c r="E418" i="2"/>
  <c r="D418" i="2"/>
  <c r="C418" i="2"/>
  <c r="G409" i="2"/>
  <c r="F409" i="2"/>
  <c r="E409" i="2"/>
  <c r="D409" i="2"/>
  <c r="C409" i="2"/>
  <c r="G394" i="2"/>
  <c r="F394" i="2"/>
  <c r="E394" i="2"/>
  <c r="D394" i="2"/>
  <c r="C394" i="2"/>
  <c r="G369" i="2"/>
  <c r="F369" i="2"/>
  <c r="E369" i="2"/>
  <c r="D369" i="2"/>
  <c r="C369" i="2"/>
  <c r="G351" i="2"/>
  <c r="F351" i="2"/>
  <c r="E351" i="2"/>
  <c r="D351" i="2"/>
  <c r="C351" i="2"/>
  <c r="G331" i="2"/>
  <c r="F331" i="2"/>
  <c r="E331" i="2"/>
  <c r="D331" i="2"/>
  <c r="C331" i="2"/>
  <c r="G308" i="2"/>
  <c r="F308" i="2"/>
  <c r="E308" i="2"/>
  <c r="D308" i="2"/>
  <c r="C308" i="2"/>
  <c r="G271" i="2"/>
  <c r="F271" i="2"/>
  <c r="E271" i="2"/>
  <c r="D271" i="2"/>
  <c r="C271" i="2"/>
  <c r="G251" i="2"/>
  <c r="F251" i="2"/>
  <c r="E251" i="2"/>
  <c r="D251" i="2"/>
  <c r="C251" i="2"/>
  <c r="G226" i="2"/>
  <c r="F226" i="2"/>
  <c r="E226" i="2"/>
  <c r="D226" i="2"/>
  <c r="C226" i="2"/>
  <c r="G190" i="2"/>
  <c r="F190" i="2"/>
  <c r="E190" i="2"/>
  <c r="D190" i="2"/>
  <c r="C190" i="2"/>
  <c r="G165" i="2"/>
  <c r="F165" i="2"/>
  <c r="E165" i="2"/>
  <c r="D165" i="2"/>
  <c r="C165" i="2"/>
  <c r="G155" i="2"/>
  <c r="F155" i="2"/>
  <c r="E155" i="2"/>
  <c r="D155" i="2"/>
  <c r="C155" i="2"/>
  <c r="G133" i="2"/>
  <c r="F133" i="2"/>
  <c r="E133" i="2"/>
  <c r="D133" i="2"/>
  <c r="C133" i="2"/>
  <c r="G112" i="2"/>
  <c r="F112" i="2"/>
  <c r="E112" i="2"/>
  <c r="D112" i="2"/>
  <c r="C112" i="2"/>
  <c r="G93" i="2"/>
  <c r="F93" i="2"/>
  <c r="E93" i="2"/>
  <c r="D93" i="2"/>
  <c r="C93" i="2"/>
  <c r="G67" i="2"/>
  <c r="F67" i="2"/>
  <c r="E67" i="2"/>
  <c r="D67" i="2"/>
  <c r="C67" i="2"/>
  <c r="G39" i="2"/>
  <c r="F39" i="2"/>
  <c r="E39" i="2"/>
  <c r="D39" i="2"/>
  <c r="C39" i="2"/>
  <c r="G23" i="2"/>
  <c r="G1429" i="2" s="1"/>
  <c r="F23" i="2"/>
  <c r="E23" i="2"/>
  <c r="D23" i="2"/>
  <c r="D1429" i="2" s="1"/>
  <c r="C23" i="2"/>
  <c r="C1429" i="2" s="1"/>
  <c r="G1428" i="3"/>
  <c r="F1428" i="3"/>
  <c r="E1428" i="3"/>
  <c r="D1428" i="3"/>
  <c r="C1428" i="3"/>
  <c r="G1403" i="3"/>
  <c r="F1403" i="3"/>
  <c r="E1403" i="3"/>
  <c r="D1403" i="3"/>
  <c r="C1403" i="3"/>
  <c r="G1389" i="3"/>
  <c r="F1389" i="3"/>
  <c r="E1389" i="3"/>
  <c r="D1389" i="3"/>
  <c r="C1389" i="3"/>
  <c r="G1366" i="3"/>
  <c r="F1366" i="3"/>
  <c r="E1366" i="3"/>
  <c r="D1366" i="3"/>
  <c r="C1366" i="3"/>
  <c r="G1340" i="3"/>
  <c r="F1340" i="3"/>
  <c r="E1340" i="3"/>
  <c r="D1340" i="3"/>
  <c r="C1340" i="3"/>
  <c r="G1320" i="3"/>
  <c r="F1320" i="3"/>
  <c r="E1320" i="3"/>
  <c r="D1320" i="3"/>
  <c r="C1320" i="3"/>
  <c r="G1306" i="3"/>
  <c r="F1306" i="3"/>
  <c r="E1306" i="3"/>
  <c r="D1306" i="3"/>
  <c r="C1306" i="3"/>
  <c r="G1283" i="3"/>
  <c r="F1283" i="3"/>
  <c r="E1283" i="3"/>
  <c r="D1283" i="3"/>
  <c r="C1283" i="3"/>
  <c r="G1270" i="3"/>
  <c r="F1270" i="3"/>
  <c r="E1270" i="3"/>
  <c r="D1270" i="3"/>
  <c r="C1270" i="3"/>
  <c r="G1255" i="3"/>
  <c r="F1255" i="3"/>
  <c r="E1255" i="3"/>
  <c r="D1255" i="3"/>
  <c r="C1255" i="3"/>
  <c r="G1229" i="3"/>
  <c r="F1229" i="3"/>
  <c r="E1229" i="3"/>
  <c r="D1229" i="3"/>
  <c r="C1229" i="3"/>
  <c r="G1213" i="3"/>
  <c r="F1213" i="3"/>
  <c r="E1213" i="3"/>
  <c r="D1213" i="3"/>
  <c r="C1213" i="3"/>
  <c r="G1190" i="3"/>
  <c r="F1190" i="3"/>
  <c r="E1190" i="3"/>
  <c r="D1190" i="3"/>
  <c r="C1190" i="3"/>
  <c r="G1174" i="3"/>
  <c r="F1174" i="3"/>
  <c r="E1174" i="3"/>
  <c r="D1174" i="3"/>
  <c r="C1174" i="3"/>
  <c r="G1145" i="3"/>
  <c r="F1145" i="3"/>
  <c r="E1145" i="3"/>
  <c r="D1145" i="3"/>
  <c r="C1145" i="3"/>
  <c r="G1127" i="3"/>
  <c r="F1127" i="3"/>
  <c r="E1127" i="3"/>
  <c r="D1127" i="3"/>
  <c r="C1127" i="3"/>
  <c r="G1102" i="3"/>
  <c r="F1102" i="3"/>
  <c r="E1102" i="3"/>
  <c r="D1102" i="3"/>
  <c r="C1102" i="3"/>
  <c r="G1077" i="3"/>
  <c r="F1077" i="3"/>
  <c r="E1077" i="3"/>
  <c r="D1077" i="3"/>
  <c r="C1077" i="3"/>
  <c r="G1049" i="3"/>
  <c r="F1049" i="3"/>
  <c r="E1049" i="3"/>
  <c r="D1049" i="3"/>
  <c r="C1049" i="3"/>
  <c r="G1028" i="3"/>
  <c r="F1028" i="3"/>
  <c r="E1028" i="3"/>
  <c r="D1028" i="3"/>
  <c r="C1028" i="3"/>
  <c r="G1010" i="3"/>
  <c r="F1010" i="3"/>
  <c r="E1010" i="3"/>
  <c r="D1010" i="3"/>
  <c r="C1010" i="3"/>
  <c r="G1001" i="3"/>
  <c r="F1001" i="3"/>
  <c r="E1001" i="3"/>
  <c r="D1001" i="3"/>
  <c r="C1001" i="3"/>
  <c r="G980" i="3"/>
  <c r="F980" i="3"/>
  <c r="E980" i="3"/>
  <c r="D980" i="3"/>
  <c r="C980" i="3"/>
  <c r="G960" i="3"/>
  <c r="F960" i="3"/>
  <c r="E960" i="3"/>
  <c r="D960" i="3"/>
  <c r="C960" i="3"/>
  <c r="G934" i="3"/>
  <c r="F934" i="3"/>
  <c r="E934" i="3"/>
  <c r="D934" i="3"/>
  <c r="C934" i="3"/>
  <c r="G913" i="3"/>
  <c r="F913" i="3"/>
  <c r="E913" i="3"/>
  <c r="D913" i="3"/>
  <c r="C913" i="3"/>
  <c r="G904" i="3"/>
  <c r="F904" i="3"/>
  <c r="E904" i="3"/>
  <c r="D904" i="3"/>
  <c r="C904" i="3"/>
  <c r="G894" i="3"/>
  <c r="F894" i="3"/>
  <c r="E894" i="3"/>
  <c r="D894" i="3"/>
  <c r="C894" i="3"/>
  <c r="G870" i="3"/>
  <c r="F870" i="3"/>
  <c r="E870" i="3"/>
  <c r="D870" i="3"/>
  <c r="C870" i="3"/>
  <c r="G849" i="3"/>
  <c r="F849" i="3"/>
  <c r="E849" i="3"/>
  <c r="D849" i="3"/>
  <c r="C849" i="3"/>
  <c r="G824" i="3"/>
  <c r="F824" i="3"/>
  <c r="E824" i="3"/>
  <c r="D824" i="3"/>
  <c r="C824" i="3"/>
  <c r="G798" i="3"/>
  <c r="F798" i="3"/>
  <c r="E798" i="3"/>
  <c r="D798" i="3"/>
  <c r="C798" i="3"/>
  <c r="G796" i="3"/>
  <c r="F796" i="3"/>
  <c r="E796" i="3"/>
  <c r="D796" i="3"/>
  <c r="C796" i="3"/>
  <c r="G793" i="3"/>
  <c r="F793" i="3"/>
  <c r="E793" i="3"/>
  <c r="D793" i="3"/>
  <c r="C793" i="3"/>
  <c r="G777" i="3"/>
  <c r="F777" i="3"/>
  <c r="E777" i="3"/>
  <c r="D777" i="3"/>
  <c r="C777" i="3"/>
  <c r="G758" i="3"/>
  <c r="F758" i="3"/>
  <c r="E758" i="3"/>
  <c r="D758" i="3"/>
  <c r="C758" i="3"/>
  <c r="G710" i="3"/>
  <c r="F710" i="3"/>
  <c r="E710" i="3"/>
  <c r="D710" i="3"/>
  <c r="C710" i="3"/>
  <c r="G691" i="3"/>
  <c r="F691" i="3"/>
  <c r="E691" i="3"/>
  <c r="D691" i="3"/>
  <c r="C691" i="3"/>
  <c r="G673" i="3"/>
  <c r="F673" i="3"/>
  <c r="E673" i="3"/>
  <c r="D673" i="3"/>
  <c r="C673" i="3"/>
  <c r="G654" i="3"/>
  <c r="F654" i="3"/>
  <c r="E654" i="3"/>
  <c r="D654" i="3"/>
  <c r="C654" i="3"/>
  <c r="G635" i="3"/>
  <c r="F635" i="3"/>
  <c r="E635" i="3"/>
  <c r="D635" i="3"/>
  <c r="C635" i="3"/>
  <c r="G623" i="3"/>
  <c r="F623" i="3"/>
  <c r="E623" i="3"/>
  <c r="D623" i="3"/>
  <c r="C623" i="3"/>
  <c r="G611" i="3"/>
  <c r="F611" i="3"/>
  <c r="E611" i="3"/>
  <c r="D611" i="3"/>
  <c r="C611" i="3"/>
  <c r="G602" i="3"/>
  <c r="F602" i="3"/>
  <c r="E602" i="3"/>
  <c r="D602" i="3"/>
  <c r="C602" i="3"/>
  <c r="G581" i="3"/>
  <c r="F581" i="3"/>
  <c r="E581" i="3"/>
  <c r="D581" i="3"/>
  <c r="C581" i="3"/>
  <c r="G564" i="3"/>
  <c r="F564" i="3"/>
  <c r="E564" i="3"/>
  <c r="D564" i="3"/>
  <c r="C564" i="3"/>
  <c r="G541" i="3"/>
  <c r="F541" i="3"/>
  <c r="E541" i="3"/>
  <c r="D541" i="3"/>
  <c r="C541" i="3"/>
  <c r="G530" i="3"/>
  <c r="F530" i="3"/>
  <c r="E530" i="3"/>
  <c r="D530" i="3"/>
  <c r="C530" i="3"/>
  <c r="G514" i="3"/>
  <c r="F514" i="3"/>
  <c r="E514" i="3"/>
  <c r="D514" i="3"/>
  <c r="C514" i="3"/>
  <c r="G505" i="3"/>
  <c r="F505" i="3"/>
  <c r="E505" i="3"/>
  <c r="D505" i="3"/>
  <c r="C505" i="3"/>
  <c r="G488" i="3"/>
  <c r="F488" i="3"/>
  <c r="E488" i="3"/>
  <c r="D488" i="3"/>
  <c r="C488" i="3"/>
  <c r="G453" i="3"/>
  <c r="F453" i="3"/>
  <c r="E453" i="3"/>
  <c r="D453" i="3"/>
  <c r="C453" i="3"/>
  <c r="G437" i="3"/>
  <c r="F437" i="3"/>
  <c r="E437" i="3"/>
  <c r="D437" i="3"/>
  <c r="C437" i="3"/>
  <c r="G418" i="3"/>
  <c r="F418" i="3"/>
  <c r="E418" i="3"/>
  <c r="D418" i="3"/>
  <c r="C418" i="3"/>
  <c r="G409" i="3"/>
  <c r="F409" i="3"/>
  <c r="E409" i="3"/>
  <c r="D409" i="3"/>
  <c r="C409" i="3"/>
  <c r="G394" i="3"/>
  <c r="F394" i="3"/>
  <c r="E394" i="3"/>
  <c r="D394" i="3"/>
  <c r="C394" i="3"/>
  <c r="G369" i="3"/>
  <c r="F369" i="3"/>
  <c r="E369" i="3"/>
  <c r="D369" i="3"/>
  <c r="C369" i="3"/>
  <c r="G351" i="3"/>
  <c r="F351" i="3"/>
  <c r="E351" i="3"/>
  <c r="D351" i="3"/>
  <c r="C351" i="3"/>
  <c r="G331" i="3"/>
  <c r="F331" i="3"/>
  <c r="E331" i="3"/>
  <c r="D331" i="3"/>
  <c r="C331" i="3"/>
  <c r="G308" i="3"/>
  <c r="F308" i="3"/>
  <c r="E308" i="3"/>
  <c r="D308" i="3"/>
  <c r="C308" i="3"/>
  <c r="G271" i="3"/>
  <c r="F271" i="3"/>
  <c r="E271" i="3"/>
  <c r="D271" i="3"/>
  <c r="C271" i="3"/>
  <c r="G251" i="3"/>
  <c r="F251" i="3"/>
  <c r="E251" i="3"/>
  <c r="D251" i="3"/>
  <c r="C251" i="3"/>
  <c r="G226" i="3"/>
  <c r="F226" i="3"/>
  <c r="E226" i="3"/>
  <c r="D226" i="3"/>
  <c r="C226" i="3"/>
  <c r="G190" i="3"/>
  <c r="F190" i="3"/>
  <c r="E190" i="3"/>
  <c r="D190" i="3"/>
  <c r="C190" i="3"/>
  <c r="G165" i="3"/>
  <c r="F165" i="3"/>
  <c r="E165" i="3"/>
  <c r="D165" i="3"/>
  <c r="C165" i="3"/>
  <c r="G155" i="3"/>
  <c r="F155" i="3"/>
  <c r="E155" i="3"/>
  <c r="D155" i="3"/>
  <c r="C155" i="3"/>
  <c r="G133" i="3"/>
  <c r="F133" i="3"/>
  <c r="E133" i="3"/>
  <c r="D133" i="3"/>
  <c r="C133" i="3"/>
  <c r="G112" i="3"/>
  <c r="F112" i="3"/>
  <c r="E112" i="3"/>
  <c r="D112" i="3"/>
  <c r="C112" i="3"/>
  <c r="G93" i="3"/>
  <c r="F93" i="3"/>
  <c r="E93" i="3"/>
  <c r="D93" i="3"/>
  <c r="C93" i="3"/>
  <c r="G67" i="3"/>
  <c r="F67" i="3"/>
  <c r="E67" i="3"/>
  <c r="D67" i="3"/>
  <c r="C67" i="3"/>
  <c r="G39" i="3"/>
  <c r="F39" i="3"/>
  <c r="E39" i="3"/>
  <c r="D39" i="3"/>
  <c r="C39" i="3"/>
  <c r="G23" i="3"/>
  <c r="G1429" i="3" s="1"/>
  <c r="F23" i="3"/>
  <c r="F1429" i="3" s="1"/>
  <c r="E23" i="3"/>
  <c r="E1429" i="3" s="1"/>
  <c r="D23" i="3"/>
  <c r="D1429" i="3" s="1"/>
  <c r="C23" i="3"/>
  <c r="C1429" i="3" s="1"/>
  <c r="J1427" i="3"/>
  <c r="I1427" i="3"/>
  <c r="H1427" i="3"/>
  <c r="J1426" i="3"/>
  <c r="I1426" i="3"/>
  <c r="H1426" i="3"/>
  <c r="J1425" i="3"/>
  <c r="I1425" i="3"/>
  <c r="H1425" i="3"/>
  <c r="J1424" i="3"/>
  <c r="I1424" i="3"/>
  <c r="H1424" i="3"/>
  <c r="J1423" i="3"/>
  <c r="I1423" i="3"/>
  <c r="H1423" i="3"/>
  <c r="J1422" i="3"/>
  <c r="I1422" i="3"/>
  <c r="H1422" i="3"/>
  <c r="J1421" i="3"/>
  <c r="I1421" i="3"/>
  <c r="H1421" i="3"/>
  <c r="J1420" i="3"/>
  <c r="I1420" i="3"/>
  <c r="H1420" i="3"/>
  <c r="J1419" i="3"/>
  <c r="I1419" i="3"/>
  <c r="H1419" i="3"/>
  <c r="J1418" i="3"/>
  <c r="I1418" i="3"/>
  <c r="H1418" i="3"/>
  <c r="J1417" i="3"/>
  <c r="I1417" i="3"/>
  <c r="H1417" i="3"/>
  <c r="J1416" i="3"/>
  <c r="I1416" i="3"/>
  <c r="H1416" i="3"/>
  <c r="J1415" i="3"/>
  <c r="I1415" i="3"/>
  <c r="H1415" i="3"/>
  <c r="J1414" i="3"/>
  <c r="I1414" i="3"/>
  <c r="H1414" i="3"/>
  <c r="J1413" i="3"/>
  <c r="I1413" i="3"/>
  <c r="H1413" i="3"/>
  <c r="J1412" i="3"/>
  <c r="I1412" i="3"/>
  <c r="H1412" i="3"/>
  <c r="J1411" i="3"/>
  <c r="I1411" i="3"/>
  <c r="H1411" i="3"/>
  <c r="J1410" i="3"/>
  <c r="I1410" i="3"/>
  <c r="H1410" i="3"/>
  <c r="J1409" i="3"/>
  <c r="I1409" i="3"/>
  <c r="H1409" i="3"/>
  <c r="J1408" i="3"/>
  <c r="I1408" i="3"/>
  <c r="H1408" i="3"/>
  <c r="J1407" i="3"/>
  <c r="I1407" i="3"/>
  <c r="H1407" i="3"/>
  <c r="J1406" i="3"/>
  <c r="I1406" i="3"/>
  <c r="H1406" i="3"/>
  <c r="J1405" i="3"/>
  <c r="I1405" i="3"/>
  <c r="H1405" i="3"/>
  <c r="J1404" i="3"/>
  <c r="I1404" i="3"/>
  <c r="H1404" i="3"/>
  <c r="J1402" i="3"/>
  <c r="I1402" i="3"/>
  <c r="H1402" i="3"/>
  <c r="J1401" i="3"/>
  <c r="I1401" i="3"/>
  <c r="H1401" i="3"/>
  <c r="J1400" i="3"/>
  <c r="I1400" i="3"/>
  <c r="H1400" i="3"/>
  <c r="J1399" i="3"/>
  <c r="I1399" i="3"/>
  <c r="H1399" i="3"/>
  <c r="J1398" i="3"/>
  <c r="I1398" i="3"/>
  <c r="H1398" i="3"/>
  <c r="J1397" i="3"/>
  <c r="I1397" i="3"/>
  <c r="H1397" i="3"/>
  <c r="J1396" i="3"/>
  <c r="I1396" i="3"/>
  <c r="H1396" i="3"/>
  <c r="J1395" i="3"/>
  <c r="I1395" i="3"/>
  <c r="H1395" i="3"/>
  <c r="J1394" i="3"/>
  <c r="I1394" i="3"/>
  <c r="H1394" i="3"/>
  <c r="J1393" i="3"/>
  <c r="I1393" i="3"/>
  <c r="H1393" i="3"/>
  <c r="J1392" i="3"/>
  <c r="I1392" i="3"/>
  <c r="H1392" i="3"/>
  <c r="J1391" i="3"/>
  <c r="I1391" i="3"/>
  <c r="H1391" i="3"/>
  <c r="J1390" i="3"/>
  <c r="I1390" i="3"/>
  <c r="H1390" i="3"/>
  <c r="J1388" i="3"/>
  <c r="I1388" i="3"/>
  <c r="H1388" i="3"/>
  <c r="J1387" i="3"/>
  <c r="I1387" i="3"/>
  <c r="H1387" i="3"/>
  <c r="J1386" i="3"/>
  <c r="I1386" i="3"/>
  <c r="H1386" i="3"/>
  <c r="J1385" i="3"/>
  <c r="I1385" i="3"/>
  <c r="H1385" i="3"/>
  <c r="J1384" i="3"/>
  <c r="I1384" i="3"/>
  <c r="H1384" i="3"/>
  <c r="J1383" i="3"/>
  <c r="I1383" i="3"/>
  <c r="H1383" i="3"/>
  <c r="J1382" i="3"/>
  <c r="I1382" i="3"/>
  <c r="H1382" i="3"/>
  <c r="J1381" i="3"/>
  <c r="I1381" i="3"/>
  <c r="H1381" i="3"/>
  <c r="J1380" i="3"/>
  <c r="I1380" i="3"/>
  <c r="H1380" i="3"/>
  <c r="J1379" i="3"/>
  <c r="I1379" i="3"/>
  <c r="H1379" i="3"/>
  <c r="J1378" i="3"/>
  <c r="I1378" i="3"/>
  <c r="H1378" i="3"/>
  <c r="J1377" i="3"/>
  <c r="I1377" i="3"/>
  <c r="H1377" i="3"/>
  <c r="J1376" i="3"/>
  <c r="I1376" i="3"/>
  <c r="H1376" i="3"/>
  <c r="J1375" i="3"/>
  <c r="I1375" i="3"/>
  <c r="H1375" i="3"/>
  <c r="J1374" i="3"/>
  <c r="I1374" i="3"/>
  <c r="H1374" i="3"/>
  <c r="J1373" i="3"/>
  <c r="I1373" i="3"/>
  <c r="H1373" i="3"/>
  <c r="J1372" i="3"/>
  <c r="I1372" i="3"/>
  <c r="H1372" i="3"/>
  <c r="J1371" i="3"/>
  <c r="I1371" i="3"/>
  <c r="H1371" i="3"/>
  <c r="J1370" i="3"/>
  <c r="I1370" i="3"/>
  <c r="H1370" i="3"/>
  <c r="J1369" i="3"/>
  <c r="I1369" i="3"/>
  <c r="H1369" i="3"/>
  <c r="J1368" i="3"/>
  <c r="I1368" i="3"/>
  <c r="H1368" i="3"/>
  <c r="J1367" i="3"/>
  <c r="I1367" i="3"/>
  <c r="H1367" i="3"/>
  <c r="J1365" i="3"/>
  <c r="I1365" i="3"/>
  <c r="H1365" i="3"/>
  <c r="J1364" i="3"/>
  <c r="I1364" i="3"/>
  <c r="H1364" i="3"/>
  <c r="J1363" i="3"/>
  <c r="I1363" i="3"/>
  <c r="H1363" i="3"/>
  <c r="J1362" i="3"/>
  <c r="I1362" i="3"/>
  <c r="H1362" i="3"/>
  <c r="J1361" i="3"/>
  <c r="I1361" i="3"/>
  <c r="H1361" i="3"/>
  <c r="J1360" i="3"/>
  <c r="I1360" i="3"/>
  <c r="H1360" i="3"/>
  <c r="J1359" i="3"/>
  <c r="I1359" i="3"/>
  <c r="H1359" i="3"/>
  <c r="J1358" i="3"/>
  <c r="I1358" i="3"/>
  <c r="H1358" i="3"/>
  <c r="J1357" i="3"/>
  <c r="I1357" i="3"/>
  <c r="H1357" i="3"/>
  <c r="J1356" i="3"/>
  <c r="I1356" i="3"/>
  <c r="H1356" i="3"/>
  <c r="J1355" i="3"/>
  <c r="I1355" i="3"/>
  <c r="H1355" i="3"/>
  <c r="J1354" i="3"/>
  <c r="I1354" i="3"/>
  <c r="H1354" i="3"/>
  <c r="J1353" i="3"/>
  <c r="I1353" i="3"/>
  <c r="H1353" i="3"/>
  <c r="J1352" i="3"/>
  <c r="I1352" i="3"/>
  <c r="H1352" i="3"/>
  <c r="J1351" i="3"/>
  <c r="I1351" i="3"/>
  <c r="H1351" i="3"/>
  <c r="J1350" i="3"/>
  <c r="I1350" i="3"/>
  <c r="H1350" i="3"/>
  <c r="J1349" i="3"/>
  <c r="I1349" i="3"/>
  <c r="H1349" i="3"/>
  <c r="J1348" i="3"/>
  <c r="I1348" i="3"/>
  <c r="H1348" i="3"/>
  <c r="J1347" i="3"/>
  <c r="I1347" i="3"/>
  <c r="H1347" i="3"/>
  <c r="J1346" i="3"/>
  <c r="I1346" i="3"/>
  <c r="H1346" i="3"/>
  <c r="J1345" i="3"/>
  <c r="I1345" i="3"/>
  <c r="H1345" i="3"/>
  <c r="J1344" i="3"/>
  <c r="I1344" i="3"/>
  <c r="H1344" i="3"/>
  <c r="J1343" i="3"/>
  <c r="I1343" i="3"/>
  <c r="H1343" i="3"/>
  <c r="J1342" i="3"/>
  <c r="I1342" i="3"/>
  <c r="H1342" i="3"/>
  <c r="J1341" i="3"/>
  <c r="I1341" i="3"/>
  <c r="H1341" i="3"/>
  <c r="J1339" i="3"/>
  <c r="I1339" i="3"/>
  <c r="H1339" i="3"/>
  <c r="J1338" i="3"/>
  <c r="I1338" i="3"/>
  <c r="H1338" i="3"/>
  <c r="J1337" i="3"/>
  <c r="I1337" i="3"/>
  <c r="H1337" i="3"/>
  <c r="J1336" i="3"/>
  <c r="I1336" i="3"/>
  <c r="H1336" i="3"/>
  <c r="J1335" i="3"/>
  <c r="I1335" i="3"/>
  <c r="H1335" i="3"/>
  <c r="J1334" i="3"/>
  <c r="I1334" i="3"/>
  <c r="H1334" i="3"/>
  <c r="J1333" i="3"/>
  <c r="I1333" i="3"/>
  <c r="H1333" i="3"/>
  <c r="J1332" i="3"/>
  <c r="I1332" i="3"/>
  <c r="H1332" i="3"/>
  <c r="J1331" i="3"/>
  <c r="I1331" i="3"/>
  <c r="H1331" i="3"/>
  <c r="J1330" i="3"/>
  <c r="I1330" i="3"/>
  <c r="H1330" i="3"/>
  <c r="J1329" i="3"/>
  <c r="I1329" i="3"/>
  <c r="H1329" i="3"/>
  <c r="J1328" i="3"/>
  <c r="I1328" i="3"/>
  <c r="H1328" i="3"/>
  <c r="J1327" i="3"/>
  <c r="I1327" i="3"/>
  <c r="H1327" i="3"/>
  <c r="J1326" i="3"/>
  <c r="I1326" i="3"/>
  <c r="H1326" i="3"/>
  <c r="J1325" i="3"/>
  <c r="I1325" i="3"/>
  <c r="H1325" i="3"/>
  <c r="J1324" i="3"/>
  <c r="I1324" i="3"/>
  <c r="H1324" i="3"/>
  <c r="J1323" i="3"/>
  <c r="I1323" i="3"/>
  <c r="H1323" i="3"/>
  <c r="J1322" i="3"/>
  <c r="I1322" i="3"/>
  <c r="H1322" i="3"/>
  <c r="J1321" i="3"/>
  <c r="I1321" i="3"/>
  <c r="H1321" i="3"/>
  <c r="J1319" i="3"/>
  <c r="I1319" i="3"/>
  <c r="H1319" i="3"/>
  <c r="J1318" i="3"/>
  <c r="I1318" i="3"/>
  <c r="H1318" i="3"/>
  <c r="J1317" i="3"/>
  <c r="I1317" i="3"/>
  <c r="H1317" i="3"/>
  <c r="J1316" i="3"/>
  <c r="I1316" i="3"/>
  <c r="H1316" i="3"/>
  <c r="J1315" i="3"/>
  <c r="I1315" i="3"/>
  <c r="H1315" i="3"/>
  <c r="J1314" i="3"/>
  <c r="I1314" i="3"/>
  <c r="H1314" i="3"/>
  <c r="J1313" i="3"/>
  <c r="I1313" i="3"/>
  <c r="H1313" i="3"/>
  <c r="J1312" i="3"/>
  <c r="I1312" i="3"/>
  <c r="H1312" i="3"/>
  <c r="J1311" i="3"/>
  <c r="I1311" i="3"/>
  <c r="H1311" i="3"/>
  <c r="J1310" i="3"/>
  <c r="I1310" i="3"/>
  <c r="H1310" i="3"/>
  <c r="J1309" i="3"/>
  <c r="I1309" i="3"/>
  <c r="H1309" i="3"/>
  <c r="J1308" i="3"/>
  <c r="I1308" i="3"/>
  <c r="H1308" i="3"/>
  <c r="J1307" i="3"/>
  <c r="I1307" i="3"/>
  <c r="H1307" i="3"/>
  <c r="J1305" i="3"/>
  <c r="I1305" i="3"/>
  <c r="H1305" i="3"/>
  <c r="J1304" i="3"/>
  <c r="I1304" i="3"/>
  <c r="H1304" i="3"/>
  <c r="J1303" i="3"/>
  <c r="I1303" i="3"/>
  <c r="H1303" i="3"/>
  <c r="J1302" i="3"/>
  <c r="I1302" i="3"/>
  <c r="H1302" i="3"/>
  <c r="J1301" i="3"/>
  <c r="I1301" i="3"/>
  <c r="H1301" i="3"/>
  <c r="J1300" i="3"/>
  <c r="I1300" i="3"/>
  <c r="H1300" i="3"/>
  <c r="J1299" i="3"/>
  <c r="I1299" i="3"/>
  <c r="H1299" i="3"/>
  <c r="J1298" i="3"/>
  <c r="I1298" i="3"/>
  <c r="H1298" i="3"/>
  <c r="J1297" i="3"/>
  <c r="I1297" i="3"/>
  <c r="H1297" i="3"/>
  <c r="J1296" i="3"/>
  <c r="I1296" i="3"/>
  <c r="H1296" i="3"/>
  <c r="J1295" i="3"/>
  <c r="I1295" i="3"/>
  <c r="H1295" i="3"/>
  <c r="J1294" i="3"/>
  <c r="I1294" i="3"/>
  <c r="H1294" i="3"/>
  <c r="J1293" i="3"/>
  <c r="I1293" i="3"/>
  <c r="H1293" i="3"/>
  <c r="J1292" i="3"/>
  <c r="I1292" i="3"/>
  <c r="H1292" i="3"/>
  <c r="J1291" i="3"/>
  <c r="I1291" i="3"/>
  <c r="H1291" i="3"/>
  <c r="J1290" i="3"/>
  <c r="I1290" i="3"/>
  <c r="H1290" i="3"/>
  <c r="J1289" i="3"/>
  <c r="I1289" i="3"/>
  <c r="H1289" i="3"/>
  <c r="J1288" i="3"/>
  <c r="I1288" i="3"/>
  <c r="H1288" i="3"/>
  <c r="J1287" i="3"/>
  <c r="I1287" i="3"/>
  <c r="H1287" i="3"/>
  <c r="J1286" i="3"/>
  <c r="I1286" i="3"/>
  <c r="H1286" i="3"/>
  <c r="J1285" i="3"/>
  <c r="I1285" i="3"/>
  <c r="H1285" i="3"/>
  <c r="J1284" i="3"/>
  <c r="I1284" i="3"/>
  <c r="H1284" i="3"/>
  <c r="J1282" i="3"/>
  <c r="I1282" i="3"/>
  <c r="H1282" i="3"/>
  <c r="J1281" i="3"/>
  <c r="I1281" i="3"/>
  <c r="H1281" i="3"/>
  <c r="J1280" i="3"/>
  <c r="I1280" i="3"/>
  <c r="H1280" i="3"/>
  <c r="J1279" i="3"/>
  <c r="I1279" i="3"/>
  <c r="H1279" i="3"/>
  <c r="J1278" i="3"/>
  <c r="I1278" i="3"/>
  <c r="H1278" i="3"/>
  <c r="J1277" i="3"/>
  <c r="I1277" i="3"/>
  <c r="H1277" i="3"/>
  <c r="J1276" i="3"/>
  <c r="I1276" i="3"/>
  <c r="H1276" i="3"/>
  <c r="J1275" i="3"/>
  <c r="I1275" i="3"/>
  <c r="H1275" i="3"/>
  <c r="J1274" i="3"/>
  <c r="I1274" i="3"/>
  <c r="H1274" i="3"/>
  <c r="J1273" i="3"/>
  <c r="I1273" i="3"/>
  <c r="H1273" i="3"/>
  <c r="J1272" i="3"/>
  <c r="I1272" i="3"/>
  <c r="H1272" i="3"/>
  <c r="J1271" i="3"/>
  <c r="I1271" i="3"/>
  <c r="H1271" i="3"/>
  <c r="J1269" i="3"/>
  <c r="I1269" i="3"/>
  <c r="H1269" i="3"/>
  <c r="J1268" i="3"/>
  <c r="I1268" i="3"/>
  <c r="H1268" i="3"/>
  <c r="J1267" i="3"/>
  <c r="I1267" i="3"/>
  <c r="H1267" i="3"/>
  <c r="J1266" i="3"/>
  <c r="I1266" i="3"/>
  <c r="H1266" i="3"/>
  <c r="J1265" i="3"/>
  <c r="I1265" i="3"/>
  <c r="H1265" i="3"/>
  <c r="J1264" i="3"/>
  <c r="I1264" i="3"/>
  <c r="H1264" i="3"/>
  <c r="J1263" i="3"/>
  <c r="I1263" i="3"/>
  <c r="H1263" i="3"/>
  <c r="J1262" i="3"/>
  <c r="I1262" i="3"/>
  <c r="H1262" i="3"/>
  <c r="J1261" i="3"/>
  <c r="I1261" i="3"/>
  <c r="H1261" i="3"/>
  <c r="J1260" i="3"/>
  <c r="I1260" i="3"/>
  <c r="H1260" i="3"/>
  <c r="J1259" i="3"/>
  <c r="I1259" i="3"/>
  <c r="H1259" i="3"/>
  <c r="J1258" i="3"/>
  <c r="I1258" i="3"/>
  <c r="H1258" i="3"/>
  <c r="J1257" i="3"/>
  <c r="I1257" i="3"/>
  <c r="H1257" i="3"/>
  <c r="J1256" i="3"/>
  <c r="I1256" i="3"/>
  <c r="H1256" i="3"/>
  <c r="J1254" i="3"/>
  <c r="I1254" i="3"/>
  <c r="H1254" i="3"/>
  <c r="J1253" i="3"/>
  <c r="I1253" i="3"/>
  <c r="H1253" i="3"/>
  <c r="J1252" i="3"/>
  <c r="I1252" i="3"/>
  <c r="H1252" i="3"/>
  <c r="J1251" i="3"/>
  <c r="I1251" i="3"/>
  <c r="H1251" i="3"/>
  <c r="J1250" i="3"/>
  <c r="I1250" i="3"/>
  <c r="H1250" i="3"/>
  <c r="J1249" i="3"/>
  <c r="I1249" i="3"/>
  <c r="H1249" i="3"/>
  <c r="J1248" i="3"/>
  <c r="I1248" i="3"/>
  <c r="H1248" i="3"/>
  <c r="J1247" i="3"/>
  <c r="I1247" i="3"/>
  <c r="H1247" i="3"/>
  <c r="J1246" i="3"/>
  <c r="I1246" i="3"/>
  <c r="H1246" i="3"/>
  <c r="J1245" i="3"/>
  <c r="I1245" i="3"/>
  <c r="H1245" i="3"/>
  <c r="J1244" i="3"/>
  <c r="I1244" i="3"/>
  <c r="H1244" i="3"/>
  <c r="J1243" i="3"/>
  <c r="I1243" i="3"/>
  <c r="H1243" i="3"/>
  <c r="J1242" i="3"/>
  <c r="I1242" i="3"/>
  <c r="H1242" i="3"/>
  <c r="J1241" i="3"/>
  <c r="I1241" i="3"/>
  <c r="H1241" i="3"/>
  <c r="J1240" i="3"/>
  <c r="I1240" i="3"/>
  <c r="H1240" i="3"/>
  <c r="J1239" i="3"/>
  <c r="I1239" i="3"/>
  <c r="H1239" i="3"/>
  <c r="J1238" i="3"/>
  <c r="I1238" i="3"/>
  <c r="H1238" i="3"/>
  <c r="J1237" i="3"/>
  <c r="I1237" i="3"/>
  <c r="H1237" i="3"/>
  <c r="J1236" i="3"/>
  <c r="I1236" i="3"/>
  <c r="H1236" i="3"/>
  <c r="J1235" i="3"/>
  <c r="I1235" i="3"/>
  <c r="H1235" i="3"/>
  <c r="J1234" i="3"/>
  <c r="I1234" i="3"/>
  <c r="H1234" i="3"/>
  <c r="J1233" i="3"/>
  <c r="I1233" i="3"/>
  <c r="H1233" i="3"/>
  <c r="J1232" i="3"/>
  <c r="I1232" i="3"/>
  <c r="H1232" i="3"/>
  <c r="J1231" i="3"/>
  <c r="I1231" i="3"/>
  <c r="H1231" i="3"/>
  <c r="J1230" i="3"/>
  <c r="I1230" i="3"/>
  <c r="H1230" i="3"/>
  <c r="J1228" i="3"/>
  <c r="I1228" i="3"/>
  <c r="H1228" i="3"/>
  <c r="J1227" i="3"/>
  <c r="I1227" i="3"/>
  <c r="H1227" i="3"/>
  <c r="J1226" i="3"/>
  <c r="I1226" i="3"/>
  <c r="H1226" i="3"/>
  <c r="J1225" i="3"/>
  <c r="I1225" i="3"/>
  <c r="H1225" i="3"/>
  <c r="J1224" i="3"/>
  <c r="I1224" i="3"/>
  <c r="H1224" i="3"/>
  <c r="J1223" i="3"/>
  <c r="I1223" i="3"/>
  <c r="H1223" i="3"/>
  <c r="J1222" i="3"/>
  <c r="I1222" i="3"/>
  <c r="H1222" i="3"/>
  <c r="J1221" i="3"/>
  <c r="I1221" i="3"/>
  <c r="H1221" i="3"/>
  <c r="J1220" i="3"/>
  <c r="I1220" i="3"/>
  <c r="H1220" i="3"/>
  <c r="J1219" i="3"/>
  <c r="I1219" i="3"/>
  <c r="H1219" i="3"/>
  <c r="J1218" i="3"/>
  <c r="I1218" i="3"/>
  <c r="H1218" i="3"/>
  <c r="J1217" i="3"/>
  <c r="I1217" i="3"/>
  <c r="H1217" i="3"/>
  <c r="J1216" i="3"/>
  <c r="I1216" i="3"/>
  <c r="H1216" i="3"/>
  <c r="J1215" i="3"/>
  <c r="I1215" i="3"/>
  <c r="H1215" i="3"/>
  <c r="J1214" i="3"/>
  <c r="I1214" i="3"/>
  <c r="H1214" i="3"/>
  <c r="J1212" i="3"/>
  <c r="I1212" i="3"/>
  <c r="H1212" i="3"/>
  <c r="J1211" i="3"/>
  <c r="I1211" i="3"/>
  <c r="H1211" i="3"/>
  <c r="J1210" i="3"/>
  <c r="I1210" i="3"/>
  <c r="H1210" i="3"/>
  <c r="J1209" i="3"/>
  <c r="I1209" i="3"/>
  <c r="H1209" i="3"/>
  <c r="J1208" i="3"/>
  <c r="I1208" i="3"/>
  <c r="H1208" i="3"/>
  <c r="J1207" i="3"/>
  <c r="I1207" i="3"/>
  <c r="H1207" i="3"/>
  <c r="J1206" i="3"/>
  <c r="I1206" i="3"/>
  <c r="H1206" i="3"/>
  <c r="J1205" i="3"/>
  <c r="I1205" i="3"/>
  <c r="H1205" i="3"/>
  <c r="J1204" i="3"/>
  <c r="I1204" i="3"/>
  <c r="H1204" i="3"/>
  <c r="J1203" i="3"/>
  <c r="I1203" i="3"/>
  <c r="H1203" i="3"/>
  <c r="J1202" i="3"/>
  <c r="I1202" i="3"/>
  <c r="H1202" i="3"/>
  <c r="J1201" i="3"/>
  <c r="I1201" i="3"/>
  <c r="H1201" i="3"/>
  <c r="J1200" i="3"/>
  <c r="I1200" i="3"/>
  <c r="H1200" i="3"/>
  <c r="J1199" i="3"/>
  <c r="I1199" i="3"/>
  <c r="H1199" i="3"/>
  <c r="J1198" i="3"/>
  <c r="I1198" i="3"/>
  <c r="H1198" i="3"/>
  <c r="J1197" i="3"/>
  <c r="I1197" i="3"/>
  <c r="H1197" i="3"/>
  <c r="J1196" i="3"/>
  <c r="I1196" i="3"/>
  <c r="H1196" i="3"/>
  <c r="J1195" i="3"/>
  <c r="I1195" i="3"/>
  <c r="H1195" i="3"/>
  <c r="J1194" i="3"/>
  <c r="I1194" i="3"/>
  <c r="H1194" i="3"/>
  <c r="J1193" i="3"/>
  <c r="I1193" i="3"/>
  <c r="H1193" i="3"/>
  <c r="J1192" i="3"/>
  <c r="I1192" i="3"/>
  <c r="H1192" i="3"/>
  <c r="J1191" i="3"/>
  <c r="I1191" i="3"/>
  <c r="H1191" i="3"/>
  <c r="J1189" i="3"/>
  <c r="I1189" i="3"/>
  <c r="H1189" i="3"/>
  <c r="J1188" i="3"/>
  <c r="I1188" i="3"/>
  <c r="H1188" i="3"/>
  <c r="J1187" i="3"/>
  <c r="I1187" i="3"/>
  <c r="H1187" i="3"/>
  <c r="J1186" i="3"/>
  <c r="I1186" i="3"/>
  <c r="H1186" i="3"/>
  <c r="J1185" i="3"/>
  <c r="I1185" i="3"/>
  <c r="H1185" i="3"/>
  <c r="J1184" i="3"/>
  <c r="I1184" i="3"/>
  <c r="H1184" i="3"/>
  <c r="J1183" i="3"/>
  <c r="I1183" i="3"/>
  <c r="H1183" i="3"/>
  <c r="J1182" i="3"/>
  <c r="I1182" i="3"/>
  <c r="H1182" i="3"/>
  <c r="J1181" i="3"/>
  <c r="I1181" i="3"/>
  <c r="H1181" i="3"/>
  <c r="J1180" i="3"/>
  <c r="I1180" i="3"/>
  <c r="H1180" i="3"/>
  <c r="J1179" i="3"/>
  <c r="I1179" i="3"/>
  <c r="H1179" i="3"/>
  <c r="J1178" i="3"/>
  <c r="I1178" i="3"/>
  <c r="H1178" i="3"/>
  <c r="J1177" i="3"/>
  <c r="I1177" i="3"/>
  <c r="H1177" i="3"/>
  <c r="J1176" i="3"/>
  <c r="I1176" i="3"/>
  <c r="H1176" i="3"/>
  <c r="J1175" i="3"/>
  <c r="I1175" i="3"/>
  <c r="H1175" i="3"/>
  <c r="J1173" i="3"/>
  <c r="I1173" i="3"/>
  <c r="H1173" i="3"/>
  <c r="J1172" i="3"/>
  <c r="I1172" i="3"/>
  <c r="H1172" i="3"/>
  <c r="J1171" i="3"/>
  <c r="I1171" i="3"/>
  <c r="H1171" i="3"/>
  <c r="J1170" i="3"/>
  <c r="I1170" i="3"/>
  <c r="H1170" i="3"/>
  <c r="J1169" i="3"/>
  <c r="I1169" i="3"/>
  <c r="H1169" i="3"/>
  <c r="J1168" i="3"/>
  <c r="I1168" i="3"/>
  <c r="H1168" i="3"/>
  <c r="J1167" i="3"/>
  <c r="I1167" i="3"/>
  <c r="H1167" i="3"/>
  <c r="J1166" i="3"/>
  <c r="I1166" i="3"/>
  <c r="H1166" i="3"/>
  <c r="J1165" i="3"/>
  <c r="I1165" i="3"/>
  <c r="H1165" i="3"/>
  <c r="J1164" i="3"/>
  <c r="I1164" i="3"/>
  <c r="H1164" i="3"/>
  <c r="J1163" i="3"/>
  <c r="I1163" i="3"/>
  <c r="H1163" i="3"/>
  <c r="J1162" i="3"/>
  <c r="I1162" i="3"/>
  <c r="H1162" i="3"/>
  <c r="J1161" i="3"/>
  <c r="I1161" i="3"/>
  <c r="H1161" i="3"/>
  <c r="J1160" i="3"/>
  <c r="I1160" i="3"/>
  <c r="H1160" i="3"/>
  <c r="J1159" i="3"/>
  <c r="I1159" i="3"/>
  <c r="H1159" i="3"/>
  <c r="J1158" i="3"/>
  <c r="I1158" i="3"/>
  <c r="H1158" i="3"/>
  <c r="J1157" i="3"/>
  <c r="I1157" i="3"/>
  <c r="H1157" i="3"/>
  <c r="J1156" i="3"/>
  <c r="I1156" i="3"/>
  <c r="H1156" i="3"/>
  <c r="J1155" i="3"/>
  <c r="I1155" i="3"/>
  <c r="H1155" i="3"/>
  <c r="J1154" i="3"/>
  <c r="I1154" i="3"/>
  <c r="H1154" i="3"/>
  <c r="J1153" i="3"/>
  <c r="I1153" i="3"/>
  <c r="H1153" i="3"/>
  <c r="J1152" i="3"/>
  <c r="I1152" i="3"/>
  <c r="H1152" i="3"/>
  <c r="J1151" i="3"/>
  <c r="I1151" i="3"/>
  <c r="H1151" i="3"/>
  <c r="J1150" i="3"/>
  <c r="I1150" i="3"/>
  <c r="H1150" i="3"/>
  <c r="J1149" i="3"/>
  <c r="I1149" i="3"/>
  <c r="H1149" i="3"/>
  <c r="J1148" i="3"/>
  <c r="I1148" i="3"/>
  <c r="H1148" i="3"/>
  <c r="J1147" i="3"/>
  <c r="I1147" i="3"/>
  <c r="H1147" i="3"/>
  <c r="J1146" i="3"/>
  <c r="I1146" i="3"/>
  <c r="H1146" i="3"/>
  <c r="J1144" i="3"/>
  <c r="I1144" i="3"/>
  <c r="H1144" i="3"/>
  <c r="J1143" i="3"/>
  <c r="I1143" i="3"/>
  <c r="H1143" i="3"/>
  <c r="J1142" i="3"/>
  <c r="I1142" i="3"/>
  <c r="H1142" i="3"/>
  <c r="J1141" i="3"/>
  <c r="I1141" i="3"/>
  <c r="H1141" i="3"/>
  <c r="J1140" i="3"/>
  <c r="I1140" i="3"/>
  <c r="H1140" i="3"/>
  <c r="J1139" i="3"/>
  <c r="I1139" i="3"/>
  <c r="H1139" i="3"/>
  <c r="J1138" i="3"/>
  <c r="I1138" i="3"/>
  <c r="H1138" i="3"/>
  <c r="J1137" i="3"/>
  <c r="I1137" i="3"/>
  <c r="H1137" i="3"/>
  <c r="J1136" i="3"/>
  <c r="I1136" i="3"/>
  <c r="H1136" i="3"/>
  <c r="J1135" i="3"/>
  <c r="I1135" i="3"/>
  <c r="H1135" i="3"/>
  <c r="J1134" i="3"/>
  <c r="I1134" i="3"/>
  <c r="H1134" i="3"/>
  <c r="J1133" i="3"/>
  <c r="I1133" i="3"/>
  <c r="H1133" i="3"/>
  <c r="J1132" i="3"/>
  <c r="I1132" i="3"/>
  <c r="H1132" i="3"/>
  <c r="J1131" i="3"/>
  <c r="I1131" i="3"/>
  <c r="H1131" i="3"/>
  <c r="J1130" i="3"/>
  <c r="I1130" i="3"/>
  <c r="H1130" i="3"/>
  <c r="J1129" i="3"/>
  <c r="I1129" i="3"/>
  <c r="H1129" i="3"/>
  <c r="J1128" i="3"/>
  <c r="I1128" i="3"/>
  <c r="H1128" i="3"/>
  <c r="J1126" i="3"/>
  <c r="I1126" i="3"/>
  <c r="H1126" i="3"/>
  <c r="J1125" i="3"/>
  <c r="I1125" i="3"/>
  <c r="H1125" i="3"/>
  <c r="J1124" i="3"/>
  <c r="I1124" i="3"/>
  <c r="H1124" i="3"/>
  <c r="J1123" i="3"/>
  <c r="I1123" i="3"/>
  <c r="H1123" i="3"/>
  <c r="J1122" i="3"/>
  <c r="I1122" i="3"/>
  <c r="H1122" i="3"/>
  <c r="J1121" i="3"/>
  <c r="I1121" i="3"/>
  <c r="H1121" i="3"/>
  <c r="J1120" i="3"/>
  <c r="I1120" i="3"/>
  <c r="H1120" i="3"/>
  <c r="J1119" i="3"/>
  <c r="I1119" i="3"/>
  <c r="H1119" i="3"/>
  <c r="J1118" i="3"/>
  <c r="I1118" i="3"/>
  <c r="H1118" i="3"/>
  <c r="J1117" i="3"/>
  <c r="I1117" i="3"/>
  <c r="H1117" i="3"/>
  <c r="J1116" i="3"/>
  <c r="I1116" i="3"/>
  <c r="H1116" i="3"/>
  <c r="J1115" i="3"/>
  <c r="I1115" i="3"/>
  <c r="H1115" i="3"/>
  <c r="J1114" i="3"/>
  <c r="I1114" i="3"/>
  <c r="H1114" i="3"/>
  <c r="J1113" i="3"/>
  <c r="I1113" i="3"/>
  <c r="H1113" i="3"/>
  <c r="J1112" i="3"/>
  <c r="I1112" i="3"/>
  <c r="H1112" i="3"/>
  <c r="J1111" i="3"/>
  <c r="I1111" i="3"/>
  <c r="H1111" i="3"/>
  <c r="J1110" i="3"/>
  <c r="I1110" i="3"/>
  <c r="H1110" i="3"/>
  <c r="J1109" i="3"/>
  <c r="I1109" i="3"/>
  <c r="H1109" i="3"/>
  <c r="J1108" i="3"/>
  <c r="I1108" i="3"/>
  <c r="H1108" i="3"/>
  <c r="J1107" i="3"/>
  <c r="I1107" i="3"/>
  <c r="H1107" i="3"/>
  <c r="J1106" i="3"/>
  <c r="I1106" i="3"/>
  <c r="H1106" i="3"/>
  <c r="J1105" i="3"/>
  <c r="I1105" i="3"/>
  <c r="H1105" i="3"/>
  <c r="J1104" i="3"/>
  <c r="I1104" i="3"/>
  <c r="H1104" i="3"/>
  <c r="J1103" i="3"/>
  <c r="I1103" i="3"/>
  <c r="H1103" i="3"/>
  <c r="J1101" i="3"/>
  <c r="I1101" i="3"/>
  <c r="H1101" i="3"/>
  <c r="J1100" i="3"/>
  <c r="I1100" i="3"/>
  <c r="H1100" i="3"/>
  <c r="J1099" i="3"/>
  <c r="I1099" i="3"/>
  <c r="H1099" i="3"/>
  <c r="J1098" i="3"/>
  <c r="I1098" i="3"/>
  <c r="H1098" i="3"/>
  <c r="J1097" i="3"/>
  <c r="I1097" i="3"/>
  <c r="H1097" i="3"/>
  <c r="J1096" i="3"/>
  <c r="I1096" i="3"/>
  <c r="H1096" i="3"/>
  <c r="J1095" i="3"/>
  <c r="I1095" i="3"/>
  <c r="H1095" i="3"/>
  <c r="J1094" i="3"/>
  <c r="I1094" i="3"/>
  <c r="H1094" i="3"/>
  <c r="J1093" i="3"/>
  <c r="I1093" i="3"/>
  <c r="H1093" i="3"/>
  <c r="J1092" i="3"/>
  <c r="I1092" i="3"/>
  <c r="H1092" i="3"/>
  <c r="J1091" i="3"/>
  <c r="I1091" i="3"/>
  <c r="H1091" i="3"/>
  <c r="J1090" i="3"/>
  <c r="I1090" i="3"/>
  <c r="H1090" i="3"/>
  <c r="J1089" i="3"/>
  <c r="I1089" i="3"/>
  <c r="H1089" i="3"/>
  <c r="J1088" i="3"/>
  <c r="I1088" i="3"/>
  <c r="H1088" i="3"/>
  <c r="J1087" i="3"/>
  <c r="I1087" i="3"/>
  <c r="H1087" i="3"/>
  <c r="J1086" i="3"/>
  <c r="I1086" i="3"/>
  <c r="H1086" i="3"/>
  <c r="J1085" i="3"/>
  <c r="I1085" i="3"/>
  <c r="H1085" i="3"/>
  <c r="J1084" i="3"/>
  <c r="I1084" i="3"/>
  <c r="H1084" i="3"/>
  <c r="J1083" i="3"/>
  <c r="I1083" i="3"/>
  <c r="H1083" i="3"/>
  <c r="J1082" i="3"/>
  <c r="I1082" i="3"/>
  <c r="H1082" i="3"/>
  <c r="J1081" i="3"/>
  <c r="I1081" i="3"/>
  <c r="H1081" i="3"/>
  <c r="J1080" i="3"/>
  <c r="I1080" i="3"/>
  <c r="H1080" i="3"/>
  <c r="J1079" i="3"/>
  <c r="I1079" i="3"/>
  <c r="H1079" i="3"/>
  <c r="J1078" i="3"/>
  <c r="I1078" i="3"/>
  <c r="H1078" i="3"/>
  <c r="J1076" i="3"/>
  <c r="I1076" i="3"/>
  <c r="H1076" i="3"/>
  <c r="J1075" i="3"/>
  <c r="I1075" i="3"/>
  <c r="H1075" i="3"/>
  <c r="J1074" i="3"/>
  <c r="I1074" i="3"/>
  <c r="H1074" i="3"/>
  <c r="J1073" i="3"/>
  <c r="I1073" i="3"/>
  <c r="H1073" i="3"/>
  <c r="J1072" i="3"/>
  <c r="I1072" i="3"/>
  <c r="H1072" i="3"/>
  <c r="J1071" i="3"/>
  <c r="I1071" i="3"/>
  <c r="H1071" i="3"/>
  <c r="J1070" i="3"/>
  <c r="I1070" i="3"/>
  <c r="H1070" i="3"/>
  <c r="J1069" i="3"/>
  <c r="I1069" i="3"/>
  <c r="H1069" i="3"/>
  <c r="J1068" i="3"/>
  <c r="I1068" i="3"/>
  <c r="H1068" i="3"/>
  <c r="J1067" i="3"/>
  <c r="I1067" i="3"/>
  <c r="H1067" i="3"/>
  <c r="J1066" i="3"/>
  <c r="I1066" i="3"/>
  <c r="H1066" i="3"/>
  <c r="J1065" i="3"/>
  <c r="I1065" i="3"/>
  <c r="H1065" i="3"/>
  <c r="J1064" i="3"/>
  <c r="I1064" i="3"/>
  <c r="H1064" i="3"/>
  <c r="J1063" i="3"/>
  <c r="I1063" i="3"/>
  <c r="H1063" i="3"/>
  <c r="J1062" i="3"/>
  <c r="I1062" i="3"/>
  <c r="H1062" i="3"/>
  <c r="J1061" i="3"/>
  <c r="I1061" i="3"/>
  <c r="H1061" i="3"/>
  <c r="J1060" i="3"/>
  <c r="I1060" i="3"/>
  <c r="H1060" i="3"/>
  <c r="J1059" i="3"/>
  <c r="I1059" i="3"/>
  <c r="H1059" i="3"/>
  <c r="J1058" i="3"/>
  <c r="I1058" i="3"/>
  <c r="H1058" i="3"/>
  <c r="J1057" i="3"/>
  <c r="I1057" i="3"/>
  <c r="H1057" i="3"/>
  <c r="J1056" i="3"/>
  <c r="I1056" i="3"/>
  <c r="H1056" i="3"/>
  <c r="J1055" i="3"/>
  <c r="I1055" i="3"/>
  <c r="H1055" i="3"/>
  <c r="J1054" i="3"/>
  <c r="I1054" i="3"/>
  <c r="H1054" i="3"/>
  <c r="J1053" i="3"/>
  <c r="I1053" i="3"/>
  <c r="H1053" i="3"/>
  <c r="J1052" i="3"/>
  <c r="I1052" i="3"/>
  <c r="H1052" i="3"/>
  <c r="J1051" i="3"/>
  <c r="I1051" i="3"/>
  <c r="H1051" i="3"/>
  <c r="J1050" i="3"/>
  <c r="I1050" i="3"/>
  <c r="H1050" i="3"/>
  <c r="J1048" i="3"/>
  <c r="I1048" i="3"/>
  <c r="H1048" i="3"/>
  <c r="J1047" i="3"/>
  <c r="I1047" i="3"/>
  <c r="H1047" i="3"/>
  <c r="J1046" i="3"/>
  <c r="I1046" i="3"/>
  <c r="H1046" i="3"/>
  <c r="J1045" i="3"/>
  <c r="I1045" i="3"/>
  <c r="H1045" i="3"/>
  <c r="J1044" i="3"/>
  <c r="I1044" i="3"/>
  <c r="H1044" i="3"/>
  <c r="J1043" i="3"/>
  <c r="I1043" i="3"/>
  <c r="H1043" i="3"/>
  <c r="J1042" i="3"/>
  <c r="I1042" i="3"/>
  <c r="H1042" i="3"/>
  <c r="J1041" i="3"/>
  <c r="I1041" i="3"/>
  <c r="H1041" i="3"/>
  <c r="J1040" i="3"/>
  <c r="I1040" i="3"/>
  <c r="H1040" i="3"/>
  <c r="J1039" i="3"/>
  <c r="I1039" i="3"/>
  <c r="H1039" i="3"/>
  <c r="J1038" i="3"/>
  <c r="I1038" i="3"/>
  <c r="H1038" i="3"/>
  <c r="J1037" i="3"/>
  <c r="I1037" i="3"/>
  <c r="H1037" i="3"/>
  <c r="J1036" i="3"/>
  <c r="I1036" i="3"/>
  <c r="H1036" i="3"/>
  <c r="J1035" i="3"/>
  <c r="I1035" i="3"/>
  <c r="H1035" i="3"/>
  <c r="J1034" i="3"/>
  <c r="I1034" i="3"/>
  <c r="H1034" i="3"/>
  <c r="J1033" i="3"/>
  <c r="I1033" i="3"/>
  <c r="H1033" i="3"/>
  <c r="J1032" i="3"/>
  <c r="I1032" i="3"/>
  <c r="H1032" i="3"/>
  <c r="J1031" i="3"/>
  <c r="I1031" i="3"/>
  <c r="H1031" i="3"/>
  <c r="J1030" i="3"/>
  <c r="I1030" i="3"/>
  <c r="H1030" i="3"/>
  <c r="J1029" i="3"/>
  <c r="I1029" i="3"/>
  <c r="H1029" i="3"/>
  <c r="J1027" i="3"/>
  <c r="I1027" i="3"/>
  <c r="H1027" i="3"/>
  <c r="J1026" i="3"/>
  <c r="I1026" i="3"/>
  <c r="H1026" i="3"/>
  <c r="J1025" i="3"/>
  <c r="I1025" i="3"/>
  <c r="H1025" i="3"/>
  <c r="J1024" i="3"/>
  <c r="I1024" i="3"/>
  <c r="H1024" i="3"/>
  <c r="J1023" i="3"/>
  <c r="I1023" i="3"/>
  <c r="H1023" i="3"/>
  <c r="J1022" i="3"/>
  <c r="I1022" i="3"/>
  <c r="H1022" i="3"/>
  <c r="J1021" i="3"/>
  <c r="I1021" i="3"/>
  <c r="H1021" i="3"/>
  <c r="J1020" i="3"/>
  <c r="I1020" i="3"/>
  <c r="H1020" i="3"/>
  <c r="J1019" i="3"/>
  <c r="I1019" i="3"/>
  <c r="H1019" i="3"/>
  <c r="J1018" i="3"/>
  <c r="I1018" i="3"/>
  <c r="H1018" i="3"/>
  <c r="J1017" i="3"/>
  <c r="I1017" i="3"/>
  <c r="H1017" i="3"/>
  <c r="J1016" i="3"/>
  <c r="I1016" i="3"/>
  <c r="H1016" i="3"/>
  <c r="J1015" i="3"/>
  <c r="I1015" i="3"/>
  <c r="H1015" i="3"/>
  <c r="J1014" i="3"/>
  <c r="I1014" i="3"/>
  <c r="H1014" i="3"/>
  <c r="J1013" i="3"/>
  <c r="I1013" i="3"/>
  <c r="H1013" i="3"/>
  <c r="J1012" i="3"/>
  <c r="I1012" i="3"/>
  <c r="H1012" i="3"/>
  <c r="J1011" i="3"/>
  <c r="I1011" i="3"/>
  <c r="H1011" i="3"/>
  <c r="J1009" i="3"/>
  <c r="I1009" i="3"/>
  <c r="H1009" i="3"/>
  <c r="J1008" i="3"/>
  <c r="I1008" i="3"/>
  <c r="H1008" i="3"/>
  <c r="J1007" i="3"/>
  <c r="I1007" i="3"/>
  <c r="H1007" i="3"/>
  <c r="J1006" i="3"/>
  <c r="I1006" i="3"/>
  <c r="H1006" i="3"/>
  <c r="J1005" i="3"/>
  <c r="I1005" i="3"/>
  <c r="H1005" i="3"/>
  <c r="J1004" i="3"/>
  <c r="I1004" i="3"/>
  <c r="H1004" i="3"/>
  <c r="J1003" i="3"/>
  <c r="I1003" i="3"/>
  <c r="H1003" i="3"/>
  <c r="J1002" i="3"/>
  <c r="I1002" i="3"/>
  <c r="H1002" i="3"/>
  <c r="J1000" i="3"/>
  <c r="I1000" i="3"/>
  <c r="H1000" i="3"/>
  <c r="J999" i="3"/>
  <c r="I999" i="3"/>
  <c r="H999" i="3"/>
  <c r="J998" i="3"/>
  <c r="I998" i="3"/>
  <c r="H998" i="3"/>
  <c r="J997" i="3"/>
  <c r="I997" i="3"/>
  <c r="H997" i="3"/>
  <c r="J996" i="3"/>
  <c r="I996" i="3"/>
  <c r="H996" i="3"/>
  <c r="J995" i="3"/>
  <c r="I995" i="3"/>
  <c r="H995" i="3"/>
  <c r="J994" i="3"/>
  <c r="I994" i="3"/>
  <c r="H994" i="3"/>
  <c r="J993" i="3"/>
  <c r="I993" i="3"/>
  <c r="H993" i="3"/>
  <c r="J992" i="3"/>
  <c r="I992" i="3"/>
  <c r="H992" i="3"/>
  <c r="J991" i="3"/>
  <c r="I991" i="3"/>
  <c r="H991" i="3"/>
  <c r="J990" i="3"/>
  <c r="I990" i="3"/>
  <c r="H990" i="3"/>
  <c r="J989" i="3"/>
  <c r="I989" i="3"/>
  <c r="H989" i="3"/>
  <c r="J988" i="3"/>
  <c r="I988" i="3"/>
  <c r="H988" i="3"/>
  <c r="J987" i="3"/>
  <c r="I987" i="3"/>
  <c r="H987" i="3"/>
  <c r="J986" i="3"/>
  <c r="I986" i="3"/>
  <c r="H986" i="3"/>
  <c r="J985" i="3"/>
  <c r="I985" i="3"/>
  <c r="H985" i="3"/>
  <c r="J984" i="3"/>
  <c r="I984" i="3"/>
  <c r="H984" i="3"/>
  <c r="J983" i="3"/>
  <c r="I983" i="3"/>
  <c r="H983" i="3"/>
  <c r="J982" i="3"/>
  <c r="I982" i="3"/>
  <c r="H982" i="3"/>
  <c r="J981" i="3"/>
  <c r="I981" i="3"/>
  <c r="H981" i="3"/>
  <c r="J979" i="3"/>
  <c r="I979" i="3"/>
  <c r="H979" i="3"/>
  <c r="J978" i="3"/>
  <c r="I978" i="3"/>
  <c r="H978" i="3"/>
  <c r="J977" i="3"/>
  <c r="I977" i="3"/>
  <c r="H977" i="3"/>
  <c r="J976" i="3"/>
  <c r="I976" i="3"/>
  <c r="H976" i="3"/>
  <c r="J975" i="3"/>
  <c r="I975" i="3"/>
  <c r="H975" i="3"/>
  <c r="J974" i="3"/>
  <c r="I974" i="3"/>
  <c r="H974" i="3"/>
  <c r="J973" i="3"/>
  <c r="I973" i="3"/>
  <c r="H973" i="3"/>
  <c r="J972" i="3"/>
  <c r="I972" i="3"/>
  <c r="H972" i="3"/>
  <c r="J971" i="3"/>
  <c r="I971" i="3"/>
  <c r="H971" i="3"/>
  <c r="J970" i="3"/>
  <c r="I970" i="3"/>
  <c r="H970" i="3"/>
  <c r="J969" i="3"/>
  <c r="I969" i="3"/>
  <c r="H969" i="3"/>
  <c r="J968" i="3"/>
  <c r="I968" i="3"/>
  <c r="H968" i="3"/>
  <c r="J967" i="3"/>
  <c r="I967" i="3"/>
  <c r="H967" i="3"/>
  <c r="J966" i="3"/>
  <c r="I966" i="3"/>
  <c r="H966" i="3"/>
  <c r="J965" i="3"/>
  <c r="I965" i="3"/>
  <c r="H965" i="3"/>
  <c r="J964" i="3"/>
  <c r="I964" i="3"/>
  <c r="H964" i="3"/>
  <c r="J963" i="3"/>
  <c r="I963" i="3"/>
  <c r="H963" i="3"/>
  <c r="J962" i="3"/>
  <c r="I962" i="3"/>
  <c r="H962" i="3"/>
  <c r="J961" i="3"/>
  <c r="I961" i="3"/>
  <c r="H961" i="3"/>
  <c r="J959" i="3"/>
  <c r="I959" i="3"/>
  <c r="H959" i="3"/>
  <c r="J958" i="3"/>
  <c r="I958" i="3"/>
  <c r="H958" i="3"/>
  <c r="J957" i="3"/>
  <c r="I957" i="3"/>
  <c r="H957" i="3"/>
  <c r="J956" i="3"/>
  <c r="I956" i="3"/>
  <c r="H956" i="3"/>
  <c r="J955" i="3"/>
  <c r="I955" i="3"/>
  <c r="H955" i="3"/>
  <c r="J954" i="3"/>
  <c r="I954" i="3"/>
  <c r="H954" i="3"/>
  <c r="J953" i="3"/>
  <c r="I953" i="3"/>
  <c r="H953" i="3"/>
  <c r="J952" i="3"/>
  <c r="I952" i="3"/>
  <c r="H952" i="3"/>
  <c r="J951" i="3"/>
  <c r="I951" i="3"/>
  <c r="H951" i="3"/>
  <c r="J950" i="3"/>
  <c r="I950" i="3"/>
  <c r="H950" i="3"/>
  <c r="J949" i="3"/>
  <c r="I949" i="3"/>
  <c r="H949" i="3"/>
  <c r="J948" i="3"/>
  <c r="I948" i="3"/>
  <c r="H948" i="3"/>
  <c r="J947" i="3"/>
  <c r="I947" i="3"/>
  <c r="H947" i="3"/>
  <c r="J946" i="3"/>
  <c r="I946" i="3"/>
  <c r="H946" i="3"/>
  <c r="J945" i="3"/>
  <c r="I945" i="3"/>
  <c r="H945" i="3"/>
  <c r="J944" i="3"/>
  <c r="I944" i="3"/>
  <c r="H944" i="3"/>
  <c r="J943" i="3"/>
  <c r="I943" i="3"/>
  <c r="H943" i="3"/>
  <c r="J942" i="3"/>
  <c r="I942" i="3"/>
  <c r="H942" i="3"/>
  <c r="J941" i="3"/>
  <c r="I941" i="3"/>
  <c r="H941" i="3"/>
  <c r="J940" i="3"/>
  <c r="I940" i="3"/>
  <c r="H940" i="3"/>
  <c r="J939" i="3"/>
  <c r="I939" i="3"/>
  <c r="H939" i="3"/>
  <c r="J938" i="3"/>
  <c r="I938" i="3"/>
  <c r="H938" i="3"/>
  <c r="J937" i="3"/>
  <c r="I937" i="3"/>
  <c r="H937" i="3"/>
  <c r="J936" i="3"/>
  <c r="I936" i="3"/>
  <c r="H936" i="3"/>
  <c r="J935" i="3"/>
  <c r="I935" i="3"/>
  <c r="H935" i="3"/>
  <c r="J933" i="3"/>
  <c r="I933" i="3"/>
  <c r="H933" i="3"/>
  <c r="J932" i="3"/>
  <c r="I932" i="3"/>
  <c r="H932" i="3"/>
  <c r="J931" i="3"/>
  <c r="I931" i="3"/>
  <c r="H931" i="3"/>
  <c r="J930" i="3"/>
  <c r="I930" i="3"/>
  <c r="H930" i="3"/>
  <c r="J929" i="3"/>
  <c r="I929" i="3"/>
  <c r="H929" i="3"/>
  <c r="J928" i="3"/>
  <c r="I928" i="3"/>
  <c r="H928" i="3"/>
  <c r="J927" i="3"/>
  <c r="I927" i="3"/>
  <c r="H927" i="3"/>
  <c r="J926" i="3"/>
  <c r="I926" i="3"/>
  <c r="H926" i="3"/>
  <c r="J925" i="3"/>
  <c r="I925" i="3"/>
  <c r="H925" i="3"/>
  <c r="J924" i="3"/>
  <c r="I924" i="3"/>
  <c r="H924" i="3"/>
  <c r="J923" i="3"/>
  <c r="I923" i="3"/>
  <c r="H923" i="3"/>
  <c r="J922" i="3"/>
  <c r="I922" i="3"/>
  <c r="H922" i="3"/>
  <c r="J921" i="3"/>
  <c r="I921" i="3"/>
  <c r="H921" i="3"/>
  <c r="J920" i="3"/>
  <c r="I920" i="3"/>
  <c r="H920" i="3"/>
  <c r="J919" i="3"/>
  <c r="I919" i="3"/>
  <c r="H919" i="3"/>
  <c r="J918" i="3"/>
  <c r="I918" i="3"/>
  <c r="H918" i="3"/>
  <c r="J917" i="3"/>
  <c r="I917" i="3"/>
  <c r="H917" i="3"/>
  <c r="J916" i="3"/>
  <c r="I916" i="3"/>
  <c r="H916" i="3"/>
  <c r="J915" i="3"/>
  <c r="I915" i="3"/>
  <c r="H915" i="3"/>
  <c r="J914" i="3"/>
  <c r="I914" i="3"/>
  <c r="H914" i="3"/>
  <c r="J912" i="3"/>
  <c r="I912" i="3"/>
  <c r="H912" i="3"/>
  <c r="J911" i="3"/>
  <c r="I911" i="3"/>
  <c r="H911" i="3"/>
  <c r="J910" i="3"/>
  <c r="I910" i="3"/>
  <c r="H910" i="3"/>
  <c r="J909" i="3"/>
  <c r="I909" i="3"/>
  <c r="H909" i="3"/>
  <c r="J908" i="3"/>
  <c r="I908" i="3"/>
  <c r="H908" i="3"/>
  <c r="J907" i="3"/>
  <c r="I907" i="3"/>
  <c r="H907" i="3"/>
  <c r="J906" i="3"/>
  <c r="I906" i="3"/>
  <c r="H906" i="3"/>
  <c r="J905" i="3"/>
  <c r="I905" i="3"/>
  <c r="H905" i="3"/>
  <c r="J903" i="3"/>
  <c r="I903" i="3"/>
  <c r="H903" i="3"/>
  <c r="J902" i="3"/>
  <c r="I902" i="3"/>
  <c r="H902" i="3"/>
  <c r="J901" i="3"/>
  <c r="I901" i="3"/>
  <c r="H901" i="3"/>
  <c r="J900" i="3"/>
  <c r="I900" i="3"/>
  <c r="H900" i="3"/>
  <c r="J899" i="3"/>
  <c r="I899" i="3"/>
  <c r="H899" i="3"/>
  <c r="J898" i="3"/>
  <c r="I898" i="3"/>
  <c r="H898" i="3"/>
  <c r="J897" i="3"/>
  <c r="I897" i="3"/>
  <c r="H897" i="3"/>
  <c r="J896" i="3"/>
  <c r="I896" i="3"/>
  <c r="H896" i="3"/>
  <c r="J895" i="3"/>
  <c r="I895" i="3"/>
  <c r="H895" i="3"/>
  <c r="J893" i="3"/>
  <c r="I893" i="3"/>
  <c r="H893" i="3"/>
  <c r="J892" i="3"/>
  <c r="I892" i="3"/>
  <c r="H892" i="3"/>
  <c r="J891" i="3"/>
  <c r="I891" i="3"/>
  <c r="H891" i="3"/>
  <c r="J890" i="3"/>
  <c r="I890" i="3"/>
  <c r="H890" i="3"/>
  <c r="J889" i="3"/>
  <c r="I889" i="3"/>
  <c r="H889" i="3"/>
  <c r="J888" i="3"/>
  <c r="I888" i="3"/>
  <c r="H888" i="3"/>
  <c r="J887" i="3"/>
  <c r="I887" i="3"/>
  <c r="H887" i="3"/>
  <c r="J886" i="3"/>
  <c r="I886" i="3"/>
  <c r="H886" i="3"/>
  <c r="J885" i="3"/>
  <c r="I885" i="3"/>
  <c r="H885" i="3"/>
  <c r="J884" i="3"/>
  <c r="I884" i="3"/>
  <c r="H884" i="3"/>
  <c r="J883" i="3"/>
  <c r="I883" i="3"/>
  <c r="H883" i="3"/>
  <c r="J882" i="3"/>
  <c r="I882" i="3"/>
  <c r="H882" i="3"/>
  <c r="J881" i="3"/>
  <c r="I881" i="3"/>
  <c r="H881" i="3"/>
  <c r="J880" i="3"/>
  <c r="I880" i="3"/>
  <c r="H880" i="3"/>
  <c r="J879" i="3"/>
  <c r="I879" i="3"/>
  <c r="H879" i="3"/>
  <c r="J878" i="3"/>
  <c r="I878" i="3"/>
  <c r="H878" i="3"/>
  <c r="J877" i="3"/>
  <c r="I877" i="3"/>
  <c r="H877" i="3"/>
  <c r="J876" i="3"/>
  <c r="I876" i="3"/>
  <c r="H876" i="3"/>
  <c r="J875" i="3"/>
  <c r="I875" i="3"/>
  <c r="H875" i="3"/>
  <c r="J874" i="3"/>
  <c r="I874" i="3"/>
  <c r="H874" i="3"/>
  <c r="J873" i="3"/>
  <c r="I873" i="3"/>
  <c r="H873" i="3"/>
  <c r="J872" i="3"/>
  <c r="I872" i="3"/>
  <c r="H872" i="3"/>
  <c r="J871" i="3"/>
  <c r="I871" i="3"/>
  <c r="H871" i="3"/>
  <c r="J869" i="3"/>
  <c r="I869" i="3"/>
  <c r="H869" i="3"/>
  <c r="J868" i="3"/>
  <c r="I868" i="3"/>
  <c r="H868" i="3"/>
  <c r="J867" i="3"/>
  <c r="I867" i="3"/>
  <c r="H867" i="3"/>
  <c r="J866" i="3"/>
  <c r="I866" i="3"/>
  <c r="H866" i="3"/>
  <c r="J865" i="3"/>
  <c r="I865" i="3"/>
  <c r="H865" i="3"/>
  <c r="J864" i="3"/>
  <c r="I864" i="3"/>
  <c r="H864" i="3"/>
  <c r="J863" i="3"/>
  <c r="I863" i="3"/>
  <c r="H863" i="3"/>
  <c r="J862" i="3"/>
  <c r="I862" i="3"/>
  <c r="H862" i="3"/>
  <c r="J861" i="3"/>
  <c r="I861" i="3"/>
  <c r="H861" i="3"/>
  <c r="J860" i="3"/>
  <c r="I860" i="3"/>
  <c r="H860" i="3"/>
  <c r="J859" i="3"/>
  <c r="I859" i="3"/>
  <c r="H859" i="3"/>
  <c r="J858" i="3"/>
  <c r="I858" i="3"/>
  <c r="H858" i="3"/>
  <c r="J857" i="3"/>
  <c r="I857" i="3"/>
  <c r="H857" i="3"/>
  <c r="J856" i="3"/>
  <c r="I856" i="3"/>
  <c r="H856" i="3"/>
  <c r="J855" i="3"/>
  <c r="I855" i="3"/>
  <c r="H855" i="3"/>
  <c r="J854" i="3"/>
  <c r="I854" i="3"/>
  <c r="H854" i="3"/>
  <c r="J853" i="3"/>
  <c r="I853" i="3"/>
  <c r="H853" i="3"/>
  <c r="J852" i="3"/>
  <c r="I852" i="3"/>
  <c r="H852" i="3"/>
  <c r="J851" i="3"/>
  <c r="I851" i="3"/>
  <c r="H851" i="3"/>
  <c r="J850" i="3"/>
  <c r="I850" i="3"/>
  <c r="H850" i="3"/>
  <c r="J848" i="3"/>
  <c r="I848" i="3"/>
  <c r="H848" i="3"/>
  <c r="J847" i="3"/>
  <c r="I847" i="3"/>
  <c r="H847" i="3"/>
  <c r="J846" i="3"/>
  <c r="I846" i="3"/>
  <c r="H846" i="3"/>
  <c r="J845" i="3"/>
  <c r="I845" i="3"/>
  <c r="H845" i="3"/>
  <c r="J844" i="3"/>
  <c r="I844" i="3"/>
  <c r="H844" i="3"/>
  <c r="J843" i="3"/>
  <c r="I843" i="3"/>
  <c r="H843" i="3"/>
  <c r="J842" i="3"/>
  <c r="I842" i="3"/>
  <c r="H842" i="3"/>
  <c r="J841" i="3"/>
  <c r="I841" i="3"/>
  <c r="H841" i="3"/>
  <c r="J840" i="3"/>
  <c r="I840" i="3"/>
  <c r="H840" i="3"/>
  <c r="J839" i="3"/>
  <c r="I839" i="3"/>
  <c r="H839" i="3"/>
  <c r="J838" i="3"/>
  <c r="I838" i="3"/>
  <c r="H838" i="3"/>
  <c r="J837" i="3"/>
  <c r="I837" i="3"/>
  <c r="H837" i="3"/>
  <c r="J836" i="3"/>
  <c r="I836" i="3"/>
  <c r="H836" i="3"/>
  <c r="J835" i="3"/>
  <c r="I835" i="3"/>
  <c r="H835" i="3"/>
  <c r="J834" i="3"/>
  <c r="I834" i="3"/>
  <c r="H834" i="3"/>
  <c r="J833" i="3"/>
  <c r="I833" i="3"/>
  <c r="H833" i="3"/>
  <c r="J832" i="3"/>
  <c r="I832" i="3"/>
  <c r="H832" i="3"/>
  <c r="J831" i="3"/>
  <c r="I831" i="3"/>
  <c r="H831" i="3"/>
  <c r="J830" i="3"/>
  <c r="I830" i="3"/>
  <c r="H830" i="3"/>
  <c r="J829" i="3"/>
  <c r="I829" i="3"/>
  <c r="H829" i="3"/>
  <c r="J828" i="3"/>
  <c r="I828" i="3"/>
  <c r="H828" i="3"/>
  <c r="J827" i="3"/>
  <c r="I827" i="3"/>
  <c r="H827" i="3"/>
  <c r="J826" i="3"/>
  <c r="I826" i="3"/>
  <c r="H826" i="3"/>
  <c r="J825" i="3"/>
  <c r="I825" i="3"/>
  <c r="H825" i="3"/>
  <c r="J823" i="3"/>
  <c r="I823" i="3"/>
  <c r="H823" i="3"/>
  <c r="J822" i="3"/>
  <c r="I822" i="3"/>
  <c r="H822" i="3"/>
  <c r="J821" i="3"/>
  <c r="I821" i="3"/>
  <c r="H821" i="3"/>
  <c r="J820" i="3"/>
  <c r="I820" i="3"/>
  <c r="H820" i="3"/>
  <c r="J819" i="3"/>
  <c r="I819" i="3"/>
  <c r="H819" i="3"/>
  <c r="J818" i="3"/>
  <c r="I818" i="3"/>
  <c r="H818" i="3"/>
  <c r="J817" i="3"/>
  <c r="I817" i="3"/>
  <c r="H817" i="3"/>
  <c r="J816" i="3"/>
  <c r="I816" i="3"/>
  <c r="H816" i="3"/>
  <c r="J815" i="3"/>
  <c r="I815" i="3"/>
  <c r="H815" i="3"/>
  <c r="J814" i="3"/>
  <c r="I814" i="3"/>
  <c r="H814" i="3"/>
  <c r="J813" i="3"/>
  <c r="I813" i="3"/>
  <c r="H813" i="3"/>
  <c r="J812" i="3"/>
  <c r="I812" i="3"/>
  <c r="H812" i="3"/>
  <c r="J811" i="3"/>
  <c r="I811" i="3"/>
  <c r="H811" i="3"/>
  <c r="J810" i="3"/>
  <c r="I810" i="3"/>
  <c r="H810" i="3"/>
  <c r="J809" i="3"/>
  <c r="I809" i="3"/>
  <c r="H809" i="3"/>
  <c r="J808" i="3"/>
  <c r="I808" i="3"/>
  <c r="H808" i="3"/>
  <c r="J807" i="3"/>
  <c r="I807" i="3"/>
  <c r="H807" i="3"/>
  <c r="J806" i="3"/>
  <c r="I806" i="3"/>
  <c r="H806" i="3"/>
  <c r="J805" i="3"/>
  <c r="I805" i="3"/>
  <c r="H805" i="3"/>
  <c r="J804" i="3"/>
  <c r="I804" i="3"/>
  <c r="H804" i="3"/>
  <c r="J803" i="3"/>
  <c r="I803" i="3"/>
  <c r="H803" i="3"/>
  <c r="J802" i="3"/>
  <c r="I802" i="3"/>
  <c r="H802" i="3"/>
  <c r="J801" i="3"/>
  <c r="I801" i="3"/>
  <c r="H801" i="3"/>
  <c r="J800" i="3"/>
  <c r="I800" i="3"/>
  <c r="H800" i="3"/>
  <c r="J799" i="3"/>
  <c r="I799" i="3"/>
  <c r="H799" i="3"/>
  <c r="J797" i="3"/>
  <c r="J798" i="3" s="1"/>
  <c r="I797" i="3"/>
  <c r="I798" i="3" s="1"/>
  <c r="H797" i="3"/>
  <c r="H798" i="3" s="1"/>
  <c r="J795" i="3"/>
  <c r="I795" i="3"/>
  <c r="H795" i="3"/>
  <c r="J794" i="3"/>
  <c r="I794" i="3"/>
  <c r="H794" i="3"/>
  <c r="J792" i="3"/>
  <c r="I792" i="3"/>
  <c r="H792" i="3"/>
  <c r="J791" i="3"/>
  <c r="I791" i="3"/>
  <c r="H791" i="3"/>
  <c r="J790" i="3"/>
  <c r="I790" i="3"/>
  <c r="H790" i="3"/>
  <c r="J789" i="3"/>
  <c r="I789" i="3"/>
  <c r="H789" i="3"/>
  <c r="J788" i="3"/>
  <c r="I788" i="3"/>
  <c r="H788" i="3"/>
  <c r="J787" i="3"/>
  <c r="I787" i="3"/>
  <c r="H787" i="3"/>
  <c r="J786" i="3"/>
  <c r="I786" i="3"/>
  <c r="H786" i="3"/>
  <c r="J785" i="3"/>
  <c r="I785" i="3"/>
  <c r="H785" i="3"/>
  <c r="J784" i="3"/>
  <c r="I784" i="3"/>
  <c r="H784" i="3"/>
  <c r="J783" i="3"/>
  <c r="I783" i="3"/>
  <c r="H783" i="3"/>
  <c r="J782" i="3"/>
  <c r="I782" i="3"/>
  <c r="H782" i="3"/>
  <c r="J781" i="3"/>
  <c r="I781" i="3"/>
  <c r="H781" i="3"/>
  <c r="J780" i="3"/>
  <c r="I780" i="3"/>
  <c r="H780" i="3"/>
  <c r="J779" i="3"/>
  <c r="I779" i="3"/>
  <c r="H779" i="3"/>
  <c r="J778" i="3"/>
  <c r="I778" i="3"/>
  <c r="H778" i="3"/>
  <c r="J776" i="3"/>
  <c r="I776" i="3"/>
  <c r="H776" i="3"/>
  <c r="J775" i="3"/>
  <c r="I775" i="3"/>
  <c r="H775" i="3"/>
  <c r="J774" i="3"/>
  <c r="I774" i="3"/>
  <c r="H774" i="3"/>
  <c r="J773" i="3"/>
  <c r="I773" i="3"/>
  <c r="H773" i="3"/>
  <c r="J772" i="3"/>
  <c r="I772" i="3"/>
  <c r="H772" i="3"/>
  <c r="J771" i="3"/>
  <c r="I771" i="3"/>
  <c r="H771" i="3"/>
  <c r="J770" i="3"/>
  <c r="I770" i="3"/>
  <c r="H770" i="3"/>
  <c r="J769" i="3"/>
  <c r="I769" i="3"/>
  <c r="H769" i="3"/>
  <c r="J768" i="3"/>
  <c r="I768" i="3"/>
  <c r="H768" i="3"/>
  <c r="J767" i="3"/>
  <c r="I767" i="3"/>
  <c r="H767" i="3"/>
  <c r="J766" i="3"/>
  <c r="I766" i="3"/>
  <c r="H766" i="3"/>
  <c r="J765" i="3"/>
  <c r="I765" i="3"/>
  <c r="H765" i="3"/>
  <c r="J764" i="3"/>
  <c r="I764" i="3"/>
  <c r="H764" i="3"/>
  <c r="J763" i="3"/>
  <c r="I763" i="3"/>
  <c r="H763" i="3"/>
  <c r="J762" i="3"/>
  <c r="I762" i="3"/>
  <c r="H762" i="3"/>
  <c r="J761" i="3"/>
  <c r="I761" i="3"/>
  <c r="H761" i="3"/>
  <c r="J760" i="3"/>
  <c r="I760" i="3"/>
  <c r="H760" i="3"/>
  <c r="J759" i="3"/>
  <c r="I759" i="3"/>
  <c r="H759" i="3"/>
  <c r="J757" i="3"/>
  <c r="I757" i="3"/>
  <c r="H757" i="3"/>
  <c r="J756" i="3"/>
  <c r="I756" i="3"/>
  <c r="H756" i="3"/>
  <c r="J755" i="3"/>
  <c r="I755" i="3"/>
  <c r="H755" i="3"/>
  <c r="J754" i="3"/>
  <c r="I754" i="3"/>
  <c r="H754" i="3"/>
  <c r="J753" i="3"/>
  <c r="I753" i="3"/>
  <c r="H753" i="3"/>
  <c r="J752" i="3"/>
  <c r="I752" i="3"/>
  <c r="H752" i="3"/>
  <c r="J751" i="3"/>
  <c r="I751" i="3"/>
  <c r="H751" i="3"/>
  <c r="J750" i="3"/>
  <c r="I750" i="3"/>
  <c r="H750" i="3"/>
  <c r="J749" i="3"/>
  <c r="I749" i="3"/>
  <c r="H749" i="3"/>
  <c r="J748" i="3"/>
  <c r="I748" i="3"/>
  <c r="H748" i="3"/>
  <c r="J747" i="3"/>
  <c r="I747" i="3"/>
  <c r="H747" i="3"/>
  <c r="J746" i="3"/>
  <c r="I746" i="3"/>
  <c r="H746" i="3"/>
  <c r="J745" i="3"/>
  <c r="I745" i="3"/>
  <c r="H745" i="3"/>
  <c r="J744" i="3"/>
  <c r="I744" i="3"/>
  <c r="H744" i="3"/>
  <c r="J743" i="3"/>
  <c r="I743" i="3"/>
  <c r="H743" i="3"/>
  <c r="J742" i="3"/>
  <c r="I742" i="3"/>
  <c r="H742" i="3"/>
  <c r="J741" i="3"/>
  <c r="I741" i="3"/>
  <c r="H741" i="3"/>
  <c r="J740" i="3"/>
  <c r="I740" i="3"/>
  <c r="H740" i="3"/>
  <c r="J739" i="3"/>
  <c r="I739" i="3"/>
  <c r="H739" i="3"/>
  <c r="J738" i="3"/>
  <c r="I738" i="3"/>
  <c r="H738" i="3"/>
  <c r="J737" i="3"/>
  <c r="I737" i="3"/>
  <c r="H737" i="3"/>
  <c r="J736" i="3"/>
  <c r="I736" i="3"/>
  <c r="H736" i="3"/>
  <c r="J735" i="3"/>
  <c r="I735" i="3"/>
  <c r="H735" i="3"/>
  <c r="J734" i="3"/>
  <c r="I734" i="3"/>
  <c r="H734" i="3"/>
  <c r="J733" i="3"/>
  <c r="I733" i="3"/>
  <c r="H733" i="3"/>
  <c r="J732" i="3"/>
  <c r="I732" i="3"/>
  <c r="H732" i="3"/>
  <c r="J731" i="3"/>
  <c r="I731" i="3"/>
  <c r="H731" i="3"/>
  <c r="J730" i="3"/>
  <c r="I730" i="3"/>
  <c r="H730" i="3"/>
  <c r="J729" i="3"/>
  <c r="I729" i="3"/>
  <c r="H729" i="3"/>
  <c r="J728" i="3"/>
  <c r="I728" i="3"/>
  <c r="H728" i="3"/>
  <c r="J727" i="3"/>
  <c r="I727" i="3"/>
  <c r="H727" i="3"/>
  <c r="J726" i="3"/>
  <c r="I726" i="3"/>
  <c r="H726" i="3"/>
  <c r="J725" i="3"/>
  <c r="I725" i="3"/>
  <c r="H725" i="3"/>
  <c r="J724" i="3"/>
  <c r="I724" i="3"/>
  <c r="H724" i="3"/>
  <c r="J723" i="3"/>
  <c r="I723" i="3"/>
  <c r="H723" i="3"/>
  <c r="J722" i="3"/>
  <c r="I722" i="3"/>
  <c r="H722" i="3"/>
  <c r="J721" i="3"/>
  <c r="I721" i="3"/>
  <c r="H721" i="3"/>
  <c r="J720" i="3"/>
  <c r="I720" i="3"/>
  <c r="H720" i="3"/>
  <c r="J719" i="3"/>
  <c r="I719" i="3"/>
  <c r="H719" i="3"/>
  <c r="J718" i="3"/>
  <c r="I718" i="3"/>
  <c r="H718" i="3"/>
  <c r="J717" i="3"/>
  <c r="I717" i="3"/>
  <c r="H717" i="3"/>
  <c r="J716" i="3"/>
  <c r="I716" i="3"/>
  <c r="H716" i="3"/>
  <c r="J715" i="3"/>
  <c r="I715" i="3"/>
  <c r="H715" i="3"/>
  <c r="J714" i="3"/>
  <c r="I714" i="3"/>
  <c r="H714" i="3"/>
  <c r="J713" i="3"/>
  <c r="I713" i="3"/>
  <c r="H713" i="3"/>
  <c r="J712" i="3"/>
  <c r="I712" i="3"/>
  <c r="H712" i="3"/>
  <c r="J711" i="3"/>
  <c r="I711" i="3"/>
  <c r="H711" i="3"/>
  <c r="J709" i="3"/>
  <c r="I709" i="3"/>
  <c r="H709" i="3"/>
  <c r="J708" i="3"/>
  <c r="I708" i="3"/>
  <c r="H708" i="3"/>
  <c r="J707" i="3"/>
  <c r="I707" i="3"/>
  <c r="H707" i="3"/>
  <c r="J706" i="3"/>
  <c r="I706" i="3"/>
  <c r="H706" i="3"/>
  <c r="J705" i="3"/>
  <c r="I705" i="3"/>
  <c r="H705" i="3"/>
  <c r="J704" i="3"/>
  <c r="I704" i="3"/>
  <c r="H704" i="3"/>
  <c r="J703" i="3"/>
  <c r="I703" i="3"/>
  <c r="H703" i="3"/>
  <c r="J702" i="3"/>
  <c r="I702" i="3"/>
  <c r="H702" i="3"/>
  <c r="J701" i="3"/>
  <c r="I701" i="3"/>
  <c r="H701" i="3"/>
  <c r="J700" i="3"/>
  <c r="I700" i="3"/>
  <c r="H700" i="3"/>
  <c r="J699" i="3"/>
  <c r="I699" i="3"/>
  <c r="H699" i="3"/>
  <c r="J698" i="3"/>
  <c r="I698" i="3"/>
  <c r="H698" i="3"/>
  <c r="J697" i="3"/>
  <c r="I697" i="3"/>
  <c r="H697" i="3"/>
  <c r="J696" i="3"/>
  <c r="I696" i="3"/>
  <c r="H696" i="3"/>
  <c r="J695" i="3"/>
  <c r="I695" i="3"/>
  <c r="H695" i="3"/>
  <c r="J694" i="3"/>
  <c r="I694" i="3"/>
  <c r="H694" i="3"/>
  <c r="J693" i="3"/>
  <c r="I693" i="3"/>
  <c r="H693" i="3"/>
  <c r="J692" i="3"/>
  <c r="I692" i="3"/>
  <c r="H692" i="3"/>
  <c r="J690" i="3"/>
  <c r="I690" i="3"/>
  <c r="H690" i="3"/>
  <c r="J689" i="3"/>
  <c r="I689" i="3"/>
  <c r="H689" i="3"/>
  <c r="J688" i="3"/>
  <c r="I688" i="3"/>
  <c r="H688" i="3"/>
  <c r="J687" i="3"/>
  <c r="I687" i="3"/>
  <c r="H687" i="3"/>
  <c r="J686" i="3"/>
  <c r="I686" i="3"/>
  <c r="H686" i="3"/>
  <c r="J685" i="3"/>
  <c r="I685" i="3"/>
  <c r="H685" i="3"/>
  <c r="J684" i="3"/>
  <c r="I684" i="3"/>
  <c r="H684" i="3"/>
  <c r="J683" i="3"/>
  <c r="I683" i="3"/>
  <c r="H683" i="3"/>
  <c r="J682" i="3"/>
  <c r="I682" i="3"/>
  <c r="H682" i="3"/>
  <c r="J681" i="3"/>
  <c r="I681" i="3"/>
  <c r="H681" i="3"/>
  <c r="J680" i="3"/>
  <c r="I680" i="3"/>
  <c r="H680" i="3"/>
  <c r="J679" i="3"/>
  <c r="I679" i="3"/>
  <c r="H679" i="3"/>
  <c r="J678" i="3"/>
  <c r="I678" i="3"/>
  <c r="H678" i="3"/>
  <c r="J677" i="3"/>
  <c r="I677" i="3"/>
  <c r="H677" i="3"/>
  <c r="J676" i="3"/>
  <c r="I676" i="3"/>
  <c r="H676" i="3"/>
  <c r="J675" i="3"/>
  <c r="I675" i="3"/>
  <c r="H675" i="3"/>
  <c r="J674" i="3"/>
  <c r="I674" i="3"/>
  <c r="H674" i="3"/>
  <c r="J672" i="3"/>
  <c r="I672" i="3"/>
  <c r="H672" i="3"/>
  <c r="J671" i="3"/>
  <c r="I671" i="3"/>
  <c r="H671" i="3"/>
  <c r="J670" i="3"/>
  <c r="I670" i="3"/>
  <c r="H670" i="3"/>
  <c r="J669" i="3"/>
  <c r="I669" i="3"/>
  <c r="H669" i="3"/>
  <c r="J668" i="3"/>
  <c r="I668" i="3"/>
  <c r="H668" i="3"/>
  <c r="J667" i="3"/>
  <c r="I667" i="3"/>
  <c r="H667" i="3"/>
  <c r="J666" i="3"/>
  <c r="I666" i="3"/>
  <c r="H666" i="3"/>
  <c r="J665" i="3"/>
  <c r="I665" i="3"/>
  <c r="H665" i="3"/>
  <c r="J664" i="3"/>
  <c r="I664" i="3"/>
  <c r="H664" i="3"/>
  <c r="J663" i="3"/>
  <c r="I663" i="3"/>
  <c r="H663" i="3"/>
  <c r="J662" i="3"/>
  <c r="I662" i="3"/>
  <c r="H662" i="3"/>
  <c r="J661" i="3"/>
  <c r="I661" i="3"/>
  <c r="H661" i="3"/>
  <c r="J660" i="3"/>
  <c r="I660" i="3"/>
  <c r="H660" i="3"/>
  <c r="J659" i="3"/>
  <c r="I659" i="3"/>
  <c r="H659" i="3"/>
  <c r="J658" i="3"/>
  <c r="I658" i="3"/>
  <c r="H658" i="3"/>
  <c r="J657" i="3"/>
  <c r="I657" i="3"/>
  <c r="H657" i="3"/>
  <c r="J656" i="3"/>
  <c r="I656" i="3"/>
  <c r="H656" i="3"/>
  <c r="J655" i="3"/>
  <c r="I655" i="3"/>
  <c r="H655" i="3"/>
  <c r="J653" i="3"/>
  <c r="I653" i="3"/>
  <c r="H653" i="3"/>
  <c r="J652" i="3"/>
  <c r="I652" i="3"/>
  <c r="H652" i="3"/>
  <c r="J651" i="3"/>
  <c r="I651" i="3"/>
  <c r="H651" i="3"/>
  <c r="J650" i="3"/>
  <c r="I650" i="3"/>
  <c r="H650" i="3"/>
  <c r="J649" i="3"/>
  <c r="I649" i="3"/>
  <c r="H649" i="3"/>
  <c r="J648" i="3"/>
  <c r="I648" i="3"/>
  <c r="H648" i="3"/>
  <c r="J647" i="3"/>
  <c r="I647" i="3"/>
  <c r="H647" i="3"/>
  <c r="J646" i="3"/>
  <c r="I646" i="3"/>
  <c r="H646" i="3"/>
  <c r="J645" i="3"/>
  <c r="I645" i="3"/>
  <c r="H645" i="3"/>
  <c r="J644" i="3"/>
  <c r="I644" i="3"/>
  <c r="H644" i="3"/>
  <c r="J643" i="3"/>
  <c r="I643" i="3"/>
  <c r="H643" i="3"/>
  <c r="J642" i="3"/>
  <c r="I642" i="3"/>
  <c r="H642" i="3"/>
  <c r="J641" i="3"/>
  <c r="I641" i="3"/>
  <c r="H641" i="3"/>
  <c r="J640" i="3"/>
  <c r="I640" i="3"/>
  <c r="H640" i="3"/>
  <c r="J639" i="3"/>
  <c r="I639" i="3"/>
  <c r="H639" i="3"/>
  <c r="J638" i="3"/>
  <c r="I638" i="3"/>
  <c r="H638" i="3"/>
  <c r="J637" i="3"/>
  <c r="I637" i="3"/>
  <c r="H637" i="3"/>
  <c r="J636" i="3"/>
  <c r="I636" i="3"/>
  <c r="H636" i="3"/>
  <c r="J634" i="3"/>
  <c r="I634" i="3"/>
  <c r="H634" i="3"/>
  <c r="J633" i="3"/>
  <c r="I633" i="3"/>
  <c r="H633" i="3"/>
  <c r="J632" i="3"/>
  <c r="I632" i="3"/>
  <c r="H632" i="3"/>
  <c r="J631" i="3"/>
  <c r="I631" i="3"/>
  <c r="H631" i="3"/>
  <c r="J630" i="3"/>
  <c r="I630" i="3"/>
  <c r="H630" i="3"/>
  <c r="J629" i="3"/>
  <c r="I629" i="3"/>
  <c r="H629" i="3"/>
  <c r="J628" i="3"/>
  <c r="I628" i="3"/>
  <c r="H628" i="3"/>
  <c r="J627" i="3"/>
  <c r="I627" i="3"/>
  <c r="H627" i="3"/>
  <c r="J626" i="3"/>
  <c r="I626" i="3"/>
  <c r="H626" i="3"/>
  <c r="J625" i="3"/>
  <c r="I625" i="3"/>
  <c r="H625" i="3"/>
  <c r="J624" i="3"/>
  <c r="I624" i="3"/>
  <c r="H624" i="3"/>
  <c r="J622" i="3"/>
  <c r="I622" i="3"/>
  <c r="H622" i="3"/>
  <c r="J621" i="3"/>
  <c r="I621" i="3"/>
  <c r="H621" i="3"/>
  <c r="J620" i="3"/>
  <c r="I620" i="3"/>
  <c r="H620" i="3"/>
  <c r="J619" i="3"/>
  <c r="I619" i="3"/>
  <c r="H619" i="3"/>
  <c r="J618" i="3"/>
  <c r="I618" i="3"/>
  <c r="H618" i="3"/>
  <c r="J617" i="3"/>
  <c r="I617" i="3"/>
  <c r="H617" i="3"/>
  <c r="J616" i="3"/>
  <c r="I616" i="3"/>
  <c r="H616" i="3"/>
  <c r="J615" i="3"/>
  <c r="I615" i="3"/>
  <c r="H615" i="3"/>
  <c r="J614" i="3"/>
  <c r="I614" i="3"/>
  <c r="H614" i="3"/>
  <c r="J613" i="3"/>
  <c r="I613" i="3"/>
  <c r="H613" i="3"/>
  <c r="J612" i="3"/>
  <c r="I612" i="3"/>
  <c r="H612" i="3"/>
  <c r="J610" i="3"/>
  <c r="I610" i="3"/>
  <c r="H610" i="3"/>
  <c r="J609" i="3"/>
  <c r="I609" i="3"/>
  <c r="H609" i="3"/>
  <c r="J608" i="3"/>
  <c r="I608" i="3"/>
  <c r="H608" i="3"/>
  <c r="J607" i="3"/>
  <c r="I607" i="3"/>
  <c r="H607" i="3"/>
  <c r="J606" i="3"/>
  <c r="I606" i="3"/>
  <c r="H606" i="3"/>
  <c r="J605" i="3"/>
  <c r="I605" i="3"/>
  <c r="H605" i="3"/>
  <c r="J604" i="3"/>
  <c r="I604" i="3"/>
  <c r="H604" i="3"/>
  <c r="J603" i="3"/>
  <c r="I603" i="3"/>
  <c r="H603" i="3"/>
  <c r="J601" i="3"/>
  <c r="I601" i="3"/>
  <c r="H601" i="3"/>
  <c r="J600" i="3"/>
  <c r="I600" i="3"/>
  <c r="H600" i="3"/>
  <c r="J599" i="3"/>
  <c r="I599" i="3"/>
  <c r="H599" i="3"/>
  <c r="J598" i="3"/>
  <c r="I598" i="3"/>
  <c r="H598" i="3"/>
  <c r="J597" i="3"/>
  <c r="I597" i="3"/>
  <c r="H597" i="3"/>
  <c r="J596" i="3"/>
  <c r="I596" i="3"/>
  <c r="H596" i="3"/>
  <c r="J595" i="3"/>
  <c r="I595" i="3"/>
  <c r="H595" i="3"/>
  <c r="J594" i="3"/>
  <c r="I594" i="3"/>
  <c r="H594" i="3"/>
  <c r="J593" i="3"/>
  <c r="I593" i="3"/>
  <c r="H593" i="3"/>
  <c r="J592" i="3"/>
  <c r="I592" i="3"/>
  <c r="H592" i="3"/>
  <c r="J591" i="3"/>
  <c r="I591" i="3"/>
  <c r="H591" i="3"/>
  <c r="J590" i="3"/>
  <c r="I590" i="3"/>
  <c r="H590" i="3"/>
  <c r="J589" i="3"/>
  <c r="I589" i="3"/>
  <c r="H589" i="3"/>
  <c r="J588" i="3"/>
  <c r="I588" i="3"/>
  <c r="H588" i="3"/>
  <c r="J587" i="3"/>
  <c r="I587" i="3"/>
  <c r="H587" i="3"/>
  <c r="J586" i="3"/>
  <c r="I586" i="3"/>
  <c r="H586" i="3"/>
  <c r="J585" i="3"/>
  <c r="I585" i="3"/>
  <c r="H585" i="3"/>
  <c r="J584" i="3"/>
  <c r="I584" i="3"/>
  <c r="H584" i="3"/>
  <c r="J583" i="3"/>
  <c r="I583" i="3"/>
  <c r="H583" i="3"/>
  <c r="J582" i="3"/>
  <c r="I582" i="3"/>
  <c r="H582" i="3"/>
  <c r="J580" i="3"/>
  <c r="I580" i="3"/>
  <c r="H580" i="3"/>
  <c r="J579" i="3"/>
  <c r="I579" i="3"/>
  <c r="H579" i="3"/>
  <c r="J578" i="3"/>
  <c r="I578" i="3"/>
  <c r="H578" i="3"/>
  <c r="J577" i="3"/>
  <c r="I577" i="3"/>
  <c r="H577" i="3"/>
  <c r="J576" i="3"/>
  <c r="I576" i="3"/>
  <c r="H576" i="3"/>
  <c r="J575" i="3"/>
  <c r="I575" i="3"/>
  <c r="H575" i="3"/>
  <c r="J574" i="3"/>
  <c r="I574" i="3"/>
  <c r="H574" i="3"/>
  <c r="J573" i="3"/>
  <c r="I573" i="3"/>
  <c r="H573" i="3"/>
  <c r="J572" i="3"/>
  <c r="I572" i="3"/>
  <c r="H572" i="3"/>
  <c r="J571" i="3"/>
  <c r="I571" i="3"/>
  <c r="H571" i="3"/>
  <c r="J570" i="3"/>
  <c r="I570" i="3"/>
  <c r="H570" i="3"/>
  <c r="J569" i="3"/>
  <c r="I569" i="3"/>
  <c r="H569" i="3"/>
  <c r="J568" i="3"/>
  <c r="I568" i="3"/>
  <c r="H568" i="3"/>
  <c r="J567" i="3"/>
  <c r="I567" i="3"/>
  <c r="H567" i="3"/>
  <c r="J566" i="3"/>
  <c r="I566" i="3"/>
  <c r="H566" i="3"/>
  <c r="J565" i="3"/>
  <c r="I565" i="3"/>
  <c r="H565" i="3"/>
  <c r="J563" i="3"/>
  <c r="I563" i="3"/>
  <c r="H563" i="3"/>
  <c r="J562" i="3"/>
  <c r="I562" i="3"/>
  <c r="H562" i="3"/>
  <c r="J561" i="3"/>
  <c r="I561" i="3"/>
  <c r="H561" i="3"/>
  <c r="J560" i="3"/>
  <c r="I560" i="3"/>
  <c r="H560" i="3"/>
  <c r="J559" i="3"/>
  <c r="I559" i="3"/>
  <c r="H559" i="3"/>
  <c r="J558" i="3"/>
  <c r="I558" i="3"/>
  <c r="H558" i="3"/>
  <c r="J557" i="3"/>
  <c r="I557" i="3"/>
  <c r="H557" i="3"/>
  <c r="J556" i="3"/>
  <c r="I556" i="3"/>
  <c r="H556" i="3"/>
  <c r="J555" i="3"/>
  <c r="I555" i="3"/>
  <c r="H555" i="3"/>
  <c r="J554" i="3"/>
  <c r="I554" i="3"/>
  <c r="H554" i="3"/>
  <c r="J553" i="3"/>
  <c r="I553" i="3"/>
  <c r="H553" i="3"/>
  <c r="J552" i="3"/>
  <c r="I552" i="3"/>
  <c r="H552" i="3"/>
  <c r="J551" i="3"/>
  <c r="I551" i="3"/>
  <c r="H551" i="3"/>
  <c r="J550" i="3"/>
  <c r="I550" i="3"/>
  <c r="H550" i="3"/>
  <c r="J549" i="3"/>
  <c r="I549" i="3"/>
  <c r="H549" i="3"/>
  <c r="J548" i="3"/>
  <c r="I548" i="3"/>
  <c r="H548" i="3"/>
  <c r="J547" i="3"/>
  <c r="I547" i="3"/>
  <c r="H547" i="3"/>
  <c r="J546" i="3"/>
  <c r="I546" i="3"/>
  <c r="H546" i="3"/>
  <c r="J545" i="3"/>
  <c r="I545" i="3"/>
  <c r="H545" i="3"/>
  <c r="J544" i="3"/>
  <c r="I544" i="3"/>
  <c r="H544" i="3"/>
  <c r="J543" i="3"/>
  <c r="I543" i="3"/>
  <c r="H543" i="3"/>
  <c r="J542" i="3"/>
  <c r="I542" i="3"/>
  <c r="H542" i="3"/>
  <c r="J540" i="3"/>
  <c r="I540" i="3"/>
  <c r="H540" i="3"/>
  <c r="J539" i="3"/>
  <c r="I539" i="3"/>
  <c r="H539" i="3"/>
  <c r="J538" i="3"/>
  <c r="I538" i="3"/>
  <c r="H538" i="3"/>
  <c r="J537" i="3"/>
  <c r="I537" i="3"/>
  <c r="H537" i="3"/>
  <c r="J536" i="3"/>
  <c r="I536" i="3"/>
  <c r="H536" i="3"/>
  <c r="J535" i="3"/>
  <c r="I535" i="3"/>
  <c r="H535" i="3"/>
  <c r="J534" i="3"/>
  <c r="I534" i="3"/>
  <c r="H534" i="3"/>
  <c r="J533" i="3"/>
  <c r="I533" i="3"/>
  <c r="H533" i="3"/>
  <c r="J532" i="3"/>
  <c r="I532" i="3"/>
  <c r="H532" i="3"/>
  <c r="J531" i="3"/>
  <c r="I531" i="3"/>
  <c r="H531" i="3"/>
  <c r="J529" i="3"/>
  <c r="I529" i="3"/>
  <c r="H529" i="3"/>
  <c r="J528" i="3"/>
  <c r="I528" i="3"/>
  <c r="H528" i="3"/>
  <c r="J527" i="3"/>
  <c r="I527" i="3"/>
  <c r="H527" i="3"/>
  <c r="J526" i="3"/>
  <c r="I526" i="3"/>
  <c r="H526" i="3"/>
  <c r="J525" i="3"/>
  <c r="I525" i="3"/>
  <c r="H525" i="3"/>
  <c r="J524" i="3"/>
  <c r="I524" i="3"/>
  <c r="H524" i="3"/>
  <c r="J523" i="3"/>
  <c r="I523" i="3"/>
  <c r="H523" i="3"/>
  <c r="J522" i="3"/>
  <c r="I522" i="3"/>
  <c r="H522" i="3"/>
  <c r="J521" i="3"/>
  <c r="I521" i="3"/>
  <c r="H521" i="3"/>
  <c r="J520" i="3"/>
  <c r="I520" i="3"/>
  <c r="H520" i="3"/>
  <c r="J519" i="3"/>
  <c r="I519" i="3"/>
  <c r="H519" i="3"/>
  <c r="J518" i="3"/>
  <c r="I518" i="3"/>
  <c r="H518" i="3"/>
  <c r="J517" i="3"/>
  <c r="I517" i="3"/>
  <c r="H517" i="3"/>
  <c r="J516" i="3"/>
  <c r="I516" i="3"/>
  <c r="H516" i="3"/>
  <c r="J515" i="3"/>
  <c r="I515" i="3"/>
  <c r="H515" i="3"/>
  <c r="J513" i="3"/>
  <c r="I513" i="3"/>
  <c r="H513" i="3"/>
  <c r="J512" i="3"/>
  <c r="I512" i="3"/>
  <c r="H512" i="3"/>
  <c r="J511" i="3"/>
  <c r="I511" i="3"/>
  <c r="H511" i="3"/>
  <c r="J510" i="3"/>
  <c r="I510" i="3"/>
  <c r="H510" i="3"/>
  <c r="J509" i="3"/>
  <c r="I509" i="3"/>
  <c r="H509" i="3"/>
  <c r="J508" i="3"/>
  <c r="I508" i="3"/>
  <c r="H508" i="3"/>
  <c r="J507" i="3"/>
  <c r="I507" i="3"/>
  <c r="H507" i="3"/>
  <c r="J506" i="3"/>
  <c r="I506" i="3"/>
  <c r="H506" i="3"/>
  <c r="J504" i="3"/>
  <c r="I504" i="3"/>
  <c r="H504" i="3"/>
  <c r="J503" i="3"/>
  <c r="I503" i="3"/>
  <c r="H503" i="3"/>
  <c r="J502" i="3"/>
  <c r="I502" i="3"/>
  <c r="H502" i="3"/>
  <c r="J501" i="3"/>
  <c r="I501" i="3"/>
  <c r="H501" i="3"/>
  <c r="J500" i="3"/>
  <c r="I500" i="3"/>
  <c r="H500" i="3"/>
  <c r="J499" i="3"/>
  <c r="I499" i="3"/>
  <c r="H499" i="3"/>
  <c r="J498" i="3"/>
  <c r="I498" i="3"/>
  <c r="H498" i="3"/>
  <c r="J497" i="3"/>
  <c r="I497" i="3"/>
  <c r="H497" i="3"/>
  <c r="J496" i="3"/>
  <c r="I496" i="3"/>
  <c r="H496" i="3"/>
  <c r="J495" i="3"/>
  <c r="I495" i="3"/>
  <c r="H495" i="3"/>
  <c r="J494" i="3"/>
  <c r="I494" i="3"/>
  <c r="H494" i="3"/>
  <c r="J493" i="3"/>
  <c r="I493" i="3"/>
  <c r="H493" i="3"/>
  <c r="J492" i="3"/>
  <c r="I492" i="3"/>
  <c r="H492" i="3"/>
  <c r="J491" i="3"/>
  <c r="I491" i="3"/>
  <c r="H491" i="3"/>
  <c r="J490" i="3"/>
  <c r="I490" i="3"/>
  <c r="H490" i="3"/>
  <c r="J489" i="3"/>
  <c r="I489" i="3"/>
  <c r="H489" i="3"/>
  <c r="J487" i="3"/>
  <c r="I487" i="3"/>
  <c r="H487" i="3"/>
  <c r="J486" i="3"/>
  <c r="I486" i="3"/>
  <c r="H486" i="3"/>
  <c r="J485" i="3"/>
  <c r="I485" i="3"/>
  <c r="H485" i="3"/>
  <c r="J484" i="3"/>
  <c r="I484" i="3"/>
  <c r="H484" i="3"/>
  <c r="J483" i="3"/>
  <c r="I483" i="3"/>
  <c r="H483" i="3"/>
  <c r="J482" i="3"/>
  <c r="I482" i="3"/>
  <c r="H482" i="3"/>
  <c r="J481" i="3"/>
  <c r="I481" i="3"/>
  <c r="H481" i="3"/>
  <c r="J480" i="3"/>
  <c r="I480" i="3"/>
  <c r="H480" i="3"/>
  <c r="J479" i="3"/>
  <c r="I479" i="3"/>
  <c r="H479" i="3"/>
  <c r="J478" i="3"/>
  <c r="I478" i="3"/>
  <c r="H478" i="3"/>
  <c r="J477" i="3"/>
  <c r="I477" i="3"/>
  <c r="H477" i="3"/>
  <c r="J476" i="3"/>
  <c r="I476" i="3"/>
  <c r="H476" i="3"/>
  <c r="J475" i="3"/>
  <c r="I475" i="3"/>
  <c r="H475" i="3"/>
  <c r="J474" i="3"/>
  <c r="I474" i="3"/>
  <c r="H474" i="3"/>
  <c r="J473" i="3"/>
  <c r="I473" i="3"/>
  <c r="H473" i="3"/>
  <c r="J472" i="3"/>
  <c r="I472" i="3"/>
  <c r="H472" i="3"/>
  <c r="J471" i="3"/>
  <c r="I471" i="3"/>
  <c r="H471" i="3"/>
  <c r="J470" i="3"/>
  <c r="I470" i="3"/>
  <c r="H470" i="3"/>
  <c r="J469" i="3"/>
  <c r="I469" i="3"/>
  <c r="H469" i="3"/>
  <c r="J468" i="3"/>
  <c r="I468" i="3"/>
  <c r="H468" i="3"/>
  <c r="J467" i="3"/>
  <c r="I467" i="3"/>
  <c r="H467" i="3"/>
  <c r="J466" i="3"/>
  <c r="I466" i="3"/>
  <c r="H466" i="3"/>
  <c r="J465" i="3"/>
  <c r="I465" i="3"/>
  <c r="H465" i="3"/>
  <c r="J464" i="3"/>
  <c r="I464" i="3"/>
  <c r="H464" i="3"/>
  <c r="J463" i="3"/>
  <c r="I463" i="3"/>
  <c r="H463" i="3"/>
  <c r="J462" i="3"/>
  <c r="I462" i="3"/>
  <c r="H462" i="3"/>
  <c r="J461" i="3"/>
  <c r="I461" i="3"/>
  <c r="H461" i="3"/>
  <c r="J460" i="3"/>
  <c r="I460" i="3"/>
  <c r="H460" i="3"/>
  <c r="J459" i="3"/>
  <c r="I459" i="3"/>
  <c r="H459" i="3"/>
  <c r="J458" i="3"/>
  <c r="I458" i="3"/>
  <c r="H458" i="3"/>
  <c r="J457" i="3"/>
  <c r="I457" i="3"/>
  <c r="H457" i="3"/>
  <c r="J456" i="3"/>
  <c r="I456" i="3"/>
  <c r="H456" i="3"/>
  <c r="J455" i="3"/>
  <c r="I455" i="3"/>
  <c r="H455" i="3"/>
  <c r="J454" i="3"/>
  <c r="I454" i="3"/>
  <c r="H454" i="3"/>
  <c r="J452" i="3"/>
  <c r="I452" i="3"/>
  <c r="H452" i="3"/>
  <c r="J451" i="3"/>
  <c r="I451" i="3"/>
  <c r="H451" i="3"/>
  <c r="J450" i="3"/>
  <c r="I450" i="3"/>
  <c r="H450" i="3"/>
  <c r="J449" i="3"/>
  <c r="I449" i="3"/>
  <c r="H449" i="3"/>
  <c r="J448" i="3"/>
  <c r="I448" i="3"/>
  <c r="H448" i="3"/>
  <c r="J447" i="3"/>
  <c r="I447" i="3"/>
  <c r="H447" i="3"/>
  <c r="J446" i="3"/>
  <c r="I446" i="3"/>
  <c r="H446" i="3"/>
  <c r="J445" i="3"/>
  <c r="I445" i="3"/>
  <c r="H445" i="3"/>
  <c r="J444" i="3"/>
  <c r="I444" i="3"/>
  <c r="H444" i="3"/>
  <c r="J443" i="3"/>
  <c r="I443" i="3"/>
  <c r="H443" i="3"/>
  <c r="J442" i="3"/>
  <c r="I442" i="3"/>
  <c r="H442" i="3"/>
  <c r="J441" i="3"/>
  <c r="I441" i="3"/>
  <c r="H441" i="3"/>
  <c r="J440" i="3"/>
  <c r="I440" i="3"/>
  <c r="H440" i="3"/>
  <c r="J439" i="3"/>
  <c r="I439" i="3"/>
  <c r="H439" i="3"/>
  <c r="J438" i="3"/>
  <c r="I438" i="3"/>
  <c r="H438" i="3"/>
  <c r="J436" i="3"/>
  <c r="I436" i="3"/>
  <c r="H436" i="3"/>
  <c r="J435" i="3"/>
  <c r="I435" i="3"/>
  <c r="H435" i="3"/>
  <c r="J434" i="3"/>
  <c r="I434" i="3"/>
  <c r="H434" i="3"/>
  <c r="J433" i="3"/>
  <c r="I433" i="3"/>
  <c r="H433" i="3"/>
  <c r="J432" i="3"/>
  <c r="I432" i="3"/>
  <c r="H432" i="3"/>
  <c r="J431" i="3"/>
  <c r="I431" i="3"/>
  <c r="H431" i="3"/>
  <c r="J430" i="3"/>
  <c r="I430" i="3"/>
  <c r="H430" i="3"/>
  <c r="J429" i="3"/>
  <c r="I429" i="3"/>
  <c r="H429" i="3"/>
  <c r="J428" i="3"/>
  <c r="I428" i="3"/>
  <c r="H428" i="3"/>
  <c r="J427" i="3"/>
  <c r="I427" i="3"/>
  <c r="H427" i="3"/>
  <c r="J426" i="3"/>
  <c r="I426" i="3"/>
  <c r="H426" i="3"/>
  <c r="J425" i="3"/>
  <c r="I425" i="3"/>
  <c r="H425" i="3"/>
  <c r="J424" i="3"/>
  <c r="I424" i="3"/>
  <c r="H424" i="3"/>
  <c r="J423" i="3"/>
  <c r="I423" i="3"/>
  <c r="H423" i="3"/>
  <c r="J422" i="3"/>
  <c r="I422" i="3"/>
  <c r="H422" i="3"/>
  <c r="J421" i="3"/>
  <c r="I421" i="3"/>
  <c r="H421" i="3"/>
  <c r="J420" i="3"/>
  <c r="I420" i="3"/>
  <c r="H420" i="3"/>
  <c r="J419" i="3"/>
  <c r="I419" i="3"/>
  <c r="H419" i="3"/>
  <c r="J417" i="3"/>
  <c r="I417" i="3"/>
  <c r="H417" i="3"/>
  <c r="J416" i="3"/>
  <c r="I416" i="3"/>
  <c r="H416" i="3"/>
  <c r="J415" i="3"/>
  <c r="I415" i="3"/>
  <c r="H415" i="3"/>
  <c r="J414" i="3"/>
  <c r="I414" i="3"/>
  <c r="H414" i="3"/>
  <c r="J413" i="3"/>
  <c r="I413" i="3"/>
  <c r="H413" i="3"/>
  <c r="J412" i="3"/>
  <c r="I412" i="3"/>
  <c r="H412" i="3"/>
  <c r="J411" i="3"/>
  <c r="I411" i="3"/>
  <c r="H411" i="3"/>
  <c r="J410" i="3"/>
  <c r="I410" i="3"/>
  <c r="H410" i="3"/>
  <c r="J408" i="3"/>
  <c r="I408" i="3"/>
  <c r="H408" i="3"/>
  <c r="J407" i="3"/>
  <c r="I407" i="3"/>
  <c r="H407" i="3"/>
  <c r="J406" i="3"/>
  <c r="I406" i="3"/>
  <c r="H406" i="3"/>
  <c r="J405" i="3"/>
  <c r="I405" i="3"/>
  <c r="H405" i="3"/>
  <c r="J404" i="3"/>
  <c r="I404" i="3"/>
  <c r="H404" i="3"/>
  <c r="J403" i="3"/>
  <c r="I403" i="3"/>
  <c r="H403" i="3"/>
  <c r="J402" i="3"/>
  <c r="I402" i="3"/>
  <c r="H402" i="3"/>
  <c r="J401" i="3"/>
  <c r="I401" i="3"/>
  <c r="H401" i="3"/>
  <c r="J400" i="3"/>
  <c r="I400" i="3"/>
  <c r="H400" i="3"/>
  <c r="J399" i="3"/>
  <c r="I399" i="3"/>
  <c r="H399" i="3"/>
  <c r="J398" i="3"/>
  <c r="I398" i="3"/>
  <c r="H398" i="3"/>
  <c r="J397" i="3"/>
  <c r="I397" i="3"/>
  <c r="H397" i="3"/>
  <c r="J396" i="3"/>
  <c r="I396" i="3"/>
  <c r="H396" i="3"/>
  <c r="J395" i="3"/>
  <c r="I395" i="3"/>
  <c r="H395" i="3"/>
  <c r="J393" i="3"/>
  <c r="I393" i="3"/>
  <c r="H393" i="3"/>
  <c r="J392" i="3"/>
  <c r="I392" i="3"/>
  <c r="H392" i="3"/>
  <c r="J391" i="3"/>
  <c r="I391" i="3"/>
  <c r="H391" i="3"/>
  <c r="J390" i="3"/>
  <c r="I390" i="3"/>
  <c r="H390" i="3"/>
  <c r="J389" i="3"/>
  <c r="I389" i="3"/>
  <c r="H389" i="3"/>
  <c r="J388" i="3"/>
  <c r="I388" i="3"/>
  <c r="H388" i="3"/>
  <c r="J387" i="3"/>
  <c r="I387" i="3"/>
  <c r="H387" i="3"/>
  <c r="J386" i="3"/>
  <c r="I386" i="3"/>
  <c r="H386" i="3"/>
  <c r="J385" i="3"/>
  <c r="I385" i="3"/>
  <c r="H385" i="3"/>
  <c r="J384" i="3"/>
  <c r="I384" i="3"/>
  <c r="H384" i="3"/>
  <c r="J383" i="3"/>
  <c r="I383" i="3"/>
  <c r="H383" i="3"/>
  <c r="J382" i="3"/>
  <c r="I382" i="3"/>
  <c r="H382" i="3"/>
  <c r="J381" i="3"/>
  <c r="I381" i="3"/>
  <c r="H381" i="3"/>
  <c r="J380" i="3"/>
  <c r="I380" i="3"/>
  <c r="H380" i="3"/>
  <c r="J379" i="3"/>
  <c r="I379" i="3"/>
  <c r="H379" i="3"/>
  <c r="J378" i="3"/>
  <c r="I378" i="3"/>
  <c r="H378" i="3"/>
  <c r="J377" i="3"/>
  <c r="I377" i="3"/>
  <c r="H377" i="3"/>
  <c r="J376" i="3"/>
  <c r="I376" i="3"/>
  <c r="H376" i="3"/>
  <c r="J375" i="3"/>
  <c r="I375" i="3"/>
  <c r="H375" i="3"/>
  <c r="J374" i="3"/>
  <c r="I374" i="3"/>
  <c r="H374" i="3"/>
  <c r="J373" i="3"/>
  <c r="I373" i="3"/>
  <c r="H373" i="3"/>
  <c r="J372" i="3"/>
  <c r="I372" i="3"/>
  <c r="H372" i="3"/>
  <c r="J371" i="3"/>
  <c r="I371" i="3"/>
  <c r="H371" i="3"/>
  <c r="J370" i="3"/>
  <c r="I370" i="3"/>
  <c r="H370" i="3"/>
  <c r="J368" i="3"/>
  <c r="I368" i="3"/>
  <c r="H368" i="3"/>
  <c r="J367" i="3"/>
  <c r="I367" i="3"/>
  <c r="H367" i="3"/>
  <c r="J366" i="3"/>
  <c r="I366" i="3"/>
  <c r="H366" i="3"/>
  <c r="J365" i="3"/>
  <c r="I365" i="3"/>
  <c r="H365" i="3"/>
  <c r="J364" i="3"/>
  <c r="I364" i="3"/>
  <c r="H364" i="3"/>
  <c r="J363" i="3"/>
  <c r="I363" i="3"/>
  <c r="H363" i="3"/>
  <c r="J362" i="3"/>
  <c r="I362" i="3"/>
  <c r="H362" i="3"/>
  <c r="J361" i="3"/>
  <c r="I361" i="3"/>
  <c r="H361" i="3"/>
  <c r="J360" i="3"/>
  <c r="I360" i="3"/>
  <c r="H360" i="3"/>
  <c r="J359" i="3"/>
  <c r="I359" i="3"/>
  <c r="H359" i="3"/>
  <c r="J358" i="3"/>
  <c r="I358" i="3"/>
  <c r="H358" i="3"/>
  <c r="J357" i="3"/>
  <c r="I357" i="3"/>
  <c r="H357" i="3"/>
  <c r="J356" i="3"/>
  <c r="I356" i="3"/>
  <c r="H356" i="3"/>
  <c r="J355" i="3"/>
  <c r="I355" i="3"/>
  <c r="H355" i="3"/>
  <c r="J354" i="3"/>
  <c r="I354" i="3"/>
  <c r="H354" i="3"/>
  <c r="J353" i="3"/>
  <c r="I353" i="3"/>
  <c r="H353" i="3"/>
  <c r="J352" i="3"/>
  <c r="I352" i="3"/>
  <c r="H352" i="3"/>
  <c r="J350" i="3"/>
  <c r="I350" i="3"/>
  <c r="H350" i="3"/>
  <c r="J349" i="3"/>
  <c r="I349" i="3"/>
  <c r="H349" i="3"/>
  <c r="J348" i="3"/>
  <c r="I348" i="3"/>
  <c r="H348" i="3"/>
  <c r="J347" i="3"/>
  <c r="I347" i="3"/>
  <c r="H347" i="3"/>
  <c r="J346" i="3"/>
  <c r="I346" i="3"/>
  <c r="H346" i="3"/>
  <c r="J345" i="3"/>
  <c r="I345" i="3"/>
  <c r="H345" i="3"/>
  <c r="J344" i="3"/>
  <c r="I344" i="3"/>
  <c r="H344" i="3"/>
  <c r="J343" i="3"/>
  <c r="I343" i="3"/>
  <c r="H343" i="3"/>
  <c r="J342" i="3"/>
  <c r="I342" i="3"/>
  <c r="H342" i="3"/>
  <c r="J341" i="3"/>
  <c r="I341" i="3"/>
  <c r="H341" i="3"/>
  <c r="J340" i="3"/>
  <c r="I340" i="3"/>
  <c r="H340" i="3"/>
  <c r="J339" i="3"/>
  <c r="I339" i="3"/>
  <c r="H339" i="3"/>
  <c r="J338" i="3"/>
  <c r="I338" i="3"/>
  <c r="H338" i="3"/>
  <c r="J337" i="3"/>
  <c r="I337" i="3"/>
  <c r="H337" i="3"/>
  <c r="J336" i="3"/>
  <c r="I336" i="3"/>
  <c r="H336" i="3"/>
  <c r="J335" i="3"/>
  <c r="I335" i="3"/>
  <c r="H335" i="3"/>
  <c r="J334" i="3"/>
  <c r="I334" i="3"/>
  <c r="H334" i="3"/>
  <c r="J333" i="3"/>
  <c r="I333" i="3"/>
  <c r="H333" i="3"/>
  <c r="J332" i="3"/>
  <c r="I332" i="3"/>
  <c r="H332" i="3"/>
  <c r="J330" i="3"/>
  <c r="I330" i="3"/>
  <c r="H330" i="3"/>
  <c r="J329" i="3"/>
  <c r="I329" i="3"/>
  <c r="H329" i="3"/>
  <c r="J328" i="3"/>
  <c r="I328" i="3"/>
  <c r="H328" i="3"/>
  <c r="J327" i="3"/>
  <c r="I327" i="3"/>
  <c r="H327" i="3"/>
  <c r="J326" i="3"/>
  <c r="I326" i="3"/>
  <c r="H326" i="3"/>
  <c r="J325" i="3"/>
  <c r="I325" i="3"/>
  <c r="H325" i="3"/>
  <c r="J324" i="3"/>
  <c r="I324" i="3"/>
  <c r="H324" i="3"/>
  <c r="J323" i="3"/>
  <c r="I323" i="3"/>
  <c r="H323" i="3"/>
  <c r="J322" i="3"/>
  <c r="I322" i="3"/>
  <c r="H322" i="3"/>
  <c r="J321" i="3"/>
  <c r="I321" i="3"/>
  <c r="H321" i="3"/>
  <c r="J320" i="3"/>
  <c r="I320" i="3"/>
  <c r="H320" i="3"/>
  <c r="J319" i="3"/>
  <c r="I319" i="3"/>
  <c r="H319" i="3"/>
  <c r="J318" i="3"/>
  <c r="I318" i="3"/>
  <c r="H318" i="3"/>
  <c r="J317" i="3"/>
  <c r="I317" i="3"/>
  <c r="H317" i="3"/>
  <c r="J316" i="3"/>
  <c r="I316" i="3"/>
  <c r="H316" i="3"/>
  <c r="J315" i="3"/>
  <c r="I315" i="3"/>
  <c r="H315" i="3"/>
  <c r="J314" i="3"/>
  <c r="I314" i="3"/>
  <c r="H314" i="3"/>
  <c r="J313" i="3"/>
  <c r="I313" i="3"/>
  <c r="H313" i="3"/>
  <c r="J312" i="3"/>
  <c r="I312" i="3"/>
  <c r="H312" i="3"/>
  <c r="J311" i="3"/>
  <c r="I311" i="3"/>
  <c r="H311" i="3"/>
  <c r="J310" i="3"/>
  <c r="I310" i="3"/>
  <c r="H310" i="3"/>
  <c r="J309" i="3"/>
  <c r="I309" i="3"/>
  <c r="H309" i="3"/>
  <c r="J307" i="3"/>
  <c r="I307" i="3"/>
  <c r="H307" i="3"/>
  <c r="J306" i="3"/>
  <c r="I306" i="3"/>
  <c r="H306" i="3"/>
  <c r="J305" i="3"/>
  <c r="I305" i="3"/>
  <c r="H305" i="3"/>
  <c r="J304" i="3"/>
  <c r="I304" i="3"/>
  <c r="H304" i="3"/>
  <c r="J303" i="3"/>
  <c r="I303" i="3"/>
  <c r="H303" i="3"/>
  <c r="J302" i="3"/>
  <c r="I302" i="3"/>
  <c r="H302" i="3"/>
  <c r="J301" i="3"/>
  <c r="I301" i="3"/>
  <c r="H301" i="3"/>
  <c r="J300" i="3"/>
  <c r="I300" i="3"/>
  <c r="H300" i="3"/>
  <c r="J299" i="3"/>
  <c r="I299" i="3"/>
  <c r="H299" i="3"/>
  <c r="J298" i="3"/>
  <c r="I298" i="3"/>
  <c r="H298" i="3"/>
  <c r="J297" i="3"/>
  <c r="I297" i="3"/>
  <c r="H297" i="3"/>
  <c r="J296" i="3"/>
  <c r="I296" i="3"/>
  <c r="H296" i="3"/>
  <c r="J295" i="3"/>
  <c r="I295" i="3"/>
  <c r="H295" i="3"/>
  <c r="J294" i="3"/>
  <c r="I294" i="3"/>
  <c r="H294" i="3"/>
  <c r="J293" i="3"/>
  <c r="I293" i="3"/>
  <c r="H293" i="3"/>
  <c r="J292" i="3"/>
  <c r="I292" i="3"/>
  <c r="H292" i="3"/>
  <c r="J291" i="3"/>
  <c r="I291" i="3"/>
  <c r="H291" i="3"/>
  <c r="J290" i="3"/>
  <c r="I290" i="3"/>
  <c r="H290" i="3"/>
  <c r="J289" i="3"/>
  <c r="I289" i="3"/>
  <c r="H289" i="3"/>
  <c r="J288" i="3"/>
  <c r="I288" i="3"/>
  <c r="H288" i="3"/>
  <c r="J287" i="3"/>
  <c r="I287" i="3"/>
  <c r="H287" i="3"/>
  <c r="J286" i="3"/>
  <c r="I286" i="3"/>
  <c r="H286" i="3"/>
  <c r="J285" i="3"/>
  <c r="I285" i="3"/>
  <c r="H285" i="3"/>
  <c r="J284" i="3"/>
  <c r="I284" i="3"/>
  <c r="H284" i="3"/>
  <c r="J283" i="3"/>
  <c r="I283" i="3"/>
  <c r="H283" i="3"/>
  <c r="J282" i="3"/>
  <c r="I282" i="3"/>
  <c r="H282" i="3"/>
  <c r="J281" i="3"/>
  <c r="I281" i="3"/>
  <c r="H281" i="3"/>
  <c r="J280" i="3"/>
  <c r="I280" i="3"/>
  <c r="H280" i="3"/>
  <c r="J279" i="3"/>
  <c r="I279" i="3"/>
  <c r="H279" i="3"/>
  <c r="J278" i="3"/>
  <c r="I278" i="3"/>
  <c r="H278" i="3"/>
  <c r="J277" i="3"/>
  <c r="I277" i="3"/>
  <c r="H277" i="3"/>
  <c r="J276" i="3"/>
  <c r="I276" i="3"/>
  <c r="H276" i="3"/>
  <c r="J275" i="3"/>
  <c r="I275" i="3"/>
  <c r="H275" i="3"/>
  <c r="J274" i="3"/>
  <c r="I274" i="3"/>
  <c r="H274" i="3"/>
  <c r="J273" i="3"/>
  <c r="I273" i="3"/>
  <c r="H273" i="3"/>
  <c r="J272" i="3"/>
  <c r="I272" i="3"/>
  <c r="H272" i="3"/>
  <c r="J270" i="3"/>
  <c r="I270" i="3"/>
  <c r="H270" i="3"/>
  <c r="J269" i="3"/>
  <c r="I269" i="3"/>
  <c r="H269" i="3"/>
  <c r="J268" i="3"/>
  <c r="I268" i="3"/>
  <c r="H268" i="3"/>
  <c r="J267" i="3"/>
  <c r="I267" i="3"/>
  <c r="H267" i="3"/>
  <c r="J266" i="3"/>
  <c r="I266" i="3"/>
  <c r="H266" i="3"/>
  <c r="J265" i="3"/>
  <c r="I265" i="3"/>
  <c r="H265" i="3"/>
  <c r="J264" i="3"/>
  <c r="I264" i="3"/>
  <c r="H264" i="3"/>
  <c r="J263" i="3"/>
  <c r="I263" i="3"/>
  <c r="H263" i="3"/>
  <c r="J262" i="3"/>
  <c r="I262" i="3"/>
  <c r="H262" i="3"/>
  <c r="J261" i="3"/>
  <c r="I261" i="3"/>
  <c r="H261" i="3"/>
  <c r="J260" i="3"/>
  <c r="I260" i="3"/>
  <c r="H260" i="3"/>
  <c r="J259" i="3"/>
  <c r="I259" i="3"/>
  <c r="H259" i="3"/>
  <c r="J258" i="3"/>
  <c r="I258" i="3"/>
  <c r="H258" i="3"/>
  <c r="J257" i="3"/>
  <c r="I257" i="3"/>
  <c r="H257" i="3"/>
  <c r="J256" i="3"/>
  <c r="I256" i="3"/>
  <c r="H256" i="3"/>
  <c r="J255" i="3"/>
  <c r="I255" i="3"/>
  <c r="H255" i="3"/>
  <c r="J254" i="3"/>
  <c r="I254" i="3"/>
  <c r="H254" i="3"/>
  <c r="J253" i="3"/>
  <c r="I253" i="3"/>
  <c r="H253" i="3"/>
  <c r="J252" i="3"/>
  <c r="I252" i="3"/>
  <c r="H252" i="3"/>
  <c r="J250" i="3"/>
  <c r="I250" i="3"/>
  <c r="H250" i="3"/>
  <c r="J249" i="3"/>
  <c r="I249" i="3"/>
  <c r="H249" i="3"/>
  <c r="J248" i="3"/>
  <c r="I248" i="3"/>
  <c r="H248" i="3"/>
  <c r="J247" i="3"/>
  <c r="I247" i="3"/>
  <c r="H247" i="3"/>
  <c r="J246" i="3"/>
  <c r="I246" i="3"/>
  <c r="H246" i="3"/>
  <c r="J245" i="3"/>
  <c r="I245" i="3"/>
  <c r="H245" i="3"/>
  <c r="J244" i="3"/>
  <c r="I244" i="3"/>
  <c r="H244" i="3"/>
  <c r="J243" i="3"/>
  <c r="I243" i="3"/>
  <c r="H243" i="3"/>
  <c r="J242" i="3"/>
  <c r="I242" i="3"/>
  <c r="H242" i="3"/>
  <c r="J241" i="3"/>
  <c r="I241" i="3"/>
  <c r="H241" i="3"/>
  <c r="J240" i="3"/>
  <c r="I240" i="3"/>
  <c r="H240" i="3"/>
  <c r="J239" i="3"/>
  <c r="I239" i="3"/>
  <c r="H239" i="3"/>
  <c r="J238" i="3"/>
  <c r="I238" i="3"/>
  <c r="H238" i="3"/>
  <c r="J237" i="3"/>
  <c r="I237" i="3"/>
  <c r="H237" i="3"/>
  <c r="J236" i="3"/>
  <c r="I236" i="3"/>
  <c r="H236" i="3"/>
  <c r="J235" i="3"/>
  <c r="I235" i="3"/>
  <c r="H235" i="3"/>
  <c r="J234" i="3"/>
  <c r="I234" i="3"/>
  <c r="H234" i="3"/>
  <c r="J233" i="3"/>
  <c r="I233" i="3"/>
  <c r="H233" i="3"/>
  <c r="J232" i="3"/>
  <c r="I232" i="3"/>
  <c r="H232" i="3"/>
  <c r="J231" i="3"/>
  <c r="I231" i="3"/>
  <c r="H231" i="3"/>
  <c r="J230" i="3"/>
  <c r="I230" i="3"/>
  <c r="H230" i="3"/>
  <c r="J229" i="3"/>
  <c r="I229" i="3"/>
  <c r="H229" i="3"/>
  <c r="J228" i="3"/>
  <c r="I228" i="3"/>
  <c r="H228" i="3"/>
  <c r="J227" i="3"/>
  <c r="I227" i="3"/>
  <c r="H227" i="3"/>
  <c r="J225" i="3"/>
  <c r="I225" i="3"/>
  <c r="H225" i="3"/>
  <c r="J224" i="3"/>
  <c r="I224" i="3"/>
  <c r="H224" i="3"/>
  <c r="J223" i="3"/>
  <c r="I223" i="3"/>
  <c r="H223" i="3"/>
  <c r="J222" i="3"/>
  <c r="I222" i="3"/>
  <c r="H222" i="3"/>
  <c r="J221" i="3"/>
  <c r="I221" i="3"/>
  <c r="H221" i="3"/>
  <c r="J220" i="3"/>
  <c r="I220" i="3"/>
  <c r="H220" i="3"/>
  <c r="J219" i="3"/>
  <c r="I219" i="3"/>
  <c r="H219" i="3"/>
  <c r="J218" i="3"/>
  <c r="I218" i="3"/>
  <c r="H218" i="3"/>
  <c r="J217" i="3"/>
  <c r="I217" i="3"/>
  <c r="H217" i="3"/>
  <c r="J216" i="3"/>
  <c r="I216" i="3"/>
  <c r="H216" i="3"/>
  <c r="J215" i="3"/>
  <c r="I215" i="3"/>
  <c r="H215" i="3"/>
  <c r="J214" i="3"/>
  <c r="I214" i="3"/>
  <c r="H214" i="3"/>
  <c r="J213" i="3"/>
  <c r="I213" i="3"/>
  <c r="H213" i="3"/>
  <c r="J212" i="3"/>
  <c r="I212" i="3"/>
  <c r="H212" i="3"/>
  <c r="J211" i="3"/>
  <c r="I211" i="3"/>
  <c r="H211" i="3"/>
  <c r="J210" i="3"/>
  <c r="I210" i="3"/>
  <c r="H210" i="3"/>
  <c r="J209" i="3"/>
  <c r="I209" i="3"/>
  <c r="H209" i="3"/>
  <c r="J208" i="3"/>
  <c r="I208" i="3"/>
  <c r="H208" i="3"/>
  <c r="J207" i="3"/>
  <c r="I207" i="3"/>
  <c r="H207" i="3"/>
  <c r="J206" i="3"/>
  <c r="I206" i="3"/>
  <c r="H206" i="3"/>
  <c r="J205" i="3"/>
  <c r="I205" i="3"/>
  <c r="H205" i="3"/>
  <c r="J204" i="3"/>
  <c r="I204" i="3"/>
  <c r="H204" i="3"/>
  <c r="J203" i="3"/>
  <c r="I203" i="3"/>
  <c r="H203" i="3"/>
  <c r="J202" i="3"/>
  <c r="I202" i="3"/>
  <c r="H202" i="3"/>
  <c r="J201" i="3"/>
  <c r="I201" i="3"/>
  <c r="H201" i="3"/>
  <c r="J200" i="3"/>
  <c r="I200" i="3"/>
  <c r="H200" i="3"/>
  <c r="J199" i="3"/>
  <c r="I199" i="3"/>
  <c r="H199" i="3"/>
  <c r="J198" i="3"/>
  <c r="I198" i="3"/>
  <c r="H198" i="3"/>
  <c r="J197" i="3"/>
  <c r="I197" i="3"/>
  <c r="H197" i="3"/>
  <c r="J196" i="3"/>
  <c r="I196" i="3"/>
  <c r="H196" i="3"/>
  <c r="J195" i="3"/>
  <c r="I195" i="3"/>
  <c r="H195" i="3"/>
  <c r="J194" i="3"/>
  <c r="I194" i="3"/>
  <c r="H194" i="3"/>
  <c r="J193" i="3"/>
  <c r="I193" i="3"/>
  <c r="H193" i="3"/>
  <c r="J192" i="3"/>
  <c r="I192" i="3"/>
  <c r="H192" i="3"/>
  <c r="J191" i="3"/>
  <c r="I191" i="3"/>
  <c r="H191" i="3"/>
  <c r="J189" i="3"/>
  <c r="I189" i="3"/>
  <c r="H189" i="3"/>
  <c r="J188" i="3"/>
  <c r="I188" i="3"/>
  <c r="H188" i="3"/>
  <c r="J187" i="3"/>
  <c r="I187" i="3"/>
  <c r="H187" i="3"/>
  <c r="J186" i="3"/>
  <c r="I186" i="3"/>
  <c r="H186" i="3"/>
  <c r="J185" i="3"/>
  <c r="I185" i="3"/>
  <c r="H185" i="3"/>
  <c r="J184" i="3"/>
  <c r="I184" i="3"/>
  <c r="H184" i="3"/>
  <c r="J183" i="3"/>
  <c r="I183" i="3"/>
  <c r="H183" i="3"/>
  <c r="J182" i="3"/>
  <c r="I182" i="3"/>
  <c r="H182" i="3"/>
  <c r="J181" i="3"/>
  <c r="I181" i="3"/>
  <c r="H181" i="3"/>
  <c r="J180" i="3"/>
  <c r="I180" i="3"/>
  <c r="H180" i="3"/>
  <c r="J179" i="3"/>
  <c r="I179" i="3"/>
  <c r="H179" i="3"/>
  <c r="J178" i="3"/>
  <c r="I178" i="3"/>
  <c r="H178" i="3"/>
  <c r="J177" i="3"/>
  <c r="I177" i="3"/>
  <c r="H177" i="3"/>
  <c r="J176" i="3"/>
  <c r="I176" i="3"/>
  <c r="H176" i="3"/>
  <c r="J175" i="3"/>
  <c r="I175" i="3"/>
  <c r="H175" i="3"/>
  <c r="J174" i="3"/>
  <c r="I174" i="3"/>
  <c r="H174" i="3"/>
  <c r="J173" i="3"/>
  <c r="I173" i="3"/>
  <c r="H173" i="3"/>
  <c r="J172" i="3"/>
  <c r="I172" i="3"/>
  <c r="H172" i="3"/>
  <c r="J171" i="3"/>
  <c r="I171" i="3"/>
  <c r="H171" i="3"/>
  <c r="J170" i="3"/>
  <c r="I170" i="3"/>
  <c r="H170" i="3"/>
  <c r="J169" i="3"/>
  <c r="I169" i="3"/>
  <c r="H169" i="3"/>
  <c r="J168" i="3"/>
  <c r="I168" i="3"/>
  <c r="H168" i="3"/>
  <c r="J167" i="3"/>
  <c r="I167" i="3"/>
  <c r="H167" i="3"/>
  <c r="J166" i="3"/>
  <c r="I166" i="3"/>
  <c r="H166" i="3"/>
  <c r="J164" i="3"/>
  <c r="I164" i="3"/>
  <c r="H164" i="3"/>
  <c r="J163" i="3"/>
  <c r="I163" i="3"/>
  <c r="H163" i="3"/>
  <c r="J162" i="3"/>
  <c r="I162" i="3"/>
  <c r="H162" i="3"/>
  <c r="J161" i="3"/>
  <c r="I161" i="3"/>
  <c r="H161" i="3"/>
  <c r="J160" i="3"/>
  <c r="I160" i="3"/>
  <c r="H160" i="3"/>
  <c r="J159" i="3"/>
  <c r="I159" i="3"/>
  <c r="H159" i="3"/>
  <c r="J158" i="3"/>
  <c r="I158" i="3"/>
  <c r="H158" i="3"/>
  <c r="J157" i="3"/>
  <c r="I157" i="3"/>
  <c r="H157" i="3"/>
  <c r="J156" i="3"/>
  <c r="I156" i="3"/>
  <c r="H156" i="3"/>
  <c r="J154" i="3"/>
  <c r="I154" i="3"/>
  <c r="H154" i="3"/>
  <c r="J153" i="3"/>
  <c r="I153" i="3"/>
  <c r="H153" i="3"/>
  <c r="J152" i="3"/>
  <c r="I152" i="3"/>
  <c r="H152" i="3"/>
  <c r="J151" i="3"/>
  <c r="I151" i="3"/>
  <c r="H151" i="3"/>
  <c r="J150" i="3"/>
  <c r="I150" i="3"/>
  <c r="H150" i="3"/>
  <c r="J149" i="3"/>
  <c r="I149" i="3"/>
  <c r="H149" i="3"/>
  <c r="J148" i="3"/>
  <c r="I148" i="3"/>
  <c r="H148" i="3"/>
  <c r="J147" i="3"/>
  <c r="I147" i="3"/>
  <c r="H147" i="3"/>
  <c r="J146" i="3"/>
  <c r="I146" i="3"/>
  <c r="H146" i="3"/>
  <c r="J145" i="3"/>
  <c r="I145" i="3"/>
  <c r="H145" i="3"/>
  <c r="J144" i="3"/>
  <c r="I144" i="3"/>
  <c r="H144" i="3"/>
  <c r="J143" i="3"/>
  <c r="I143" i="3"/>
  <c r="H143" i="3"/>
  <c r="J142" i="3"/>
  <c r="I142" i="3"/>
  <c r="H142" i="3"/>
  <c r="J141" i="3"/>
  <c r="I141" i="3"/>
  <c r="H141" i="3"/>
  <c r="J140" i="3"/>
  <c r="I140" i="3"/>
  <c r="H140" i="3"/>
  <c r="J139" i="3"/>
  <c r="I139" i="3"/>
  <c r="H139" i="3"/>
  <c r="J138" i="3"/>
  <c r="I138" i="3"/>
  <c r="H138" i="3"/>
  <c r="J137" i="3"/>
  <c r="I137" i="3"/>
  <c r="H137" i="3"/>
  <c r="J136" i="3"/>
  <c r="I136" i="3"/>
  <c r="H136" i="3"/>
  <c r="J135" i="3"/>
  <c r="I135" i="3"/>
  <c r="H135" i="3"/>
  <c r="J134" i="3"/>
  <c r="I134" i="3"/>
  <c r="H134" i="3"/>
  <c r="J132" i="3"/>
  <c r="I132" i="3"/>
  <c r="H132" i="3"/>
  <c r="J131" i="3"/>
  <c r="I131" i="3"/>
  <c r="H131" i="3"/>
  <c r="J130" i="3"/>
  <c r="I130" i="3"/>
  <c r="H130" i="3"/>
  <c r="J129" i="3"/>
  <c r="I129" i="3"/>
  <c r="H129" i="3"/>
  <c r="J128" i="3"/>
  <c r="I128" i="3"/>
  <c r="H128" i="3"/>
  <c r="J127" i="3"/>
  <c r="I127" i="3"/>
  <c r="H127" i="3"/>
  <c r="J126" i="3"/>
  <c r="I126" i="3"/>
  <c r="H126" i="3"/>
  <c r="J125" i="3"/>
  <c r="I125" i="3"/>
  <c r="H125" i="3"/>
  <c r="J124" i="3"/>
  <c r="I124" i="3"/>
  <c r="H124" i="3"/>
  <c r="J123" i="3"/>
  <c r="I123" i="3"/>
  <c r="H123" i="3"/>
  <c r="J122" i="3"/>
  <c r="I122" i="3"/>
  <c r="H122" i="3"/>
  <c r="J121" i="3"/>
  <c r="I121" i="3"/>
  <c r="H121" i="3"/>
  <c r="J120" i="3"/>
  <c r="I120" i="3"/>
  <c r="H120" i="3"/>
  <c r="J119" i="3"/>
  <c r="I119" i="3"/>
  <c r="H119" i="3"/>
  <c r="J118" i="3"/>
  <c r="I118" i="3"/>
  <c r="H118" i="3"/>
  <c r="J117" i="3"/>
  <c r="I117" i="3"/>
  <c r="H117" i="3"/>
  <c r="J116" i="3"/>
  <c r="I116" i="3"/>
  <c r="H116" i="3"/>
  <c r="J115" i="3"/>
  <c r="I115" i="3"/>
  <c r="H115" i="3"/>
  <c r="J114" i="3"/>
  <c r="I114" i="3"/>
  <c r="H114" i="3"/>
  <c r="J113" i="3"/>
  <c r="I113" i="3"/>
  <c r="H113" i="3"/>
  <c r="J111" i="3"/>
  <c r="I111" i="3"/>
  <c r="H111" i="3"/>
  <c r="J110" i="3"/>
  <c r="I110" i="3"/>
  <c r="H110" i="3"/>
  <c r="J109" i="3"/>
  <c r="I109" i="3"/>
  <c r="H109" i="3"/>
  <c r="J108" i="3"/>
  <c r="I108" i="3"/>
  <c r="H108" i="3"/>
  <c r="J107" i="3"/>
  <c r="I107" i="3"/>
  <c r="H107" i="3"/>
  <c r="J106" i="3"/>
  <c r="I106" i="3"/>
  <c r="H106" i="3"/>
  <c r="J105" i="3"/>
  <c r="I105" i="3"/>
  <c r="H105" i="3"/>
  <c r="J104" i="3"/>
  <c r="I104" i="3"/>
  <c r="H104" i="3"/>
  <c r="J103" i="3"/>
  <c r="I103" i="3"/>
  <c r="H103" i="3"/>
  <c r="J102" i="3"/>
  <c r="I102" i="3"/>
  <c r="H102" i="3"/>
  <c r="J101" i="3"/>
  <c r="I101" i="3"/>
  <c r="H101" i="3"/>
  <c r="J100" i="3"/>
  <c r="I100" i="3"/>
  <c r="H100" i="3"/>
  <c r="J99" i="3"/>
  <c r="I99" i="3"/>
  <c r="H99" i="3"/>
  <c r="J98" i="3"/>
  <c r="I98" i="3"/>
  <c r="H98" i="3"/>
  <c r="J97" i="3"/>
  <c r="I97" i="3"/>
  <c r="H97" i="3"/>
  <c r="J96" i="3"/>
  <c r="I96" i="3"/>
  <c r="H96" i="3"/>
  <c r="J95" i="3"/>
  <c r="I95" i="3"/>
  <c r="H95" i="3"/>
  <c r="J94" i="3"/>
  <c r="I94" i="3"/>
  <c r="H94" i="3"/>
  <c r="J92" i="3"/>
  <c r="I92" i="3"/>
  <c r="H92" i="3"/>
  <c r="J91" i="3"/>
  <c r="I91" i="3"/>
  <c r="H91" i="3"/>
  <c r="J90" i="3"/>
  <c r="I90" i="3"/>
  <c r="H90" i="3"/>
  <c r="J89" i="3"/>
  <c r="I89" i="3"/>
  <c r="H89" i="3"/>
  <c r="J88" i="3"/>
  <c r="I88" i="3"/>
  <c r="H88" i="3"/>
  <c r="J87" i="3"/>
  <c r="I87" i="3"/>
  <c r="H87" i="3"/>
  <c r="J86" i="3"/>
  <c r="I86" i="3"/>
  <c r="H86" i="3"/>
  <c r="J85" i="3"/>
  <c r="I85" i="3"/>
  <c r="H85" i="3"/>
  <c r="J84" i="3"/>
  <c r="I84" i="3"/>
  <c r="H84" i="3"/>
  <c r="J83" i="3"/>
  <c r="I83" i="3"/>
  <c r="H83" i="3"/>
  <c r="J82" i="3"/>
  <c r="I82" i="3"/>
  <c r="H82" i="3"/>
  <c r="J81" i="3"/>
  <c r="I81" i="3"/>
  <c r="H81" i="3"/>
  <c r="J80" i="3"/>
  <c r="I80" i="3"/>
  <c r="H80" i="3"/>
  <c r="J79" i="3"/>
  <c r="I79" i="3"/>
  <c r="H79" i="3"/>
  <c r="J78" i="3"/>
  <c r="I78" i="3"/>
  <c r="H78" i="3"/>
  <c r="J77" i="3"/>
  <c r="I77" i="3"/>
  <c r="H77" i="3"/>
  <c r="J76" i="3"/>
  <c r="I76" i="3"/>
  <c r="H76" i="3"/>
  <c r="J75" i="3"/>
  <c r="I75" i="3"/>
  <c r="H75" i="3"/>
  <c r="J74" i="3"/>
  <c r="I74" i="3"/>
  <c r="H74" i="3"/>
  <c r="J73" i="3"/>
  <c r="I73" i="3"/>
  <c r="H73" i="3"/>
  <c r="J72" i="3"/>
  <c r="I72" i="3"/>
  <c r="H72" i="3"/>
  <c r="J71" i="3"/>
  <c r="I71" i="3"/>
  <c r="H71" i="3"/>
  <c r="J70" i="3"/>
  <c r="I70" i="3"/>
  <c r="H70" i="3"/>
  <c r="J69" i="3"/>
  <c r="I69" i="3"/>
  <c r="H69" i="3"/>
  <c r="J68" i="3"/>
  <c r="I68" i="3"/>
  <c r="H68" i="3"/>
  <c r="J66" i="3"/>
  <c r="I66" i="3"/>
  <c r="H66" i="3"/>
  <c r="J65" i="3"/>
  <c r="I65" i="3"/>
  <c r="H65" i="3"/>
  <c r="J64" i="3"/>
  <c r="I64" i="3"/>
  <c r="H64" i="3"/>
  <c r="J63" i="3"/>
  <c r="I63" i="3"/>
  <c r="H63" i="3"/>
  <c r="J62" i="3"/>
  <c r="I62" i="3"/>
  <c r="H62" i="3"/>
  <c r="J61" i="3"/>
  <c r="I61" i="3"/>
  <c r="H61" i="3"/>
  <c r="J60" i="3"/>
  <c r="I60" i="3"/>
  <c r="H60" i="3"/>
  <c r="J59" i="3"/>
  <c r="I59" i="3"/>
  <c r="H59" i="3"/>
  <c r="J58" i="3"/>
  <c r="I58" i="3"/>
  <c r="H58" i="3"/>
  <c r="J57" i="3"/>
  <c r="I57" i="3"/>
  <c r="H57" i="3"/>
  <c r="J56" i="3"/>
  <c r="I56" i="3"/>
  <c r="H56" i="3"/>
  <c r="J55" i="3"/>
  <c r="I55" i="3"/>
  <c r="H55" i="3"/>
  <c r="J54" i="3"/>
  <c r="I54" i="3"/>
  <c r="H54" i="3"/>
  <c r="J53" i="3"/>
  <c r="I53" i="3"/>
  <c r="H53" i="3"/>
  <c r="J52" i="3"/>
  <c r="I52" i="3"/>
  <c r="H52" i="3"/>
  <c r="J51" i="3"/>
  <c r="I51" i="3"/>
  <c r="H51" i="3"/>
  <c r="J50" i="3"/>
  <c r="I50" i="3"/>
  <c r="H50" i="3"/>
  <c r="J49" i="3"/>
  <c r="I49" i="3"/>
  <c r="H49" i="3"/>
  <c r="J48" i="3"/>
  <c r="I48" i="3"/>
  <c r="H48" i="3"/>
  <c r="J47" i="3"/>
  <c r="I47" i="3"/>
  <c r="H47" i="3"/>
  <c r="J46" i="3"/>
  <c r="I46" i="3"/>
  <c r="H46" i="3"/>
  <c r="J45" i="3"/>
  <c r="I45" i="3"/>
  <c r="H45" i="3"/>
  <c r="J44" i="3"/>
  <c r="I44" i="3"/>
  <c r="H44" i="3"/>
  <c r="J43" i="3"/>
  <c r="I43" i="3"/>
  <c r="H43" i="3"/>
  <c r="J42" i="3"/>
  <c r="I42" i="3"/>
  <c r="H42" i="3"/>
  <c r="J41" i="3"/>
  <c r="I41" i="3"/>
  <c r="H41" i="3"/>
  <c r="J40" i="3"/>
  <c r="I40" i="3"/>
  <c r="H40" i="3"/>
  <c r="J38" i="3"/>
  <c r="I38" i="3"/>
  <c r="H38" i="3"/>
  <c r="J37" i="3"/>
  <c r="I37" i="3"/>
  <c r="H37" i="3"/>
  <c r="J36" i="3"/>
  <c r="I36" i="3"/>
  <c r="H36" i="3"/>
  <c r="J35" i="3"/>
  <c r="I35" i="3"/>
  <c r="H35" i="3"/>
  <c r="J34" i="3"/>
  <c r="I34" i="3"/>
  <c r="H34" i="3"/>
  <c r="J33" i="3"/>
  <c r="I33" i="3"/>
  <c r="H33" i="3"/>
  <c r="J32" i="3"/>
  <c r="I32" i="3"/>
  <c r="H32" i="3"/>
  <c r="J31" i="3"/>
  <c r="I31" i="3"/>
  <c r="H31" i="3"/>
  <c r="J30" i="3"/>
  <c r="I30" i="3"/>
  <c r="H30" i="3"/>
  <c r="J29" i="3"/>
  <c r="I29" i="3"/>
  <c r="H29" i="3"/>
  <c r="J28" i="3"/>
  <c r="I28" i="3"/>
  <c r="H28" i="3"/>
  <c r="J27" i="3"/>
  <c r="I27" i="3"/>
  <c r="H27" i="3"/>
  <c r="J26" i="3"/>
  <c r="I26" i="3"/>
  <c r="H26" i="3"/>
  <c r="J25" i="3"/>
  <c r="I25" i="3"/>
  <c r="H25" i="3"/>
  <c r="J24" i="3"/>
  <c r="I24" i="3"/>
  <c r="H24" i="3"/>
  <c r="J22" i="3"/>
  <c r="I22" i="3"/>
  <c r="H22" i="3"/>
  <c r="J21" i="3"/>
  <c r="I21" i="3"/>
  <c r="H21" i="3"/>
  <c r="J20" i="3"/>
  <c r="I20" i="3"/>
  <c r="H20" i="3"/>
  <c r="J19" i="3"/>
  <c r="I19" i="3"/>
  <c r="H19" i="3"/>
  <c r="J18" i="3"/>
  <c r="I18" i="3"/>
  <c r="H18" i="3"/>
  <c r="J17" i="3"/>
  <c r="I17" i="3"/>
  <c r="H17" i="3"/>
  <c r="J16" i="3"/>
  <c r="I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9" i="3"/>
  <c r="I9" i="3"/>
  <c r="H9" i="3"/>
  <c r="J8" i="3"/>
  <c r="I8" i="3"/>
  <c r="H8" i="3"/>
  <c r="J7" i="3"/>
  <c r="I7" i="3"/>
  <c r="H7" i="3"/>
  <c r="J6" i="3"/>
  <c r="I6" i="3"/>
  <c r="H6" i="3"/>
  <c r="J5" i="3"/>
  <c r="I5" i="3"/>
  <c r="H5" i="3"/>
  <c r="J4" i="3"/>
  <c r="I4" i="3"/>
  <c r="H4" i="3"/>
  <c r="F1429" i="2" l="1"/>
  <c r="E1429" i="2"/>
  <c r="D1429" i="1"/>
  <c r="C1429" i="1"/>
  <c r="E1429" i="1"/>
  <c r="J1428" i="3"/>
  <c r="H1428" i="3"/>
  <c r="I1428" i="3"/>
  <c r="I1403" i="3"/>
  <c r="J1403" i="3"/>
  <c r="H1403" i="3"/>
  <c r="I1389" i="3"/>
  <c r="J1389" i="3"/>
  <c r="J1366" i="3"/>
  <c r="H1389" i="3"/>
  <c r="J1340" i="3"/>
  <c r="I1366" i="3"/>
  <c r="H1366" i="3"/>
  <c r="I1340" i="3"/>
  <c r="H1340" i="3"/>
  <c r="I1320" i="3"/>
  <c r="J1320" i="3"/>
  <c r="I1306" i="3"/>
  <c r="H1320" i="3"/>
  <c r="J1306" i="3"/>
  <c r="H1306" i="3"/>
  <c r="I1283" i="3"/>
  <c r="J1283" i="3"/>
  <c r="I1270" i="3"/>
  <c r="H1283" i="3"/>
  <c r="J1270" i="3"/>
  <c r="I1255" i="3"/>
  <c r="H1270" i="3"/>
  <c r="J1255" i="3"/>
  <c r="H1255" i="3"/>
  <c r="I1229" i="3"/>
  <c r="J1229" i="3"/>
  <c r="H1229" i="3"/>
  <c r="I1213" i="3"/>
  <c r="J1213" i="3"/>
  <c r="H1213" i="3"/>
  <c r="I1190" i="3"/>
  <c r="J1190" i="3"/>
  <c r="H1190" i="3"/>
  <c r="I1174" i="3"/>
  <c r="I1145" i="3"/>
  <c r="J1174" i="3"/>
  <c r="H1174" i="3"/>
  <c r="J1145" i="3"/>
  <c r="H1145" i="3"/>
  <c r="I1127" i="3"/>
  <c r="J1127" i="3"/>
  <c r="H1127" i="3"/>
  <c r="I1102" i="3"/>
  <c r="J1102" i="3"/>
  <c r="H1102" i="3"/>
  <c r="I1077" i="3"/>
  <c r="J1049" i="3"/>
  <c r="J1077" i="3"/>
  <c r="H1077" i="3"/>
  <c r="I1049" i="3"/>
  <c r="H1049" i="3"/>
  <c r="I1028" i="3"/>
  <c r="J1028" i="3"/>
  <c r="H1028" i="3"/>
  <c r="I1010" i="3"/>
  <c r="J1001" i="3"/>
  <c r="J1010" i="3"/>
  <c r="H1010" i="3"/>
  <c r="J980" i="3"/>
  <c r="I1001" i="3"/>
  <c r="H1001" i="3"/>
  <c r="I980" i="3"/>
  <c r="H980" i="3"/>
  <c r="I960" i="3"/>
  <c r="J960" i="3"/>
  <c r="H960" i="3"/>
  <c r="I934" i="3"/>
  <c r="J913" i="3"/>
  <c r="J934" i="3"/>
  <c r="H934" i="3"/>
  <c r="I913" i="3"/>
  <c r="H913" i="3"/>
  <c r="I904" i="3"/>
  <c r="J904" i="3"/>
  <c r="H904" i="3"/>
  <c r="I894" i="3"/>
  <c r="J894" i="3"/>
  <c r="H894" i="3"/>
  <c r="I870" i="3"/>
  <c r="J849" i="3"/>
  <c r="J870" i="3"/>
  <c r="H870" i="3"/>
  <c r="I849" i="3"/>
  <c r="H849" i="3"/>
  <c r="I824" i="3"/>
  <c r="H824" i="3"/>
  <c r="J824" i="3"/>
  <c r="H796" i="3"/>
  <c r="J796" i="3"/>
  <c r="I796" i="3"/>
  <c r="I793" i="3"/>
  <c r="J793" i="3"/>
  <c r="H793" i="3"/>
  <c r="I777" i="3"/>
  <c r="J777" i="3"/>
  <c r="H777" i="3"/>
  <c r="I758" i="3"/>
  <c r="J758" i="3"/>
  <c r="I710" i="3"/>
  <c r="H758" i="3"/>
  <c r="J710" i="3"/>
  <c r="H710" i="3"/>
  <c r="I691" i="3"/>
  <c r="J691" i="3"/>
  <c r="H691" i="3"/>
  <c r="I673" i="3"/>
  <c r="J673" i="3"/>
  <c r="I654" i="3"/>
  <c r="H673" i="3"/>
  <c r="J654" i="3"/>
  <c r="I635" i="3"/>
  <c r="H654" i="3"/>
  <c r="J635" i="3"/>
  <c r="I623" i="3"/>
  <c r="H635" i="3"/>
  <c r="J623" i="3"/>
  <c r="H623" i="3"/>
  <c r="I611" i="3"/>
  <c r="J611" i="3"/>
  <c r="H611" i="3"/>
  <c r="I602" i="3"/>
  <c r="J581" i="3"/>
  <c r="J602" i="3"/>
  <c r="H602" i="3"/>
  <c r="I581" i="3"/>
  <c r="H581" i="3"/>
  <c r="I564" i="3"/>
  <c r="I541" i="3"/>
  <c r="J564" i="3"/>
  <c r="H564" i="3"/>
  <c r="J541" i="3"/>
  <c r="H541" i="3"/>
  <c r="J530" i="3"/>
  <c r="I530" i="3"/>
  <c r="H530" i="3"/>
  <c r="I514" i="3"/>
  <c r="J505" i="3"/>
  <c r="J514" i="3"/>
  <c r="H514" i="3"/>
  <c r="I505" i="3"/>
  <c r="H505" i="3"/>
  <c r="I488" i="3"/>
  <c r="J488" i="3"/>
  <c r="H488" i="3"/>
  <c r="I453" i="3"/>
  <c r="J453" i="3"/>
  <c r="H453" i="3"/>
  <c r="I437" i="3"/>
  <c r="J418" i="3"/>
  <c r="H418" i="3"/>
  <c r="J437" i="3"/>
  <c r="H437" i="3"/>
  <c r="I418" i="3"/>
  <c r="I409" i="3"/>
  <c r="J409" i="3"/>
  <c r="H409" i="3"/>
  <c r="I394" i="3"/>
  <c r="I369" i="3"/>
  <c r="J394" i="3"/>
  <c r="H394" i="3"/>
  <c r="J369" i="3"/>
  <c r="I351" i="3"/>
  <c r="H369" i="3"/>
  <c r="J351" i="3"/>
  <c r="J308" i="3"/>
  <c r="J331" i="3"/>
  <c r="I331" i="3"/>
  <c r="H351" i="3"/>
  <c r="H331" i="3"/>
  <c r="I308" i="3"/>
  <c r="I271" i="3"/>
  <c r="H308" i="3"/>
  <c r="J271" i="3"/>
  <c r="H271" i="3"/>
  <c r="I251" i="3"/>
  <c r="J251" i="3"/>
  <c r="H251" i="3"/>
  <c r="I226" i="3"/>
  <c r="J226" i="3"/>
  <c r="H226" i="3"/>
  <c r="I190" i="3"/>
  <c r="I165" i="3"/>
  <c r="J190" i="3"/>
  <c r="H190" i="3"/>
  <c r="J165" i="3"/>
  <c r="H165" i="3"/>
  <c r="I155" i="3"/>
  <c r="J133" i="3"/>
  <c r="J155" i="3"/>
  <c r="H155" i="3"/>
  <c r="K612" i="3"/>
  <c r="K616" i="3"/>
  <c r="K620" i="3"/>
  <c r="K625" i="3"/>
  <c r="K629" i="3"/>
  <c r="K633" i="3"/>
  <c r="K638" i="3"/>
  <c r="I133" i="3"/>
  <c r="H133" i="3"/>
  <c r="H112" i="3"/>
  <c r="I112" i="3"/>
  <c r="K422" i="3"/>
  <c r="K426" i="3"/>
  <c r="K430" i="3"/>
  <c r="K434" i="3"/>
  <c r="K439" i="3"/>
  <c r="K443" i="3"/>
  <c r="K447" i="3"/>
  <c r="K451" i="3"/>
  <c r="K456" i="3"/>
  <c r="K460" i="3"/>
  <c r="K464" i="3"/>
  <c r="K468" i="3"/>
  <c r="K472" i="3"/>
  <c r="K476" i="3"/>
  <c r="K480" i="3"/>
  <c r="K484" i="3"/>
  <c r="K489" i="3"/>
  <c r="K493" i="3"/>
  <c r="K497" i="3"/>
  <c r="K501" i="3"/>
  <c r="K506" i="3"/>
  <c r="K510" i="3"/>
  <c r="K515" i="3"/>
  <c r="K519" i="3"/>
  <c r="K523" i="3"/>
  <c r="K527" i="3"/>
  <c r="K532" i="3"/>
  <c r="K536" i="3"/>
  <c r="K540" i="3"/>
  <c r="K545" i="3"/>
  <c r="K549" i="3"/>
  <c r="K553" i="3"/>
  <c r="K557" i="3"/>
  <c r="K561" i="3"/>
  <c r="K566" i="3"/>
  <c r="K570" i="3"/>
  <c r="K574" i="3"/>
  <c r="K578" i="3"/>
  <c r="K583" i="3"/>
  <c r="K587" i="3"/>
  <c r="K591" i="3"/>
  <c r="K595" i="3"/>
  <c r="K599" i="3"/>
  <c r="H93" i="3"/>
  <c r="K4" i="3"/>
  <c r="J112" i="3"/>
  <c r="K644" i="3"/>
  <c r="K648" i="3"/>
  <c r="K657" i="3"/>
  <c r="K665" i="3"/>
  <c r="K674" i="3"/>
  <c r="K682" i="3"/>
  <c r="K690" i="3"/>
  <c r="K699" i="3"/>
  <c r="K703" i="3"/>
  <c r="K707" i="3"/>
  <c r="K712" i="3"/>
  <c r="K716" i="3"/>
  <c r="K720" i="3"/>
  <c r="K724" i="3"/>
  <c r="K728" i="3"/>
  <c r="K732" i="3"/>
  <c r="K736" i="3"/>
  <c r="K740" i="3"/>
  <c r="K744" i="3"/>
  <c r="K748" i="3"/>
  <c r="K604" i="3"/>
  <c r="K608" i="3"/>
  <c r="K613" i="3"/>
  <c r="K617" i="3"/>
  <c r="K621" i="3"/>
  <c r="K626" i="3"/>
  <c r="K630" i="3"/>
  <c r="K634" i="3"/>
  <c r="K639" i="3"/>
  <c r="K643" i="3"/>
  <c r="K647" i="3"/>
  <c r="K651" i="3"/>
  <c r="K656" i="3"/>
  <c r="K660" i="3"/>
  <c r="K664" i="3"/>
  <c r="K668" i="3"/>
  <c r="K672" i="3"/>
  <c r="K677" i="3"/>
  <c r="K681" i="3"/>
  <c r="K685" i="3"/>
  <c r="K689" i="3"/>
  <c r="K694" i="3"/>
  <c r="K698" i="3"/>
  <c r="K702" i="3"/>
  <c r="K706" i="3"/>
  <c r="K711" i="3"/>
  <c r="K715" i="3"/>
  <c r="K719" i="3"/>
  <c r="K723" i="3"/>
  <c r="K727" i="3"/>
  <c r="K731" i="3"/>
  <c r="K735" i="3"/>
  <c r="K739" i="3"/>
  <c r="K743" i="3"/>
  <c r="K747" i="3"/>
  <c r="K751" i="3"/>
  <c r="K755" i="3"/>
  <c r="K760" i="3"/>
  <c r="K764" i="3"/>
  <c r="K768" i="3"/>
  <c r="K772" i="3"/>
  <c r="K776" i="3"/>
  <c r="K781" i="3"/>
  <c r="K785" i="3"/>
  <c r="K789" i="3"/>
  <c r="K794" i="3"/>
  <c r="K800" i="3"/>
  <c r="K804" i="3"/>
  <c r="K808" i="3"/>
  <c r="K812" i="3"/>
  <c r="K816" i="3"/>
  <c r="K820" i="3"/>
  <c r="K825" i="3"/>
  <c r="K829" i="3"/>
  <c r="K833" i="3"/>
  <c r="K837" i="3"/>
  <c r="K841" i="3"/>
  <c r="K845" i="3"/>
  <c r="K850" i="3"/>
  <c r="K1059" i="3"/>
  <c r="K1063" i="3"/>
  <c r="K1067" i="3"/>
  <c r="K1071" i="3"/>
  <c r="K1075" i="3"/>
  <c r="K1080" i="3"/>
  <c r="K1084" i="3"/>
  <c r="K1088" i="3"/>
  <c r="K1092" i="3"/>
  <c r="K1096" i="3"/>
  <c r="K1100" i="3"/>
  <c r="K1105" i="3"/>
  <c r="K1109" i="3"/>
  <c r="K1113" i="3"/>
  <c r="K1117" i="3"/>
  <c r="K1121" i="3"/>
  <c r="K1125" i="3"/>
  <c r="K1130" i="3"/>
  <c r="K1134" i="3"/>
  <c r="K1138" i="3"/>
  <c r="K1142" i="3"/>
  <c r="K1147" i="3"/>
  <c r="K1151" i="3"/>
  <c r="K1155" i="3"/>
  <c r="K1159" i="3"/>
  <c r="K421" i="3"/>
  <c r="K425" i="3"/>
  <c r="K429" i="3"/>
  <c r="K433" i="3"/>
  <c r="K438" i="3"/>
  <c r="K442" i="3"/>
  <c r="K446" i="3"/>
  <c r="K450" i="3"/>
  <c r="K455" i="3"/>
  <c r="K459" i="3"/>
  <c r="K463" i="3"/>
  <c r="K467" i="3"/>
  <c r="K471" i="3"/>
  <c r="K475" i="3"/>
  <c r="K479" i="3"/>
  <c r="K483" i="3"/>
  <c r="K487" i="3"/>
  <c r="K492" i="3"/>
  <c r="K496" i="3"/>
  <c r="K500" i="3"/>
  <c r="K504" i="3"/>
  <c r="K509" i="3"/>
  <c r="K513" i="3"/>
  <c r="K518" i="3"/>
  <c r="K522" i="3"/>
  <c r="K526" i="3"/>
  <c r="K531" i="3"/>
  <c r="K535" i="3"/>
  <c r="K539" i="3"/>
  <c r="K544" i="3"/>
  <c r="K548" i="3"/>
  <c r="K552" i="3"/>
  <c r="K556" i="3"/>
  <c r="K560" i="3"/>
  <c r="K565" i="3"/>
  <c r="K569" i="3"/>
  <c r="K573" i="3"/>
  <c r="K577" i="3"/>
  <c r="K582" i="3"/>
  <c r="K586" i="3"/>
  <c r="K590" i="3"/>
  <c r="K594" i="3"/>
  <c r="K598" i="3"/>
  <c r="K603" i="3"/>
  <c r="K607" i="3"/>
  <c r="J93" i="3"/>
  <c r="I93" i="3"/>
  <c r="H23" i="3"/>
  <c r="K8" i="3"/>
  <c r="K12" i="3"/>
  <c r="K16" i="3"/>
  <c r="K20" i="3"/>
  <c r="I39" i="3"/>
  <c r="K25" i="3"/>
  <c r="K29" i="3"/>
  <c r="K33" i="3"/>
  <c r="K37" i="3"/>
  <c r="H67" i="3"/>
  <c r="K42" i="3"/>
  <c r="K46" i="3"/>
  <c r="K50" i="3"/>
  <c r="K54" i="3"/>
  <c r="K58" i="3"/>
  <c r="K62" i="3"/>
  <c r="K66" i="3"/>
  <c r="K71" i="3"/>
  <c r="K75" i="3"/>
  <c r="K79" i="3"/>
  <c r="K83" i="3"/>
  <c r="K87" i="3"/>
  <c r="K91" i="3"/>
  <c r="K96" i="3"/>
  <c r="K100" i="3"/>
  <c r="K104" i="3"/>
  <c r="K108" i="3"/>
  <c r="K113" i="3"/>
  <c r="K117" i="3"/>
  <c r="K121" i="3"/>
  <c r="K125" i="3"/>
  <c r="K129" i="3"/>
  <c r="K134" i="3"/>
  <c r="K138" i="3"/>
  <c r="K142" i="3"/>
  <c r="K146" i="3"/>
  <c r="K150" i="3"/>
  <c r="K154" i="3"/>
  <c r="K159" i="3"/>
  <c r="K163" i="3"/>
  <c r="K168" i="3"/>
  <c r="K172" i="3"/>
  <c r="K176" i="3"/>
  <c r="K180" i="3"/>
  <c r="K184" i="3"/>
  <c r="K188" i="3"/>
  <c r="K193" i="3"/>
  <c r="K197" i="3"/>
  <c r="K201" i="3"/>
  <c r="K205" i="3"/>
  <c r="K209" i="3"/>
  <c r="K213" i="3"/>
  <c r="K217" i="3"/>
  <c r="K221" i="3"/>
  <c r="K225" i="3"/>
  <c r="K230" i="3"/>
  <c r="K234" i="3"/>
  <c r="K238" i="3"/>
  <c r="K242" i="3"/>
  <c r="K246" i="3"/>
  <c r="K250" i="3"/>
  <c r="K255" i="3"/>
  <c r="K259" i="3"/>
  <c r="K263" i="3"/>
  <c r="K267" i="3"/>
  <c r="K272" i="3"/>
  <c r="K276" i="3"/>
  <c r="K280" i="3"/>
  <c r="K284" i="3"/>
  <c r="K288" i="3"/>
  <c r="K292" i="3"/>
  <c r="K296" i="3"/>
  <c r="K300" i="3"/>
  <c r="K304" i="3"/>
  <c r="K309" i="3"/>
  <c r="K313" i="3"/>
  <c r="K317" i="3"/>
  <c r="K321" i="3"/>
  <c r="K325" i="3"/>
  <c r="K420" i="3"/>
  <c r="K424" i="3"/>
  <c r="K428" i="3"/>
  <c r="K432" i="3"/>
  <c r="K436" i="3"/>
  <c r="K441" i="3"/>
  <c r="K445" i="3"/>
  <c r="K449" i="3"/>
  <c r="K454" i="3"/>
  <c r="K458" i="3"/>
  <c r="K462" i="3"/>
  <c r="K466" i="3"/>
  <c r="K470" i="3"/>
  <c r="K474" i="3"/>
  <c r="K478" i="3"/>
  <c r="K482" i="3"/>
  <c r="K486" i="3"/>
  <c r="K491" i="3"/>
  <c r="K495" i="3"/>
  <c r="K499" i="3"/>
  <c r="K503" i="3"/>
  <c r="K508" i="3"/>
  <c r="K512" i="3"/>
  <c r="K517" i="3"/>
  <c r="K521" i="3"/>
  <c r="K525" i="3"/>
  <c r="K529" i="3"/>
  <c r="K534" i="3"/>
  <c r="K538" i="3"/>
  <c r="K543" i="3"/>
  <c r="K547" i="3"/>
  <c r="K551" i="3"/>
  <c r="K555" i="3"/>
  <c r="K559" i="3"/>
  <c r="K563" i="3"/>
  <c r="K568" i="3"/>
  <c r="K572" i="3"/>
  <c r="K576" i="3"/>
  <c r="K580" i="3"/>
  <c r="K585" i="3"/>
  <c r="K589" i="3"/>
  <c r="K593" i="3"/>
  <c r="K597" i="3"/>
  <c r="K601" i="3"/>
  <c r="K606" i="3"/>
  <c r="K610" i="3"/>
  <c r="K615" i="3"/>
  <c r="K619" i="3"/>
  <c r="K624" i="3"/>
  <c r="K628" i="3"/>
  <c r="K632" i="3"/>
  <c r="K637" i="3"/>
  <c r="K641" i="3"/>
  <c r="K645" i="3"/>
  <c r="K649" i="3"/>
  <c r="K653" i="3"/>
  <c r="K658" i="3"/>
  <c r="K662" i="3"/>
  <c r="K666" i="3"/>
  <c r="K670" i="3"/>
  <c r="K675" i="3"/>
  <c r="K679" i="3"/>
  <c r="K683" i="3"/>
  <c r="K687" i="3"/>
  <c r="K692" i="3"/>
  <c r="K696" i="3"/>
  <c r="K700" i="3"/>
  <c r="K704" i="3"/>
  <c r="K708" i="3"/>
  <c r="K713" i="3"/>
  <c r="K717" i="3"/>
  <c r="K721" i="3"/>
  <c r="K725" i="3"/>
  <c r="K729" i="3"/>
  <c r="K733" i="3"/>
  <c r="K737" i="3"/>
  <c r="K741" i="3"/>
  <c r="K745" i="3"/>
  <c r="K749" i="3"/>
  <c r="K753" i="3"/>
  <c r="K757" i="3"/>
  <c r="K762" i="3"/>
  <c r="K766" i="3"/>
  <c r="K770" i="3"/>
  <c r="K329" i="3"/>
  <c r="K334" i="3"/>
  <c r="K338" i="3"/>
  <c r="K342" i="3"/>
  <c r="K346" i="3"/>
  <c r="K350" i="3"/>
  <c r="K355" i="3"/>
  <c r="K359" i="3"/>
  <c r="K363" i="3"/>
  <c r="K367" i="3"/>
  <c r="K372" i="3"/>
  <c r="K376" i="3"/>
  <c r="K380" i="3"/>
  <c r="K384" i="3"/>
  <c r="K388" i="3"/>
  <c r="K392" i="3"/>
  <c r="K397" i="3"/>
  <c r="K401" i="3"/>
  <c r="K405" i="3"/>
  <c r="K410" i="3"/>
  <c r="K414" i="3"/>
  <c r="K419" i="3"/>
  <c r="K423" i="3"/>
  <c r="K427" i="3"/>
  <c r="K431" i="3"/>
  <c r="K435" i="3"/>
  <c r="K440" i="3"/>
  <c r="K444" i="3"/>
  <c r="K448" i="3"/>
  <c r="K452" i="3"/>
  <c r="K457" i="3"/>
  <c r="K461" i="3"/>
  <c r="K465" i="3"/>
  <c r="K469" i="3"/>
  <c r="K473" i="3"/>
  <c r="K477" i="3"/>
  <c r="K481" i="3"/>
  <c r="K485" i="3"/>
  <c r="K490" i="3"/>
  <c r="K494" i="3"/>
  <c r="K498" i="3"/>
  <c r="K502" i="3"/>
  <c r="K507" i="3"/>
  <c r="K511" i="3"/>
  <c r="K516" i="3"/>
  <c r="K520" i="3"/>
  <c r="K524" i="3"/>
  <c r="K528" i="3"/>
  <c r="K533" i="3"/>
  <c r="K537" i="3"/>
  <c r="K542" i="3"/>
  <c r="K546" i="3"/>
  <c r="K550" i="3"/>
  <c r="K554" i="3"/>
  <c r="K558" i="3"/>
  <c r="K562" i="3"/>
  <c r="K567" i="3"/>
  <c r="K571" i="3"/>
  <c r="K575" i="3"/>
  <c r="K579" i="3"/>
  <c r="K584" i="3"/>
  <c r="K588" i="3"/>
  <c r="K592" i="3"/>
  <c r="K596" i="3"/>
  <c r="K600" i="3"/>
  <c r="K605" i="3"/>
  <c r="K609" i="3"/>
  <c r="K614" i="3"/>
  <c r="K618" i="3"/>
  <c r="K622" i="3"/>
  <c r="K627" i="3"/>
  <c r="K631" i="3"/>
  <c r="K636" i="3"/>
  <c r="K640" i="3"/>
  <c r="K652" i="3"/>
  <c r="K661" i="3"/>
  <c r="K669" i="3"/>
  <c r="K678" i="3"/>
  <c r="K686" i="3"/>
  <c r="K695" i="3"/>
  <c r="K752" i="3"/>
  <c r="K756" i="3"/>
  <c r="K761" i="3"/>
  <c r="K765" i="3"/>
  <c r="K769" i="3"/>
  <c r="K642" i="3"/>
  <c r="K646" i="3"/>
  <c r="K650" i="3"/>
  <c r="K655" i="3"/>
  <c r="K659" i="3"/>
  <c r="K663" i="3"/>
  <c r="K667" i="3"/>
  <c r="K671" i="3"/>
  <c r="K676" i="3"/>
  <c r="K680" i="3"/>
  <c r="K684" i="3"/>
  <c r="K688" i="3"/>
  <c r="K693" i="3"/>
  <c r="K697" i="3"/>
  <c r="K701" i="3"/>
  <c r="K705" i="3"/>
  <c r="K709" i="3"/>
  <c r="K714" i="3"/>
  <c r="K718" i="3"/>
  <c r="K722" i="3"/>
  <c r="K726" i="3"/>
  <c r="K730" i="3"/>
  <c r="K734" i="3"/>
  <c r="K738" i="3"/>
  <c r="K742" i="3"/>
  <c r="K746" i="3"/>
  <c r="K750" i="3"/>
  <c r="K754" i="3"/>
  <c r="K759" i="3"/>
  <c r="K763" i="3"/>
  <c r="K767" i="3"/>
  <c r="K771" i="3"/>
  <c r="K775" i="3"/>
  <c r="K780" i="3"/>
  <c r="K784" i="3"/>
  <c r="K788" i="3"/>
  <c r="K792" i="3"/>
  <c r="K799" i="3"/>
  <c r="K803" i="3"/>
  <c r="K807" i="3"/>
  <c r="K811" i="3"/>
  <c r="K815" i="3"/>
  <c r="K819" i="3"/>
  <c r="K823" i="3"/>
  <c r="K828" i="3"/>
  <c r="K832" i="3"/>
  <c r="K836" i="3"/>
  <c r="K840" i="3"/>
  <c r="K844" i="3"/>
  <c r="K848" i="3"/>
  <c r="K855" i="3"/>
  <c r="K859" i="3"/>
  <c r="K863" i="3"/>
  <c r="K867" i="3"/>
  <c r="K872" i="3"/>
  <c r="K876" i="3"/>
  <c r="K880" i="3"/>
  <c r="K884" i="3"/>
  <c r="K888" i="3"/>
  <c r="K892" i="3"/>
  <c r="K897" i="3"/>
  <c r="K901" i="3"/>
  <c r="K774" i="3"/>
  <c r="K779" i="3"/>
  <c r="K783" i="3"/>
  <c r="K787" i="3"/>
  <c r="K791" i="3"/>
  <c r="K797" i="3"/>
  <c r="K798" i="3" s="1"/>
  <c r="K802" i="3"/>
  <c r="K806" i="3"/>
  <c r="K810" i="3"/>
  <c r="K814" i="3"/>
  <c r="K818" i="3"/>
  <c r="K822" i="3"/>
  <c r="K827" i="3"/>
  <c r="K831" i="3"/>
  <c r="K835" i="3"/>
  <c r="K839" i="3"/>
  <c r="K843" i="3"/>
  <c r="K847" i="3"/>
  <c r="K852" i="3"/>
  <c r="K854" i="3"/>
  <c r="K858" i="3"/>
  <c r="K862" i="3"/>
  <c r="K866" i="3"/>
  <c r="K871" i="3"/>
  <c r="K875" i="3"/>
  <c r="K879" i="3"/>
  <c r="K883" i="3"/>
  <c r="K887" i="3"/>
  <c r="K891" i="3"/>
  <c r="K896" i="3"/>
  <c r="K900" i="3"/>
  <c r="K773" i="3"/>
  <c r="K778" i="3"/>
  <c r="K782" i="3"/>
  <c r="K786" i="3"/>
  <c r="K790" i="3"/>
  <c r="K795" i="3"/>
  <c r="K801" i="3"/>
  <c r="K805" i="3"/>
  <c r="K809" i="3"/>
  <c r="K813" i="3"/>
  <c r="K817" i="3"/>
  <c r="K821" i="3"/>
  <c r="K826" i="3"/>
  <c r="K830" i="3"/>
  <c r="K834" i="3"/>
  <c r="K838" i="3"/>
  <c r="K842" i="3"/>
  <c r="K846" i="3"/>
  <c r="K851" i="3"/>
  <c r="K886" i="3"/>
  <c r="K890" i="3"/>
  <c r="K895" i="3"/>
  <c r="K899" i="3"/>
  <c r="K903" i="3"/>
  <c r="K908" i="3"/>
  <c r="K912" i="3"/>
  <c r="K917" i="3"/>
  <c r="K921" i="3"/>
  <c r="K925" i="3"/>
  <c r="K929" i="3"/>
  <c r="K933" i="3"/>
  <c r="K938" i="3"/>
  <c r="K942" i="3"/>
  <c r="K946" i="3"/>
  <c r="K950" i="3"/>
  <c r="K954" i="3"/>
  <c r="K958" i="3"/>
  <c r="K963" i="3"/>
  <c r="K967" i="3"/>
  <c r="K971" i="3"/>
  <c r="K975" i="3"/>
  <c r="K979" i="3"/>
  <c r="K984" i="3"/>
  <c r="K988" i="3"/>
  <c r="K992" i="3"/>
  <c r="K996" i="3"/>
  <c r="K1000" i="3"/>
  <c r="K1005" i="3"/>
  <c r="K1009" i="3"/>
  <c r="K1014" i="3"/>
  <c r="K1018" i="3"/>
  <c r="K1022" i="3"/>
  <c r="K1026" i="3"/>
  <c r="K1031" i="3"/>
  <c r="K1035" i="3"/>
  <c r="K1039" i="3"/>
  <c r="K1043" i="3"/>
  <c r="K1047" i="3"/>
  <c r="K1052" i="3"/>
  <c r="K1056" i="3"/>
  <c r="K1060" i="3"/>
  <c r="K1064" i="3"/>
  <c r="K1068" i="3"/>
  <c r="K1072" i="3"/>
  <c r="K1076" i="3"/>
  <c r="K1081" i="3"/>
  <c r="K1085" i="3"/>
  <c r="K1089" i="3"/>
  <c r="K1093" i="3"/>
  <c r="K1097" i="3"/>
  <c r="K1101" i="3"/>
  <c r="K1106" i="3"/>
  <c r="K1110" i="3"/>
  <c r="K1114" i="3"/>
  <c r="K1118" i="3"/>
  <c r="K1122" i="3"/>
  <c r="K1131" i="3"/>
  <c r="K1135" i="3"/>
  <c r="K1139" i="3"/>
  <c r="K1143" i="3"/>
  <c r="K1148" i="3"/>
  <c r="K1152" i="3"/>
  <c r="K1156" i="3"/>
  <c r="K1160" i="3"/>
  <c r="I67" i="3"/>
  <c r="K853" i="3"/>
  <c r="K857" i="3"/>
  <c r="K861" i="3"/>
  <c r="K865" i="3"/>
  <c r="K869" i="3"/>
  <c r="K874" i="3"/>
  <c r="K878" i="3"/>
  <c r="K882" i="3"/>
  <c r="K1126" i="3"/>
  <c r="J67" i="3"/>
  <c r="K856" i="3"/>
  <c r="K860" i="3"/>
  <c r="K864" i="3"/>
  <c r="K868" i="3"/>
  <c r="K873" i="3"/>
  <c r="K877" i="3"/>
  <c r="K881" i="3"/>
  <c r="K885" i="3"/>
  <c r="K889" i="3"/>
  <c r="K893" i="3"/>
  <c r="K898" i="3"/>
  <c r="K902" i="3"/>
  <c r="K905" i="3"/>
  <c r="K909" i="3"/>
  <c r="K914" i="3"/>
  <c r="K918" i="3"/>
  <c r="K922" i="3"/>
  <c r="K926" i="3"/>
  <c r="K930" i="3"/>
  <c r="K935" i="3"/>
  <c r="K939" i="3"/>
  <c r="K943" i="3"/>
  <c r="K947" i="3"/>
  <c r="K951" i="3"/>
  <c r="K955" i="3"/>
  <c r="K959" i="3"/>
  <c r="K964" i="3"/>
  <c r="K968" i="3"/>
  <c r="K972" i="3"/>
  <c r="K976" i="3"/>
  <c r="K981" i="3"/>
  <c r="K985" i="3"/>
  <c r="K989" i="3"/>
  <c r="K993" i="3"/>
  <c r="K997" i="3"/>
  <c r="K1002" i="3"/>
  <c r="K1006" i="3"/>
  <c r="K1011" i="3"/>
  <c r="K1015" i="3"/>
  <c r="K1019" i="3"/>
  <c r="K1023" i="3"/>
  <c r="K1027" i="3"/>
  <c r="K1032" i="3"/>
  <c r="K1036" i="3"/>
  <c r="K1040" i="3"/>
  <c r="K1044" i="3"/>
  <c r="K1048" i="3"/>
  <c r="K1053" i="3"/>
  <c r="I23" i="3"/>
  <c r="J39" i="3"/>
  <c r="K907" i="3"/>
  <c r="K911" i="3"/>
  <c r="K916" i="3"/>
  <c r="K920" i="3"/>
  <c r="K924" i="3"/>
  <c r="K928" i="3"/>
  <c r="K932" i="3"/>
  <c r="K937" i="3"/>
  <c r="K941" i="3"/>
  <c r="K945" i="3"/>
  <c r="K949" i="3"/>
  <c r="K953" i="3"/>
  <c r="K957" i="3"/>
  <c r="K962" i="3"/>
  <c r="K966" i="3"/>
  <c r="K970" i="3"/>
  <c r="K974" i="3"/>
  <c r="K978" i="3"/>
  <c r="K983" i="3"/>
  <c r="K987" i="3"/>
  <c r="K991" i="3"/>
  <c r="K995" i="3"/>
  <c r="K999" i="3"/>
  <c r="K1004" i="3"/>
  <c r="K1008" i="3"/>
  <c r="K1013" i="3"/>
  <c r="K1017" i="3"/>
  <c r="K1021" i="3"/>
  <c r="K1025" i="3"/>
  <c r="K1030" i="3"/>
  <c r="K1034" i="3"/>
  <c r="K1038" i="3"/>
  <c r="K1042" i="3"/>
  <c r="K1046" i="3"/>
  <c r="K1051" i="3"/>
  <c r="K1055" i="3"/>
  <c r="J23" i="3"/>
  <c r="H39" i="3"/>
  <c r="K906" i="3"/>
  <c r="K910" i="3"/>
  <c r="K915" i="3"/>
  <c r="K919" i="3"/>
  <c r="K923" i="3"/>
  <c r="K927" i="3"/>
  <c r="K931" i="3"/>
  <c r="K936" i="3"/>
  <c r="K940" i="3"/>
  <c r="K944" i="3"/>
  <c r="K948" i="3"/>
  <c r="K952" i="3"/>
  <c r="K956" i="3"/>
  <c r="K961" i="3"/>
  <c r="K965" i="3"/>
  <c r="K969" i="3"/>
  <c r="K973" i="3"/>
  <c r="K977" i="3"/>
  <c r="K982" i="3"/>
  <c r="K986" i="3"/>
  <c r="K990" i="3"/>
  <c r="K994" i="3"/>
  <c r="K998" i="3"/>
  <c r="K1003" i="3"/>
  <c r="K1007" i="3"/>
  <c r="K1012" i="3"/>
  <c r="K1016" i="3"/>
  <c r="K1020" i="3"/>
  <c r="K1024" i="3"/>
  <c r="K1029" i="3"/>
  <c r="K1033" i="3"/>
  <c r="K1037" i="3"/>
  <c r="K1041" i="3"/>
  <c r="K1045" i="3"/>
  <c r="K1050" i="3"/>
  <c r="K1054" i="3"/>
  <c r="K1057" i="3"/>
  <c r="K1061" i="3"/>
  <c r="K1065" i="3"/>
  <c r="K1069" i="3"/>
  <c r="K1073" i="3"/>
  <c r="K1078" i="3"/>
  <c r="K1082" i="3"/>
  <c r="K1086" i="3"/>
  <c r="K1090" i="3"/>
  <c r="K1094" i="3"/>
  <c r="K1098" i="3"/>
  <c r="K1103" i="3"/>
  <c r="K1107" i="3"/>
  <c r="K1111" i="3"/>
  <c r="K1115" i="3"/>
  <c r="K1119" i="3"/>
  <c r="K1123" i="3"/>
  <c r="K1128" i="3"/>
  <c r="K1132" i="3"/>
  <c r="K1136" i="3"/>
  <c r="K1058" i="3"/>
  <c r="K1062" i="3"/>
  <c r="K1066" i="3"/>
  <c r="K1070" i="3"/>
  <c r="K1074" i="3"/>
  <c r="K1079" i="3"/>
  <c r="K1083" i="3"/>
  <c r="K1087" i="3"/>
  <c r="K1091" i="3"/>
  <c r="K1095" i="3"/>
  <c r="K1099" i="3"/>
  <c r="K1104" i="3"/>
  <c r="K1108" i="3"/>
  <c r="K1112" i="3"/>
  <c r="K1116" i="3"/>
  <c r="K1120" i="3"/>
  <c r="K1124" i="3"/>
  <c r="K1129" i="3"/>
  <c r="K1133" i="3"/>
  <c r="K1137" i="3"/>
  <c r="K1141" i="3"/>
  <c r="K1146" i="3"/>
  <c r="K1150" i="3"/>
  <c r="K1154" i="3"/>
  <c r="K1158" i="3"/>
  <c r="K1140" i="3"/>
  <c r="K1144" i="3"/>
  <c r="K1149" i="3"/>
  <c r="K1153" i="3"/>
  <c r="K1157" i="3"/>
  <c r="K1161" i="3"/>
  <c r="K1165" i="3"/>
  <c r="K1169" i="3"/>
  <c r="K1173" i="3"/>
  <c r="K1178" i="3"/>
  <c r="K1182" i="3"/>
  <c r="K1186" i="3"/>
  <c r="K1191" i="3"/>
  <c r="K1195" i="3"/>
  <c r="K1199" i="3"/>
  <c r="K1203" i="3"/>
  <c r="K1207" i="3"/>
  <c r="K1211" i="3"/>
  <c r="K1216" i="3"/>
  <c r="K1220" i="3"/>
  <c r="K1224" i="3"/>
  <c r="K1228" i="3"/>
  <c r="K1233" i="3"/>
  <c r="K1237" i="3"/>
  <c r="K1241" i="3"/>
  <c r="K1245" i="3"/>
  <c r="K1249" i="3"/>
  <c r="K1253" i="3"/>
  <c r="K1258" i="3"/>
  <c r="K1262" i="3"/>
  <c r="K1266" i="3"/>
  <c r="K1271" i="3"/>
  <c r="K1275" i="3"/>
  <c r="K1279" i="3"/>
  <c r="K1284" i="3"/>
  <c r="K1288" i="3"/>
  <c r="K1292" i="3"/>
  <c r="K1296" i="3"/>
  <c r="K1300" i="3"/>
  <c r="K1304" i="3"/>
  <c r="K1309" i="3"/>
  <c r="K1313" i="3"/>
  <c r="K1317" i="3"/>
  <c r="K1322" i="3"/>
  <c r="K1326" i="3"/>
  <c r="K1330" i="3"/>
  <c r="K1334" i="3"/>
  <c r="K1338" i="3"/>
  <c r="K1162" i="3"/>
  <c r="K1166" i="3"/>
  <c r="K1170" i="3"/>
  <c r="K1175" i="3"/>
  <c r="K1179" i="3"/>
  <c r="K1183" i="3"/>
  <c r="K1187" i="3"/>
  <c r="K1192" i="3"/>
  <c r="K1196" i="3"/>
  <c r="K1200" i="3"/>
  <c r="K1204" i="3"/>
  <c r="K1208" i="3"/>
  <c r="K1212" i="3"/>
  <c r="K1217" i="3"/>
  <c r="K1221" i="3"/>
  <c r="K1225" i="3"/>
  <c r="K1230" i="3"/>
  <c r="K1234" i="3"/>
  <c r="K1238" i="3"/>
  <c r="K1242" i="3"/>
  <c r="K1246" i="3"/>
  <c r="K1250" i="3"/>
  <c r="K1254" i="3"/>
  <c r="K1259" i="3"/>
  <c r="K1263" i="3"/>
  <c r="K1267" i="3"/>
  <c r="K1272" i="3"/>
  <c r="K1276" i="3"/>
  <c r="K1280" i="3"/>
  <c r="K1285" i="3"/>
  <c r="K1289" i="3"/>
  <c r="K1293" i="3"/>
  <c r="K1297" i="3"/>
  <c r="K1301" i="3"/>
  <c r="K1305" i="3"/>
  <c r="K1310" i="3"/>
  <c r="K1314" i="3"/>
  <c r="K1318" i="3"/>
  <c r="K1323" i="3"/>
  <c r="K1327" i="3"/>
  <c r="K1331" i="3"/>
  <c r="K1335" i="3"/>
  <c r="K1342" i="3"/>
  <c r="K1346" i="3"/>
  <c r="K1350" i="3"/>
  <c r="K1354" i="3"/>
  <c r="K1358" i="3"/>
  <c r="K1362" i="3"/>
  <c r="K1367" i="3"/>
  <c r="K1371" i="3"/>
  <c r="K1375" i="3"/>
  <c r="K1379" i="3"/>
  <c r="K1383" i="3"/>
  <c r="K1387" i="3"/>
  <c r="K1392" i="3"/>
  <c r="K1396" i="3"/>
  <c r="K1400" i="3"/>
  <c r="K1405" i="3"/>
  <c r="K1409" i="3"/>
  <c r="K1413" i="3"/>
  <c r="K1417" i="3"/>
  <c r="K1421" i="3"/>
  <c r="K1425" i="3"/>
  <c r="K1164" i="3"/>
  <c r="K1168" i="3"/>
  <c r="K1172" i="3"/>
  <c r="K1177" i="3"/>
  <c r="K1181" i="3"/>
  <c r="K1185" i="3"/>
  <c r="K1189" i="3"/>
  <c r="K1194" i="3"/>
  <c r="K1198" i="3"/>
  <c r="K1202" i="3"/>
  <c r="K1206" i="3"/>
  <c r="K1210" i="3"/>
  <c r="K1215" i="3"/>
  <c r="K1219" i="3"/>
  <c r="K1223" i="3"/>
  <c r="K1227" i="3"/>
  <c r="K1232" i="3"/>
  <c r="K1236" i="3"/>
  <c r="K1240" i="3"/>
  <c r="K1244" i="3"/>
  <c r="K1248" i="3"/>
  <c r="K1252" i="3"/>
  <c r="K1257" i="3"/>
  <c r="K1261" i="3"/>
  <c r="K1265" i="3"/>
  <c r="K1269" i="3"/>
  <c r="K1274" i="3"/>
  <c r="K1278" i="3"/>
  <c r="K1282" i="3"/>
  <c r="K1287" i="3"/>
  <c r="K1291" i="3"/>
  <c r="K1295" i="3"/>
  <c r="K1299" i="3"/>
  <c r="K1303" i="3"/>
  <c r="K1308" i="3"/>
  <c r="K1312" i="3"/>
  <c r="K1316" i="3"/>
  <c r="K1321" i="3"/>
  <c r="K1325" i="3"/>
  <c r="K1329" i="3"/>
  <c r="K1333" i="3"/>
  <c r="K1337" i="3"/>
  <c r="K1163" i="3"/>
  <c r="K1167" i="3"/>
  <c r="K1171" i="3"/>
  <c r="K1176" i="3"/>
  <c r="K1180" i="3"/>
  <c r="K1184" i="3"/>
  <c r="K1188" i="3"/>
  <c r="K1193" i="3"/>
  <c r="K1197" i="3"/>
  <c r="K1201" i="3"/>
  <c r="K1205" i="3"/>
  <c r="K1209" i="3"/>
  <c r="K1214" i="3"/>
  <c r="K1218" i="3"/>
  <c r="K1222" i="3"/>
  <c r="K1226" i="3"/>
  <c r="K1231" i="3"/>
  <c r="K1235" i="3"/>
  <c r="K1239" i="3"/>
  <c r="K1243" i="3"/>
  <c r="K1247" i="3"/>
  <c r="K1251" i="3"/>
  <c r="K1256" i="3"/>
  <c r="K1260" i="3"/>
  <c r="K1264" i="3"/>
  <c r="K1268" i="3"/>
  <c r="K1273" i="3"/>
  <c r="K1277" i="3"/>
  <c r="K1281" i="3"/>
  <c r="K1286" i="3"/>
  <c r="K1290" i="3"/>
  <c r="K1294" i="3"/>
  <c r="K1298" i="3"/>
  <c r="K1302" i="3"/>
  <c r="K1307" i="3"/>
  <c r="K1311" i="3"/>
  <c r="K1315" i="3"/>
  <c r="K1319" i="3"/>
  <c r="K1324" i="3"/>
  <c r="K1328" i="3"/>
  <c r="K1332" i="3"/>
  <c r="K1336" i="3"/>
  <c r="K1343" i="3"/>
  <c r="K1347" i="3"/>
  <c r="K1351" i="3"/>
  <c r="K1355" i="3"/>
  <c r="K1359" i="3"/>
  <c r="K1363" i="3"/>
  <c r="K1368" i="3"/>
  <c r="K1372" i="3"/>
  <c r="K1376" i="3"/>
  <c r="K1380" i="3"/>
  <c r="K1384" i="3"/>
  <c r="K1388" i="3"/>
  <c r="K1393" i="3"/>
  <c r="K1397" i="3"/>
  <c r="K1401" i="3"/>
  <c r="K1406" i="3"/>
  <c r="K1410" i="3"/>
  <c r="K1414" i="3"/>
  <c r="K1418" i="3"/>
  <c r="K1422" i="3"/>
  <c r="K1426" i="3"/>
  <c r="K41" i="3"/>
  <c r="K53" i="3"/>
  <c r="K70" i="3"/>
  <c r="K78" i="3"/>
  <c r="K82" i="3"/>
  <c r="K95" i="3"/>
  <c r="K103" i="3"/>
  <c r="K107" i="3"/>
  <c r="K137" i="3"/>
  <c r="K145" i="3"/>
  <c r="K153" i="3"/>
  <c r="K162" i="3"/>
  <c r="K167" i="3"/>
  <c r="K175" i="3"/>
  <c r="K179" i="3"/>
  <c r="K183" i="3"/>
  <c r="K187" i="3"/>
  <c r="K192" i="3"/>
  <c r="K196" i="3"/>
  <c r="K204" i="3"/>
  <c r="K208" i="3"/>
  <c r="K212" i="3"/>
  <c r="K216" i="3"/>
  <c r="K220" i="3"/>
  <c r="K224" i="3"/>
  <c r="K233" i="3"/>
  <c r="K237" i="3"/>
  <c r="K262" i="3"/>
  <c r="K275" i="3"/>
  <c r="K312" i="3"/>
  <c r="K320" i="3"/>
  <c r="K328" i="3"/>
  <c r="K379" i="3"/>
  <c r="K387" i="3"/>
  <c r="K396" i="3"/>
  <c r="K413" i="3"/>
  <c r="K417" i="3"/>
  <c r="K6" i="3"/>
  <c r="K10" i="3"/>
  <c r="K40" i="3"/>
  <c r="K5" i="3"/>
  <c r="K9" i="3"/>
  <c r="K13" i="3"/>
  <c r="K17" i="3"/>
  <c r="K21" i="3"/>
  <c r="K26" i="3"/>
  <c r="K30" i="3"/>
  <c r="K34" i="3"/>
  <c r="K38" i="3"/>
  <c r="K43" i="3"/>
  <c r="K47" i="3"/>
  <c r="K51" i="3"/>
  <c r="K55" i="3"/>
  <c r="K59" i="3"/>
  <c r="K63" i="3"/>
  <c r="K68" i="3"/>
  <c r="K72" i="3"/>
  <c r="K76" i="3"/>
  <c r="K80" i="3"/>
  <c r="K84" i="3"/>
  <c r="K88" i="3"/>
  <c r="K92" i="3"/>
  <c r="K97" i="3"/>
  <c r="K101" i="3"/>
  <c r="K105" i="3"/>
  <c r="K109" i="3"/>
  <c r="K114" i="3"/>
  <c r="K118" i="3"/>
  <c r="K122" i="3"/>
  <c r="K126" i="3"/>
  <c r="K130" i="3"/>
  <c r="K135" i="3"/>
  <c r="K139" i="3"/>
  <c r="K143" i="3"/>
  <c r="K147" i="3"/>
  <c r="K151" i="3"/>
  <c r="K156" i="3"/>
  <c r="K7" i="3"/>
  <c r="K11" i="3"/>
  <c r="K15" i="3"/>
  <c r="K19" i="3"/>
  <c r="K24" i="3"/>
  <c r="K28" i="3"/>
  <c r="K32" i="3"/>
  <c r="K36" i="3"/>
  <c r="K45" i="3"/>
  <c r="K49" i="3"/>
  <c r="K57" i="3"/>
  <c r="K61" i="3"/>
  <c r="K65" i="3"/>
  <c r="K74" i="3"/>
  <c r="K86" i="3"/>
  <c r="K90" i="3"/>
  <c r="K99" i="3"/>
  <c r="K111" i="3"/>
  <c r="K116" i="3"/>
  <c r="K120" i="3"/>
  <c r="K124" i="3"/>
  <c r="K128" i="3"/>
  <c r="K132" i="3"/>
  <c r="K141" i="3"/>
  <c r="K149" i="3"/>
  <c r="K158" i="3"/>
  <c r="K171" i="3"/>
  <c r="K200" i="3"/>
  <c r="K229" i="3"/>
  <c r="K241" i="3"/>
  <c r="K245" i="3"/>
  <c r="K249" i="3"/>
  <c r="K254" i="3"/>
  <c r="K258" i="3"/>
  <c r="K266" i="3"/>
  <c r="K270" i="3"/>
  <c r="K279" i="3"/>
  <c r="K283" i="3"/>
  <c r="K287" i="3"/>
  <c r="K291" i="3"/>
  <c r="K295" i="3"/>
  <c r="K299" i="3"/>
  <c r="K303" i="3"/>
  <c r="K307" i="3"/>
  <c r="K316" i="3"/>
  <c r="K324" i="3"/>
  <c r="K333" i="3"/>
  <c r="K337" i="3"/>
  <c r="K341" i="3"/>
  <c r="K345" i="3"/>
  <c r="K349" i="3"/>
  <c r="K354" i="3"/>
  <c r="K358" i="3"/>
  <c r="K362" i="3"/>
  <c r="K366" i="3"/>
  <c r="K371" i="3"/>
  <c r="K375" i="3"/>
  <c r="K383" i="3"/>
  <c r="K391" i="3"/>
  <c r="K400" i="3"/>
  <c r="K404" i="3"/>
  <c r="K408" i="3"/>
  <c r="K14" i="3"/>
  <c r="K18" i="3"/>
  <c r="K22" i="3"/>
  <c r="K27" i="3"/>
  <c r="K31" i="3"/>
  <c r="K35" i="3"/>
  <c r="K44" i="3"/>
  <c r="K48" i="3"/>
  <c r="K52" i="3"/>
  <c r="K56" i="3"/>
  <c r="K60" i="3"/>
  <c r="K64" i="3"/>
  <c r="K69" i="3"/>
  <c r="K73" i="3"/>
  <c r="K77" i="3"/>
  <c r="K81" i="3"/>
  <c r="K85" i="3"/>
  <c r="K89" i="3"/>
  <c r="K94" i="3"/>
  <c r="K98" i="3"/>
  <c r="K102" i="3"/>
  <c r="K106" i="3"/>
  <c r="K110" i="3"/>
  <c r="K115" i="3"/>
  <c r="K119" i="3"/>
  <c r="K123" i="3"/>
  <c r="K127" i="3"/>
  <c r="K131" i="3"/>
  <c r="K136" i="3"/>
  <c r="K140" i="3"/>
  <c r="K144" i="3"/>
  <c r="K148" i="3"/>
  <c r="K152" i="3"/>
  <c r="K157" i="3"/>
  <c r="K161" i="3"/>
  <c r="K166" i="3"/>
  <c r="K170" i="3"/>
  <c r="K174" i="3"/>
  <c r="K178" i="3"/>
  <c r="K182" i="3"/>
  <c r="K186" i="3"/>
  <c r="K191" i="3"/>
  <c r="K195" i="3"/>
  <c r="K199" i="3"/>
  <c r="K203" i="3"/>
  <c r="K207" i="3"/>
  <c r="K211" i="3"/>
  <c r="K215" i="3"/>
  <c r="K219" i="3"/>
  <c r="K223" i="3"/>
  <c r="K228" i="3"/>
  <c r="K232" i="3"/>
  <c r="K236" i="3"/>
  <c r="K240" i="3"/>
  <c r="K244" i="3"/>
  <c r="K248" i="3"/>
  <c r="K253" i="3"/>
  <c r="K257" i="3"/>
  <c r="K261" i="3"/>
  <c r="K265" i="3"/>
  <c r="K269" i="3"/>
  <c r="K274" i="3"/>
  <c r="K278" i="3"/>
  <c r="K282" i="3"/>
  <c r="K286" i="3"/>
  <c r="K290" i="3"/>
  <c r="K294" i="3"/>
  <c r="K298" i="3"/>
  <c r="K302" i="3"/>
  <c r="K306" i="3"/>
  <c r="K311" i="3"/>
  <c r="K315" i="3"/>
  <c r="K319" i="3"/>
  <c r="K323" i="3"/>
  <c r="K327" i="3"/>
  <c r="K332" i="3"/>
  <c r="K336" i="3"/>
  <c r="K340" i="3"/>
  <c r="K344" i="3"/>
  <c r="K348" i="3"/>
  <c r="K353" i="3"/>
  <c r="K357" i="3"/>
  <c r="K361" i="3"/>
  <c r="K365" i="3"/>
  <c r="K370" i="3"/>
  <c r="K374" i="3"/>
  <c r="K378" i="3"/>
  <c r="K382" i="3"/>
  <c r="K386" i="3"/>
  <c r="K390" i="3"/>
  <c r="K395" i="3"/>
  <c r="K399" i="3"/>
  <c r="K403" i="3"/>
  <c r="K407" i="3"/>
  <c r="K412" i="3"/>
  <c r="K416" i="3"/>
  <c r="K1341" i="3"/>
  <c r="K1345" i="3"/>
  <c r="K1349" i="3"/>
  <c r="K1353" i="3"/>
  <c r="K1357" i="3"/>
  <c r="K1361" i="3"/>
  <c r="K1365" i="3"/>
  <c r="K1370" i="3"/>
  <c r="K1374" i="3"/>
  <c r="K1378" i="3"/>
  <c r="K1382" i="3"/>
  <c r="K1386" i="3"/>
  <c r="K1391" i="3"/>
  <c r="K1395" i="3"/>
  <c r="K1399" i="3"/>
  <c r="K1404" i="3"/>
  <c r="K1408" i="3"/>
  <c r="K1412" i="3"/>
  <c r="K1416" i="3"/>
  <c r="K1420" i="3"/>
  <c r="K1424" i="3"/>
  <c r="K160" i="3"/>
  <c r="K164" i="3"/>
  <c r="K169" i="3"/>
  <c r="K173" i="3"/>
  <c r="K177" i="3"/>
  <c r="K181" i="3"/>
  <c r="K185" i="3"/>
  <c r="K189" i="3"/>
  <c r="K194" i="3"/>
  <c r="K198" i="3"/>
  <c r="K202" i="3"/>
  <c r="K206" i="3"/>
  <c r="K210" i="3"/>
  <c r="K214" i="3"/>
  <c r="K218" i="3"/>
  <c r="K222" i="3"/>
  <c r="K227" i="3"/>
  <c r="K231" i="3"/>
  <c r="K235" i="3"/>
  <c r="K239" i="3"/>
  <c r="K243" i="3"/>
  <c r="K247" i="3"/>
  <c r="K252" i="3"/>
  <c r="K256" i="3"/>
  <c r="K260" i="3"/>
  <c r="K264" i="3"/>
  <c r="K268" i="3"/>
  <c r="K273" i="3"/>
  <c r="K277" i="3"/>
  <c r="K281" i="3"/>
  <c r="K285" i="3"/>
  <c r="K289" i="3"/>
  <c r="K293" i="3"/>
  <c r="K297" i="3"/>
  <c r="K301" i="3"/>
  <c r="K305" i="3"/>
  <c r="K310" i="3"/>
  <c r="K314" i="3"/>
  <c r="K318" i="3"/>
  <c r="K322" i="3"/>
  <c r="K326" i="3"/>
  <c r="K330" i="3"/>
  <c r="K335" i="3"/>
  <c r="K339" i="3"/>
  <c r="K343" i="3"/>
  <c r="K347" i="3"/>
  <c r="K352" i="3"/>
  <c r="K356" i="3"/>
  <c r="K360" i="3"/>
  <c r="K364" i="3"/>
  <c r="K368" i="3"/>
  <c r="K373" i="3"/>
  <c r="K377" i="3"/>
  <c r="K381" i="3"/>
  <c r="K385" i="3"/>
  <c r="K389" i="3"/>
  <c r="K393" i="3"/>
  <c r="K398" i="3"/>
  <c r="K402" i="3"/>
  <c r="K406" i="3"/>
  <c r="K411" i="3"/>
  <c r="K415" i="3"/>
  <c r="K1339" i="3"/>
  <c r="K1344" i="3"/>
  <c r="K1348" i="3"/>
  <c r="K1352" i="3"/>
  <c r="K1356" i="3"/>
  <c r="K1360" i="3"/>
  <c r="K1364" i="3"/>
  <c r="K1369" i="3"/>
  <c r="K1373" i="3"/>
  <c r="K1377" i="3"/>
  <c r="K1381" i="3"/>
  <c r="K1385" i="3"/>
  <c r="K1390" i="3"/>
  <c r="K1394" i="3"/>
  <c r="K1398" i="3"/>
  <c r="K1402" i="3"/>
  <c r="K1407" i="3"/>
  <c r="K1411" i="3"/>
  <c r="K1415" i="3"/>
  <c r="K1419" i="3"/>
  <c r="K1423" i="3"/>
  <c r="K1427" i="3"/>
  <c r="M11" i="2"/>
  <c r="M15" i="2"/>
  <c r="M36" i="2"/>
  <c r="M45" i="2"/>
  <c r="M53" i="2"/>
  <c r="M70" i="2"/>
  <c r="N78" i="2"/>
  <c r="N82" i="2"/>
  <c r="N90" i="2"/>
  <c r="N103" i="2"/>
  <c r="N107" i="2"/>
  <c r="N116" i="2"/>
  <c r="M158" i="2"/>
  <c r="M171" i="2"/>
  <c r="M183" i="2"/>
  <c r="M192" i="2"/>
  <c r="M196" i="2"/>
  <c r="N354" i="2"/>
  <c r="M456" i="2"/>
  <c r="M493" i="2"/>
  <c r="M497" i="2"/>
  <c r="M506" i="2"/>
  <c r="M519" i="2"/>
  <c r="M549" i="2"/>
  <c r="M566" i="2"/>
  <c r="M570" i="2"/>
  <c r="M578" i="2"/>
  <c r="M591" i="2"/>
  <c r="L751" i="2"/>
  <c r="L768" i="2"/>
  <c r="L776" i="2"/>
  <c r="L800" i="2"/>
  <c r="L845" i="2"/>
  <c r="L862" i="2"/>
  <c r="L866" i="2"/>
  <c r="N883" i="2"/>
  <c r="N891" i="2"/>
  <c r="N900" i="2"/>
  <c r="N909" i="2"/>
  <c r="N918" i="2"/>
  <c r="N926" i="2"/>
  <c r="N943" i="2"/>
  <c r="N951" i="2"/>
  <c r="N955" i="2"/>
  <c r="N959" i="2"/>
  <c r="N972" i="2"/>
  <c r="N981" i="2"/>
  <c r="N985" i="2"/>
  <c r="N993" i="2"/>
  <c r="N1006" i="2"/>
  <c r="N1019" i="2"/>
  <c r="N1023" i="2"/>
  <c r="N1027" i="2"/>
  <c r="N1032" i="2"/>
  <c r="N1036" i="2"/>
  <c r="N1044" i="2"/>
  <c r="N1048" i="2"/>
  <c r="N1053" i="2"/>
  <c r="N1057" i="2"/>
  <c r="N1065" i="2"/>
  <c r="N1078" i="2"/>
  <c r="N1090" i="2"/>
  <c r="N1094" i="2"/>
  <c r="N1103" i="2"/>
  <c r="N1107" i="2"/>
  <c r="N1115" i="2"/>
  <c r="N1119" i="2"/>
  <c r="N1136" i="2"/>
  <c r="N1144" i="2"/>
  <c r="N1149" i="2"/>
  <c r="L1220" i="2"/>
  <c r="L1224" i="2"/>
  <c r="L1228" i="2"/>
  <c r="L1237" i="2"/>
  <c r="L1245" i="2"/>
  <c r="L1249" i="2"/>
  <c r="L1258" i="2"/>
  <c r="L1262" i="2"/>
  <c r="L1271" i="2"/>
  <c r="L1279" i="2"/>
  <c r="L1288" i="2"/>
  <c r="L1296" i="2"/>
  <c r="L1309" i="2"/>
  <c r="L1313" i="2"/>
  <c r="L1322" i="2"/>
  <c r="L1330" i="2"/>
  <c r="L1334" i="2"/>
  <c r="L1338" i="2"/>
  <c r="N1347" i="2"/>
  <c r="N1351" i="2"/>
  <c r="N1355" i="2"/>
  <c r="N1376" i="2"/>
  <c r="N1380" i="2"/>
  <c r="N1384" i="2"/>
  <c r="N1388" i="2"/>
  <c r="N1414" i="2"/>
  <c r="N1418" i="2"/>
  <c r="N1422" i="2"/>
  <c r="N1426" i="2"/>
  <c r="M1420" i="2"/>
  <c r="L1412" i="2"/>
  <c r="I1395" i="2"/>
  <c r="L1395" i="2"/>
  <c r="L1378" i="2"/>
  <c r="L1361" i="2"/>
  <c r="L1353" i="2"/>
  <c r="L1311" i="2"/>
  <c r="L1294" i="2"/>
  <c r="L1277" i="2"/>
  <c r="L1273" i="2"/>
  <c r="J1260" i="2"/>
  <c r="L1256" i="2"/>
  <c r="J1226" i="2"/>
  <c r="L1225" i="2"/>
  <c r="L1218" i="2"/>
  <c r="N1209" i="2"/>
  <c r="N1201" i="2"/>
  <c r="N1193" i="2"/>
  <c r="N1176" i="2"/>
  <c r="N1171" i="2"/>
  <c r="J1159" i="2"/>
  <c r="N1158" i="2"/>
  <c r="N1155" i="2"/>
  <c r="N1151" i="2"/>
  <c r="N1125" i="2"/>
  <c r="N1109" i="2"/>
  <c r="N1092" i="2"/>
  <c r="N1088" i="2"/>
  <c r="N1071" i="2"/>
  <c r="N1063" i="2"/>
  <c r="N1055" i="2"/>
  <c r="J1038" i="2"/>
  <c r="N1025" i="2"/>
  <c r="N1021" i="2"/>
  <c r="L1020" i="2"/>
  <c r="N1017" i="2"/>
  <c r="N1012" i="2"/>
  <c r="I987" i="2"/>
  <c r="N986" i="2"/>
  <c r="N969" i="2"/>
  <c r="L941" i="2"/>
  <c r="I937" i="2"/>
  <c r="N927" i="2"/>
  <c r="N920" i="2"/>
  <c r="N919" i="2"/>
  <c r="N911" i="2"/>
  <c r="I902" i="2"/>
  <c r="N889" i="2"/>
  <c r="N888" i="2"/>
  <c r="N884" i="2"/>
  <c r="M876" i="2"/>
  <c r="M873" i="2"/>
  <c r="I867" i="2"/>
  <c r="M864" i="2"/>
  <c r="M856" i="2"/>
  <c r="M847" i="2"/>
  <c r="M831" i="2"/>
  <c r="L822" i="2"/>
  <c r="J812" i="2"/>
  <c r="I804" i="2"/>
  <c r="L789" i="2"/>
  <c r="J785" i="2"/>
  <c r="L784" i="2"/>
  <c r="L772" i="2"/>
  <c r="J760" i="2"/>
  <c r="J743" i="2"/>
  <c r="J735" i="2"/>
  <c r="N734" i="2"/>
  <c r="N733" i="2"/>
  <c r="N725" i="2"/>
  <c r="N718" i="2"/>
  <c r="N717" i="2"/>
  <c r="N708" i="2"/>
  <c r="J694" i="2"/>
  <c r="N687" i="2"/>
  <c r="N683" i="2"/>
  <c r="N679" i="2"/>
  <c r="J677" i="2"/>
  <c r="I668" i="2"/>
  <c r="J651" i="2"/>
  <c r="J626" i="2"/>
  <c r="J608" i="2"/>
  <c r="J599" i="2"/>
  <c r="M598" i="2"/>
  <c r="J583" i="2"/>
  <c r="N580" i="2"/>
  <c r="N576" i="2"/>
  <c r="M574" i="2"/>
  <c r="N568" i="2"/>
  <c r="M565" i="2"/>
  <c r="J557" i="2"/>
  <c r="N555" i="2"/>
  <c r="N547" i="2"/>
  <c r="N543" i="2"/>
  <c r="J540" i="2"/>
  <c r="M538" i="2"/>
  <c r="J532" i="2"/>
  <c r="M529" i="2"/>
  <c r="M521" i="2"/>
  <c r="I515" i="2"/>
  <c r="M512" i="2"/>
  <c r="M503" i="2"/>
  <c r="M499" i="2"/>
  <c r="J495" i="2"/>
  <c r="M495" i="2"/>
  <c r="I494" i="2"/>
  <c r="M491" i="2"/>
  <c r="M486" i="2"/>
  <c r="M482" i="2"/>
  <c r="M470" i="2"/>
  <c r="I467" i="2"/>
  <c r="M466" i="2"/>
  <c r="M464" i="2"/>
  <c r="M462" i="2"/>
  <c r="M454" i="2"/>
  <c r="M445" i="2"/>
  <c r="J439" i="2"/>
  <c r="M436" i="2"/>
  <c r="J433" i="2"/>
  <c r="M428" i="2"/>
  <c r="I422" i="2"/>
  <c r="M420" i="2"/>
  <c r="M419" i="2"/>
  <c r="M413" i="2"/>
  <c r="M411" i="2"/>
  <c r="M410" i="2"/>
  <c r="M406" i="2"/>
  <c r="J404" i="2"/>
  <c r="M402" i="2"/>
  <c r="M399" i="2"/>
  <c r="M398" i="2"/>
  <c r="I393" i="2"/>
  <c r="I392" i="2"/>
  <c r="M386" i="2"/>
  <c r="M385" i="2"/>
  <c r="I382" i="2"/>
  <c r="M377" i="2"/>
  <c r="J377" i="2"/>
  <c r="M376" i="2"/>
  <c r="M374" i="2"/>
  <c r="M367" i="2"/>
  <c r="M365" i="2"/>
  <c r="M364" i="2"/>
  <c r="M360" i="2"/>
  <c r="J359" i="2"/>
  <c r="M359" i="2"/>
  <c r="M352" i="2"/>
  <c r="M347" i="2"/>
  <c r="J343" i="2"/>
  <c r="M342" i="2"/>
  <c r="M340" i="2"/>
  <c r="J337" i="2"/>
  <c r="N335" i="2"/>
  <c r="J333" i="2"/>
  <c r="N332" i="2"/>
  <c r="N330" i="2"/>
  <c r="N329" i="2"/>
  <c r="N326" i="2"/>
  <c r="N323" i="2"/>
  <c r="N322" i="2"/>
  <c r="J320" i="2"/>
  <c r="N318" i="2"/>
  <c r="N317" i="2"/>
  <c r="N314" i="2"/>
  <c r="J312" i="2"/>
  <c r="N311" i="2"/>
  <c r="N310" i="2"/>
  <c r="J307" i="2"/>
  <c r="N306" i="2"/>
  <c r="N301" i="2"/>
  <c r="N298" i="2"/>
  <c r="N297" i="2"/>
  <c r="N293" i="2"/>
  <c r="J287" i="2"/>
  <c r="N281" i="2"/>
  <c r="J279" i="2"/>
  <c r="N277" i="2"/>
  <c r="J275" i="2"/>
  <c r="N274" i="2"/>
  <c r="I266" i="2"/>
  <c r="J249" i="2"/>
  <c r="J241" i="2"/>
  <c r="J229" i="2"/>
  <c r="I220" i="2"/>
  <c r="I212" i="2"/>
  <c r="M205" i="2"/>
  <c r="M203" i="2"/>
  <c r="M202" i="2"/>
  <c r="I200" i="2"/>
  <c r="M199" i="2"/>
  <c r="M198" i="2"/>
  <c r="M194" i="2"/>
  <c r="M187" i="2"/>
  <c r="M186" i="2"/>
  <c r="M182" i="2"/>
  <c r="M181" i="2"/>
  <c r="J179" i="2"/>
  <c r="J175" i="2"/>
  <c r="M174" i="2"/>
  <c r="M173" i="2"/>
  <c r="M169" i="2"/>
  <c r="I167" i="2"/>
  <c r="M164" i="2"/>
  <c r="M157" i="2"/>
  <c r="I153" i="2"/>
  <c r="M152" i="2"/>
  <c r="J149" i="2"/>
  <c r="M148" i="2"/>
  <c r="M144" i="2"/>
  <c r="M143" i="2"/>
  <c r="J141" i="2"/>
  <c r="M140" i="2"/>
  <c r="M139" i="2"/>
  <c r="N132" i="2"/>
  <c r="M131" i="2"/>
  <c r="N130" i="2"/>
  <c r="N126" i="2"/>
  <c r="N124" i="2"/>
  <c r="M123" i="2"/>
  <c r="N122" i="2"/>
  <c r="I120" i="2"/>
  <c r="N118" i="2"/>
  <c r="N114" i="2"/>
  <c r="I111" i="2"/>
  <c r="N111" i="2"/>
  <c r="M106" i="2"/>
  <c r="N101" i="2"/>
  <c r="I99" i="2"/>
  <c r="M98" i="2"/>
  <c r="N97" i="2"/>
  <c r="M94" i="2"/>
  <c r="N92" i="2"/>
  <c r="J86" i="2"/>
  <c r="N86" i="2"/>
  <c r="J78" i="2"/>
  <c r="M77" i="2"/>
  <c r="J74" i="2"/>
  <c r="M73" i="2"/>
  <c r="M68" i="2"/>
  <c r="J65" i="2"/>
  <c r="M63" i="2"/>
  <c r="M59" i="2"/>
  <c r="M57" i="2"/>
  <c r="N56" i="2"/>
  <c r="M48" i="2"/>
  <c r="M47" i="2"/>
  <c r="I45" i="2"/>
  <c r="M43" i="2"/>
  <c r="J41" i="2"/>
  <c r="M38" i="2"/>
  <c r="M35" i="2"/>
  <c r="J32" i="2"/>
  <c r="M31" i="2"/>
  <c r="M27" i="2"/>
  <c r="M26" i="2"/>
  <c r="I24" i="2"/>
  <c r="M24" i="2"/>
  <c r="J21" i="2"/>
  <c r="M21" i="2"/>
  <c r="J20" i="2"/>
  <c r="M18" i="2"/>
  <c r="M17" i="2"/>
  <c r="M14" i="2"/>
  <c r="I13" i="2"/>
  <c r="M13" i="2"/>
  <c r="J12" i="2"/>
  <c r="M10" i="2"/>
  <c r="M6" i="2"/>
  <c r="I5" i="2"/>
  <c r="M19" i="2"/>
  <c r="M52" i="2"/>
  <c r="M89" i="2"/>
  <c r="N105" i="2"/>
  <c r="M110" i="2"/>
  <c r="M115" i="2"/>
  <c r="M119" i="2"/>
  <c r="M127" i="2"/>
  <c r="N135" i="2"/>
  <c r="M147" i="2"/>
  <c r="M156" i="2"/>
  <c r="M160" i="2"/>
  <c r="M170" i="2"/>
  <c r="M178" i="2"/>
  <c r="M185" i="2"/>
  <c r="M189" i="2"/>
  <c r="M201" i="2"/>
  <c r="N276" i="2"/>
  <c r="N280" i="2"/>
  <c r="N284" i="2"/>
  <c r="N288" i="2"/>
  <c r="N292" i="2"/>
  <c r="N296" i="2"/>
  <c r="N300" i="2"/>
  <c r="N304" i="2"/>
  <c r="N309" i="2"/>
  <c r="N313" i="2"/>
  <c r="N315" i="2"/>
  <c r="N321" i="2"/>
  <c r="N325" i="2"/>
  <c r="N327" i="2"/>
  <c r="N334" i="2"/>
  <c r="N338" i="2"/>
  <c r="M339" i="2"/>
  <c r="M346" i="2"/>
  <c r="M350" i="2"/>
  <c r="M356" i="2"/>
  <c r="M363" i="2"/>
  <c r="M368" i="2"/>
  <c r="M372" i="2"/>
  <c r="M373" i="2"/>
  <c r="M380" i="2"/>
  <c r="M388" i="2"/>
  <c r="M389" i="2"/>
  <c r="M392" i="2"/>
  <c r="M397" i="2"/>
  <c r="M401" i="2"/>
  <c r="M405" i="2"/>
  <c r="M423" i="2"/>
  <c r="M424" i="2"/>
  <c r="M431" i="2"/>
  <c r="M432" i="2"/>
  <c r="M435" i="2"/>
  <c r="M440" i="2"/>
  <c r="M441" i="2"/>
  <c r="M444" i="2"/>
  <c r="M448" i="2"/>
  <c r="M449" i="2"/>
  <c r="M452" i="2"/>
  <c r="M457" i="2"/>
  <c r="M458" i="2"/>
  <c r="M461" i="2"/>
  <c r="M465" i="2"/>
  <c r="M469" i="2"/>
  <c r="M473" i="2"/>
  <c r="M474" i="2"/>
  <c r="M477" i="2"/>
  <c r="M481" i="2"/>
  <c r="M485" i="2"/>
  <c r="M490" i="2"/>
  <c r="M494" i="2"/>
  <c r="M498" i="2"/>
  <c r="M502" i="2"/>
  <c r="M508" i="2"/>
  <c r="M511" i="2"/>
  <c r="M516" i="2"/>
  <c r="M517" i="2"/>
  <c r="M520" i="2"/>
  <c r="M523" i="2"/>
  <c r="M525" i="2"/>
  <c r="M528" i="2"/>
  <c r="M533" i="2"/>
  <c r="M534" i="2"/>
  <c r="N546" i="2"/>
  <c r="N551" i="2"/>
  <c r="N558" i="2"/>
  <c r="N559" i="2"/>
  <c r="M569" i="2"/>
  <c r="N572" i="2"/>
  <c r="N575" i="2"/>
  <c r="N585" i="2"/>
  <c r="N589" i="2"/>
  <c r="N592" i="2"/>
  <c r="N593" i="2"/>
  <c r="N597" i="2"/>
  <c r="N609" i="2"/>
  <c r="M618" i="2"/>
  <c r="M657" i="2"/>
  <c r="M669" i="2"/>
  <c r="M678" i="2"/>
  <c r="N682" i="2"/>
  <c r="N686" i="2"/>
  <c r="N690" i="2"/>
  <c r="N695" i="2"/>
  <c r="N696" i="2"/>
  <c r="N699" i="2"/>
  <c r="N700" i="2"/>
  <c r="N703" i="2"/>
  <c r="N704" i="2"/>
  <c r="N712" i="2"/>
  <c r="N713" i="2"/>
  <c r="N716" i="2"/>
  <c r="N720" i="2"/>
  <c r="N721" i="2"/>
  <c r="N724" i="2"/>
  <c r="N728" i="2"/>
  <c r="N729" i="2"/>
  <c r="N732" i="2"/>
  <c r="N736" i="2"/>
  <c r="N737" i="2"/>
  <c r="N740" i="2"/>
  <c r="L756" i="2"/>
  <c r="L782" i="2"/>
  <c r="L801" i="2"/>
  <c r="L813" i="2"/>
  <c r="L814" i="2"/>
  <c r="L815" i="2"/>
  <c r="L818" i="2"/>
  <c r="L821" i="2"/>
  <c r="M830" i="2"/>
  <c r="M838" i="2"/>
  <c r="M839" i="2"/>
  <c r="M846" i="2"/>
  <c r="M855" i="2"/>
  <c r="M859" i="2"/>
  <c r="M863" i="2"/>
  <c r="M880" i="2"/>
  <c r="N881" i="2"/>
  <c r="L885" i="2"/>
  <c r="N892" i="2"/>
  <c r="N893" i="2"/>
  <c r="N897" i="2"/>
  <c r="L898" i="2"/>
  <c r="N901" i="2"/>
  <c r="N902" i="2"/>
  <c r="N906" i="2"/>
  <c r="N910" i="2"/>
  <c r="N915" i="2"/>
  <c r="N923" i="2"/>
  <c r="N924" i="2"/>
  <c r="N928" i="2"/>
  <c r="N931" i="2"/>
  <c r="N932" i="2"/>
  <c r="N933" i="2"/>
  <c r="N936" i="2"/>
  <c r="N937" i="2"/>
  <c r="N940" i="2"/>
  <c r="N944" i="2"/>
  <c r="L945" i="2"/>
  <c r="N948" i="2"/>
  <c r="N956" i="2"/>
  <c r="N965" i="2"/>
  <c r="N973" i="2"/>
  <c r="N977" i="2"/>
  <c r="N979" i="2"/>
  <c r="N982" i="2"/>
  <c r="N990" i="2"/>
  <c r="N994" i="2"/>
  <c r="N997" i="2"/>
  <c r="N998" i="2"/>
  <c r="N1007" i="2"/>
  <c r="N1009" i="2"/>
  <c r="N1015" i="2"/>
  <c r="L1024" i="2"/>
  <c r="L1029" i="2"/>
  <c r="N1030" i="2"/>
  <c r="L1033" i="2"/>
  <c r="N1034" i="2"/>
  <c r="N1035" i="2"/>
  <c r="N1038" i="2"/>
  <c r="L1041" i="2"/>
  <c r="N1042" i="2"/>
  <c r="N1045" i="2"/>
  <c r="N1051" i="2"/>
  <c r="N1058" i="2"/>
  <c r="N1059" i="2"/>
  <c r="N1062" i="2"/>
  <c r="N1066" i="2"/>
  <c r="N1067" i="2"/>
  <c r="N1070" i="2"/>
  <c r="N1073" i="2"/>
  <c r="N1074" i="2"/>
  <c r="N1075" i="2"/>
  <c r="N1079" i="2"/>
  <c r="N1080" i="2"/>
  <c r="N1083" i="2"/>
  <c r="N1084" i="2"/>
  <c r="N1093" i="2"/>
  <c r="N1096" i="2"/>
  <c r="N1097" i="2"/>
  <c r="N1100" i="2"/>
  <c r="N1113" i="2"/>
  <c r="N1117" i="2"/>
  <c r="N1121" i="2"/>
  <c r="N1130" i="2"/>
  <c r="N1134" i="2"/>
  <c r="N1138" i="2"/>
  <c r="N1143" i="2"/>
  <c r="N1147" i="2"/>
  <c r="N1159" i="2"/>
  <c r="N1162" i="2"/>
  <c r="N1163" i="2"/>
  <c r="N1166" i="2"/>
  <c r="N1167" i="2"/>
  <c r="N1170" i="2"/>
  <c r="N1179" i="2"/>
  <c r="N1180" i="2"/>
  <c r="N1183" i="2"/>
  <c r="N1184" i="2"/>
  <c r="N1187" i="2"/>
  <c r="N1188" i="2"/>
  <c r="N1196" i="2"/>
  <c r="N1197" i="2"/>
  <c r="N1200" i="2"/>
  <c r="N1204" i="2"/>
  <c r="N1205" i="2"/>
  <c r="N1208" i="2"/>
  <c r="N1212" i="2"/>
  <c r="N1214" i="2"/>
  <c r="N1217" i="2"/>
  <c r="L1219" i="2"/>
  <c r="L1221" i="2"/>
  <c r="L1222" i="2"/>
  <c r="L1223" i="2"/>
  <c r="L1226" i="2"/>
  <c r="L1227" i="2"/>
  <c r="L1230" i="2"/>
  <c r="L1231" i="2"/>
  <c r="L1234" i="2"/>
  <c r="L1235" i="2"/>
  <c r="L1238" i="2"/>
  <c r="L1239" i="2"/>
  <c r="L1242" i="2"/>
  <c r="L1243" i="2"/>
  <c r="L1246" i="2"/>
  <c r="L1250" i="2"/>
  <c r="L1251" i="2"/>
  <c r="L1254" i="2"/>
  <c r="L1259" i="2"/>
  <c r="L1260" i="2"/>
  <c r="L1263" i="2"/>
  <c r="L1264" i="2"/>
  <c r="L1267" i="2"/>
  <c r="L1268" i="2"/>
  <c r="L1272" i="2"/>
  <c r="L1276" i="2"/>
  <c r="L1280" i="2"/>
  <c r="L1281" i="2"/>
  <c r="L1285" i="2"/>
  <c r="L1286" i="2"/>
  <c r="L1289" i="2"/>
  <c r="L1295" i="2"/>
  <c r="L1298" i="2"/>
  <c r="L1299" i="2"/>
  <c r="L1301" i="2"/>
  <c r="L1302" i="2"/>
  <c r="L1303" i="2"/>
  <c r="L1305" i="2"/>
  <c r="L1307" i="2"/>
  <c r="L1310" i="2"/>
  <c r="L1314" i="2"/>
  <c r="L1315" i="2"/>
  <c r="L1317" i="2"/>
  <c r="L1318" i="2"/>
  <c r="L1323" i="2"/>
  <c r="L1324" i="2"/>
  <c r="L1327" i="2"/>
  <c r="L1328" i="2"/>
  <c r="L1331" i="2"/>
  <c r="L1332" i="2"/>
  <c r="L1333" i="2"/>
  <c r="L1335" i="2"/>
  <c r="L1339" i="2"/>
  <c r="M1341" i="2"/>
  <c r="N1343" i="2"/>
  <c r="M1345" i="2"/>
  <c r="L1348" i="2"/>
  <c r="M1349" i="2"/>
  <c r="L1352" i="2"/>
  <c r="N1356" i="2"/>
  <c r="J1355" i="2"/>
  <c r="M1354" i="2"/>
  <c r="I1325" i="2"/>
  <c r="J1324" i="2"/>
  <c r="I1323" i="2"/>
  <c r="I1293" i="2"/>
  <c r="J1292" i="2"/>
  <c r="I1291" i="2"/>
  <c r="I1261" i="2"/>
  <c r="I1259" i="2"/>
  <c r="J1228" i="2"/>
  <c r="I1227" i="2"/>
  <c r="I1196" i="2"/>
  <c r="J1195" i="2"/>
  <c r="J1165" i="2"/>
  <c r="I1164" i="2"/>
  <c r="J1163" i="2"/>
  <c r="J1132" i="2"/>
  <c r="I1131" i="2"/>
  <c r="I1101" i="2"/>
  <c r="J1100" i="2"/>
  <c r="I1099" i="2"/>
  <c r="N1085" i="2"/>
  <c r="J1069" i="2"/>
  <c r="I1068" i="2"/>
  <c r="J1067" i="2"/>
  <c r="I1037" i="2"/>
  <c r="J1036" i="2"/>
  <c r="I1035" i="2"/>
  <c r="I996" i="2"/>
  <c r="J964" i="2"/>
  <c r="I938" i="2"/>
  <c r="J937" i="2"/>
  <c r="J916" i="2"/>
  <c r="J905" i="2"/>
  <c r="I895" i="2"/>
  <c r="J884" i="2"/>
  <c r="I874" i="2"/>
  <c r="J873" i="2"/>
  <c r="J852" i="2"/>
  <c r="I843" i="2"/>
  <c r="J835" i="2"/>
  <c r="I819" i="2"/>
  <c r="I803" i="2"/>
  <c r="J787" i="2"/>
  <c r="L786" i="2"/>
  <c r="I779" i="2"/>
  <c r="L775" i="2"/>
  <c r="I771" i="2"/>
  <c r="I763" i="2"/>
  <c r="J755" i="2"/>
  <c r="I747" i="2"/>
  <c r="J739" i="2"/>
  <c r="J723" i="2"/>
  <c r="I715" i="2"/>
  <c r="J715" i="2"/>
  <c r="I707" i="2"/>
  <c r="J675" i="2"/>
  <c r="I659" i="2"/>
  <c r="J643" i="2"/>
  <c r="I627" i="2"/>
  <c r="I619" i="2"/>
  <c r="J595" i="2"/>
  <c r="M594" i="2"/>
  <c r="J587" i="2"/>
  <c r="I579" i="2"/>
  <c r="J563" i="2"/>
  <c r="J553" i="2"/>
  <c r="I552" i="2"/>
  <c r="I542" i="2"/>
  <c r="I537" i="2"/>
  <c r="M537" i="2"/>
  <c r="J536" i="2"/>
  <c r="I531" i="2"/>
  <c r="I526" i="2"/>
  <c r="J510" i="2"/>
  <c r="I504" i="2"/>
  <c r="J489" i="2"/>
  <c r="I483" i="2"/>
  <c r="I473" i="2"/>
  <c r="J472" i="2"/>
  <c r="J457" i="2"/>
  <c r="J456" i="2"/>
  <c r="J451" i="2"/>
  <c r="I446" i="2"/>
  <c r="J430" i="2"/>
  <c r="I425" i="2"/>
  <c r="J414" i="2"/>
  <c r="J408" i="2"/>
  <c r="I403" i="2"/>
  <c r="I387" i="2"/>
  <c r="J371" i="2"/>
  <c r="J366" i="2"/>
  <c r="I361" i="2"/>
  <c r="I357" i="2"/>
  <c r="I353" i="2"/>
  <c r="I349" i="2"/>
  <c r="J345" i="2"/>
  <c r="N336" i="2"/>
  <c r="I333" i="2"/>
  <c r="J317" i="2"/>
  <c r="I305" i="2"/>
  <c r="I301" i="2"/>
  <c r="I289" i="2"/>
  <c r="I285" i="2"/>
  <c r="I273" i="2"/>
  <c r="J269" i="2"/>
  <c r="I269" i="2"/>
  <c r="I265" i="2"/>
  <c r="I261" i="2"/>
  <c r="I257" i="2"/>
  <c r="J253" i="2"/>
  <c r="J237" i="2"/>
  <c r="J233" i="2"/>
  <c r="I225" i="2"/>
  <c r="I221" i="2"/>
  <c r="I209" i="2"/>
  <c r="I205" i="2"/>
  <c r="I193" i="2"/>
  <c r="J189" i="2"/>
  <c r="J177" i="2"/>
  <c r="J173" i="2"/>
  <c r="I161" i="2"/>
  <c r="I157" i="2"/>
  <c r="J153" i="2"/>
  <c r="J145" i="2"/>
  <c r="J137" i="2"/>
  <c r="J129" i="2"/>
  <c r="J125" i="2"/>
  <c r="J113" i="2"/>
  <c r="N109" i="2"/>
  <c r="J81" i="2"/>
  <c r="N80" i="2"/>
  <c r="N76" i="2"/>
  <c r="I71" i="2"/>
  <c r="J71" i="2"/>
  <c r="I70" i="2"/>
  <c r="J55" i="2"/>
  <c r="J54" i="2"/>
  <c r="M54" i="2"/>
  <c r="I49" i="2"/>
  <c r="J44" i="2"/>
  <c r="J38" i="2"/>
  <c r="J33" i="2"/>
  <c r="M25" i="2"/>
  <c r="M20" i="2"/>
  <c r="J17" i="2"/>
  <c r="M9" i="2"/>
  <c r="I7" i="2"/>
  <c r="J6" i="2"/>
  <c r="M1427" i="1"/>
  <c r="L1427" i="1"/>
  <c r="M1426" i="1"/>
  <c r="L1426" i="1"/>
  <c r="M1425" i="1"/>
  <c r="L1425" i="1"/>
  <c r="M1424" i="1"/>
  <c r="L1424" i="1"/>
  <c r="M1423" i="1"/>
  <c r="L1423" i="1"/>
  <c r="M1422" i="1"/>
  <c r="L1422" i="1"/>
  <c r="M1421" i="1"/>
  <c r="L1421" i="1"/>
  <c r="M1420" i="1"/>
  <c r="L1420" i="1"/>
  <c r="M1419" i="1"/>
  <c r="L1419" i="1"/>
  <c r="M1418" i="1"/>
  <c r="L1418" i="1"/>
  <c r="M1417" i="1"/>
  <c r="L1417" i="1"/>
  <c r="M1416" i="1"/>
  <c r="L1416" i="1"/>
  <c r="M1415" i="1"/>
  <c r="L1415" i="1"/>
  <c r="M1414" i="1"/>
  <c r="L1414" i="1"/>
  <c r="M1413" i="1"/>
  <c r="L1413" i="1"/>
  <c r="M1412" i="1"/>
  <c r="L1412" i="1"/>
  <c r="M1411" i="1"/>
  <c r="L1411" i="1"/>
  <c r="M1410" i="1"/>
  <c r="L1410" i="1"/>
  <c r="M1409" i="1"/>
  <c r="L1409" i="1"/>
  <c r="M1408" i="1"/>
  <c r="L1408" i="1"/>
  <c r="M1407" i="1"/>
  <c r="L1407" i="1"/>
  <c r="M1406" i="1"/>
  <c r="L1406" i="1"/>
  <c r="M1405" i="1"/>
  <c r="L1405" i="1"/>
  <c r="M1404" i="1"/>
  <c r="L1404" i="1"/>
  <c r="L1428" i="1" s="1"/>
  <c r="M1402" i="1"/>
  <c r="L1402" i="1"/>
  <c r="M1401" i="1"/>
  <c r="L1401" i="1"/>
  <c r="M1400" i="1"/>
  <c r="L1400" i="1"/>
  <c r="M1399" i="1"/>
  <c r="L1399" i="1"/>
  <c r="M1398" i="1"/>
  <c r="L1398" i="1"/>
  <c r="M1397" i="1"/>
  <c r="L1397" i="1"/>
  <c r="M1396" i="1"/>
  <c r="L1396" i="1"/>
  <c r="M1395" i="1"/>
  <c r="L1395" i="1"/>
  <c r="M1394" i="1"/>
  <c r="L1394" i="1"/>
  <c r="M1393" i="1"/>
  <c r="L1393" i="1"/>
  <c r="M1392" i="1"/>
  <c r="L1392" i="1"/>
  <c r="M1391" i="1"/>
  <c r="L1391" i="1"/>
  <c r="M1390" i="1"/>
  <c r="M1403" i="1" s="1"/>
  <c r="L1390" i="1"/>
  <c r="M1388" i="1"/>
  <c r="L1388" i="1"/>
  <c r="M1387" i="1"/>
  <c r="L1387" i="1"/>
  <c r="M1386" i="1"/>
  <c r="L1386" i="1"/>
  <c r="M1385" i="1"/>
  <c r="L1385" i="1"/>
  <c r="M1384" i="1"/>
  <c r="L1384" i="1"/>
  <c r="M1383" i="1"/>
  <c r="L1383" i="1"/>
  <c r="M1382" i="1"/>
  <c r="L1382" i="1"/>
  <c r="M1381" i="1"/>
  <c r="L1381" i="1"/>
  <c r="M1380" i="1"/>
  <c r="L1380" i="1"/>
  <c r="M1379" i="1"/>
  <c r="L1379" i="1"/>
  <c r="M1378" i="1"/>
  <c r="L1378" i="1"/>
  <c r="M1377" i="1"/>
  <c r="L1377" i="1"/>
  <c r="M1376" i="1"/>
  <c r="L1376" i="1"/>
  <c r="M1375" i="1"/>
  <c r="L1375" i="1"/>
  <c r="M1374" i="1"/>
  <c r="L1374" i="1"/>
  <c r="M1373" i="1"/>
  <c r="L1373" i="1"/>
  <c r="M1372" i="1"/>
  <c r="L1372" i="1"/>
  <c r="M1371" i="1"/>
  <c r="L1371" i="1"/>
  <c r="M1370" i="1"/>
  <c r="L1370" i="1"/>
  <c r="M1369" i="1"/>
  <c r="L1369" i="1"/>
  <c r="M1368" i="1"/>
  <c r="L1368" i="1"/>
  <c r="M1367" i="1"/>
  <c r="M1389" i="1" s="1"/>
  <c r="L1367" i="1"/>
  <c r="M1365" i="1"/>
  <c r="L1365" i="1"/>
  <c r="M1364" i="1"/>
  <c r="L1364" i="1"/>
  <c r="M1363" i="1"/>
  <c r="L1363" i="1"/>
  <c r="M1362" i="1"/>
  <c r="L1362" i="1"/>
  <c r="M1361" i="1"/>
  <c r="L1361" i="1"/>
  <c r="M1360" i="1"/>
  <c r="L1360" i="1"/>
  <c r="M1359" i="1"/>
  <c r="L1359" i="1"/>
  <c r="M1358" i="1"/>
  <c r="L1358" i="1"/>
  <c r="M1357" i="1"/>
  <c r="L1357" i="1"/>
  <c r="M1356" i="1"/>
  <c r="L1356" i="1"/>
  <c r="M1355" i="1"/>
  <c r="L1355" i="1"/>
  <c r="M1354" i="1"/>
  <c r="L1354" i="1"/>
  <c r="M1353" i="1"/>
  <c r="L1353" i="1"/>
  <c r="M1352" i="1"/>
  <c r="L1352" i="1"/>
  <c r="M1351" i="1"/>
  <c r="L1351" i="1"/>
  <c r="M1350" i="1"/>
  <c r="L1350" i="1"/>
  <c r="M1349" i="1"/>
  <c r="L1349" i="1"/>
  <c r="M1348" i="1"/>
  <c r="L1348" i="1"/>
  <c r="M1347" i="1"/>
  <c r="L1347" i="1"/>
  <c r="M1346" i="1"/>
  <c r="L1346" i="1"/>
  <c r="M1345" i="1"/>
  <c r="L1345" i="1"/>
  <c r="M1344" i="1"/>
  <c r="L1344" i="1"/>
  <c r="M1343" i="1"/>
  <c r="L1343" i="1"/>
  <c r="M1342" i="1"/>
  <c r="L1342" i="1"/>
  <c r="M1341" i="1"/>
  <c r="L1341" i="1"/>
  <c r="L1366" i="1" s="1"/>
  <c r="M1339" i="1"/>
  <c r="L1339" i="1"/>
  <c r="M1338" i="1"/>
  <c r="L1338" i="1"/>
  <c r="M1337" i="1"/>
  <c r="L1337" i="1"/>
  <c r="M1336" i="1"/>
  <c r="L1336" i="1"/>
  <c r="M1335" i="1"/>
  <c r="L1335" i="1"/>
  <c r="M1334" i="1"/>
  <c r="L1334" i="1"/>
  <c r="M1333" i="1"/>
  <c r="L1333" i="1"/>
  <c r="M1332" i="1"/>
  <c r="L1332" i="1"/>
  <c r="M1331" i="1"/>
  <c r="L1331" i="1"/>
  <c r="M1330" i="1"/>
  <c r="L1330" i="1"/>
  <c r="M1329" i="1"/>
  <c r="L1329" i="1"/>
  <c r="M1328" i="1"/>
  <c r="L1328" i="1"/>
  <c r="M1327" i="1"/>
  <c r="L1327" i="1"/>
  <c r="M1326" i="1"/>
  <c r="L1326" i="1"/>
  <c r="M1325" i="1"/>
  <c r="L1325" i="1"/>
  <c r="M1324" i="1"/>
  <c r="L1324" i="1"/>
  <c r="M1323" i="1"/>
  <c r="L1323" i="1"/>
  <c r="M1322" i="1"/>
  <c r="L1322" i="1"/>
  <c r="M1321" i="1"/>
  <c r="M1340" i="1" s="1"/>
  <c r="L1321" i="1"/>
  <c r="M1319" i="1"/>
  <c r="L1319" i="1"/>
  <c r="M1318" i="1"/>
  <c r="L1318" i="1"/>
  <c r="M1317" i="1"/>
  <c r="L1317" i="1"/>
  <c r="M1316" i="1"/>
  <c r="L1316" i="1"/>
  <c r="M1315" i="1"/>
  <c r="L1315" i="1"/>
  <c r="M1314" i="1"/>
  <c r="L1314" i="1"/>
  <c r="M1313" i="1"/>
  <c r="L1313" i="1"/>
  <c r="M1312" i="1"/>
  <c r="L1312" i="1"/>
  <c r="M1311" i="1"/>
  <c r="L1311" i="1"/>
  <c r="M1310" i="1"/>
  <c r="L1310" i="1"/>
  <c r="M1309" i="1"/>
  <c r="L1309" i="1"/>
  <c r="M1308" i="1"/>
  <c r="L1308" i="1"/>
  <c r="M1307" i="1"/>
  <c r="L1307" i="1"/>
  <c r="L1320" i="1" s="1"/>
  <c r="M1305" i="1"/>
  <c r="L1305" i="1"/>
  <c r="M1304" i="1"/>
  <c r="L1304" i="1"/>
  <c r="M1303" i="1"/>
  <c r="L1303" i="1"/>
  <c r="M1302" i="1"/>
  <c r="L1302" i="1"/>
  <c r="M1301" i="1"/>
  <c r="L1301" i="1"/>
  <c r="M1300" i="1"/>
  <c r="L1300" i="1"/>
  <c r="M1299" i="1"/>
  <c r="L1299" i="1"/>
  <c r="M1298" i="1"/>
  <c r="L1298" i="1"/>
  <c r="M1297" i="1"/>
  <c r="L1297" i="1"/>
  <c r="M1296" i="1"/>
  <c r="L1296" i="1"/>
  <c r="M1295" i="1"/>
  <c r="L1295" i="1"/>
  <c r="M1294" i="1"/>
  <c r="L1294" i="1"/>
  <c r="M1293" i="1"/>
  <c r="L1293" i="1"/>
  <c r="M1292" i="1"/>
  <c r="L1292" i="1"/>
  <c r="M1291" i="1"/>
  <c r="L1291" i="1"/>
  <c r="M1290" i="1"/>
  <c r="L1290" i="1"/>
  <c r="M1289" i="1"/>
  <c r="L1289" i="1"/>
  <c r="M1288" i="1"/>
  <c r="L1288" i="1"/>
  <c r="M1287" i="1"/>
  <c r="L1287" i="1"/>
  <c r="M1286" i="1"/>
  <c r="L1286" i="1"/>
  <c r="M1285" i="1"/>
  <c r="L1285" i="1"/>
  <c r="M1284" i="1"/>
  <c r="L1284" i="1"/>
  <c r="L1306" i="1" s="1"/>
  <c r="M1282" i="1"/>
  <c r="L1282" i="1"/>
  <c r="M1281" i="1"/>
  <c r="L1281" i="1"/>
  <c r="M1280" i="1"/>
  <c r="L1280" i="1"/>
  <c r="M1279" i="1"/>
  <c r="L1279" i="1"/>
  <c r="M1278" i="1"/>
  <c r="L1278" i="1"/>
  <c r="M1277" i="1"/>
  <c r="L1277" i="1"/>
  <c r="M1276" i="1"/>
  <c r="L1276" i="1"/>
  <c r="M1275" i="1"/>
  <c r="L1275" i="1"/>
  <c r="M1274" i="1"/>
  <c r="L1274" i="1"/>
  <c r="M1273" i="1"/>
  <c r="L1273" i="1"/>
  <c r="M1272" i="1"/>
  <c r="L1272" i="1"/>
  <c r="M1271" i="1"/>
  <c r="L1271" i="1"/>
  <c r="L1283" i="1" s="1"/>
  <c r="M1269" i="1"/>
  <c r="L1269" i="1"/>
  <c r="M1268" i="1"/>
  <c r="L1268" i="1"/>
  <c r="M1267" i="1"/>
  <c r="L1267" i="1"/>
  <c r="M1266" i="1"/>
  <c r="L1266" i="1"/>
  <c r="M1265" i="1"/>
  <c r="L1265" i="1"/>
  <c r="M1264" i="1"/>
  <c r="L1264" i="1"/>
  <c r="M1263" i="1"/>
  <c r="L1263" i="1"/>
  <c r="M1262" i="1"/>
  <c r="L1262" i="1"/>
  <c r="M1261" i="1"/>
  <c r="L1261" i="1"/>
  <c r="M1260" i="1"/>
  <c r="L1260" i="1"/>
  <c r="M1259" i="1"/>
  <c r="L1259" i="1"/>
  <c r="M1258" i="1"/>
  <c r="L1258" i="1"/>
  <c r="M1257" i="1"/>
  <c r="L1257" i="1"/>
  <c r="M1256" i="1"/>
  <c r="L1256" i="1"/>
  <c r="L1270" i="1" s="1"/>
  <c r="M1254" i="1"/>
  <c r="L1254" i="1"/>
  <c r="M1253" i="1"/>
  <c r="L1253" i="1"/>
  <c r="M1252" i="1"/>
  <c r="L1252" i="1"/>
  <c r="M1251" i="1"/>
  <c r="L1251" i="1"/>
  <c r="M1250" i="1"/>
  <c r="L1250" i="1"/>
  <c r="M1249" i="1"/>
  <c r="L1249" i="1"/>
  <c r="M1248" i="1"/>
  <c r="L1248" i="1"/>
  <c r="M1247" i="1"/>
  <c r="L1247" i="1"/>
  <c r="M1246" i="1"/>
  <c r="L1246" i="1"/>
  <c r="M1245" i="1"/>
  <c r="L1245" i="1"/>
  <c r="M1244" i="1"/>
  <c r="L1244" i="1"/>
  <c r="M1243" i="1"/>
  <c r="L1243" i="1"/>
  <c r="M1242" i="1"/>
  <c r="L1242" i="1"/>
  <c r="M1241" i="1"/>
  <c r="L1241" i="1"/>
  <c r="M1240" i="1"/>
  <c r="L1240" i="1"/>
  <c r="M1239" i="1"/>
  <c r="L1239" i="1"/>
  <c r="M1238" i="1"/>
  <c r="L1238" i="1"/>
  <c r="M1237" i="1"/>
  <c r="L1237" i="1"/>
  <c r="M1236" i="1"/>
  <c r="L1236" i="1"/>
  <c r="M1235" i="1"/>
  <c r="L1235" i="1"/>
  <c r="M1234" i="1"/>
  <c r="L1234" i="1"/>
  <c r="M1233" i="1"/>
  <c r="L1233" i="1"/>
  <c r="M1232" i="1"/>
  <c r="L1232" i="1"/>
  <c r="M1231" i="1"/>
  <c r="L1231" i="1"/>
  <c r="M1230" i="1"/>
  <c r="M1255" i="1" s="1"/>
  <c r="L1230" i="1"/>
  <c r="M1228" i="1"/>
  <c r="L1228" i="1"/>
  <c r="M1227" i="1"/>
  <c r="L1227" i="1"/>
  <c r="M1226" i="1"/>
  <c r="L1226" i="1"/>
  <c r="M1225" i="1"/>
  <c r="L1225" i="1"/>
  <c r="M1224" i="1"/>
  <c r="L1224" i="1"/>
  <c r="M1223" i="1"/>
  <c r="L1223" i="1"/>
  <c r="M1222" i="1"/>
  <c r="L1222" i="1"/>
  <c r="M1221" i="1"/>
  <c r="L1221" i="1"/>
  <c r="M1220" i="1"/>
  <c r="L1220" i="1"/>
  <c r="M1219" i="1"/>
  <c r="L1219" i="1"/>
  <c r="M1218" i="1"/>
  <c r="L1218" i="1"/>
  <c r="M1217" i="1"/>
  <c r="L1217" i="1"/>
  <c r="M1216" i="1"/>
  <c r="L1216" i="1"/>
  <c r="M1215" i="1"/>
  <c r="L1215" i="1"/>
  <c r="M1214" i="1"/>
  <c r="L1214" i="1"/>
  <c r="L1229" i="1" s="1"/>
  <c r="M1212" i="1"/>
  <c r="L1212" i="1"/>
  <c r="M1211" i="1"/>
  <c r="L1211" i="1"/>
  <c r="M1210" i="1"/>
  <c r="L1210" i="1"/>
  <c r="M1209" i="1"/>
  <c r="L1209" i="1"/>
  <c r="M1208" i="1"/>
  <c r="L1208" i="1"/>
  <c r="M1207" i="1"/>
  <c r="L1207" i="1"/>
  <c r="M1206" i="1"/>
  <c r="L1206" i="1"/>
  <c r="M1205" i="1"/>
  <c r="L1205" i="1"/>
  <c r="M1204" i="1"/>
  <c r="L1204" i="1"/>
  <c r="M1203" i="1"/>
  <c r="L1203" i="1"/>
  <c r="M1202" i="1"/>
  <c r="L1202" i="1"/>
  <c r="M1201" i="1"/>
  <c r="L1201" i="1"/>
  <c r="M1200" i="1"/>
  <c r="L1200" i="1"/>
  <c r="M1199" i="1"/>
  <c r="L1199" i="1"/>
  <c r="M1198" i="1"/>
  <c r="L1198" i="1"/>
  <c r="M1197" i="1"/>
  <c r="L1197" i="1"/>
  <c r="M1196" i="1"/>
  <c r="L1196" i="1"/>
  <c r="M1195" i="1"/>
  <c r="L1195" i="1"/>
  <c r="M1194" i="1"/>
  <c r="L1194" i="1"/>
  <c r="M1193" i="1"/>
  <c r="L1193" i="1"/>
  <c r="M1192" i="1"/>
  <c r="L1192" i="1"/>
  <c r="M1191" i="1"/>
  <c r="L1191" i="1"/>
  <c r="L1213" i="1" s="1"/>
  <c r="M1189" i="1"/>
  <c r="L1189" i="1"/>
  <c r="M1188" i="1"/>
  <c r="L1188" i="1"/>
  <c r="M1187" i="1"/>
  <c r="L1187" i="1"/>
  <c r="M1186" i="1"/>
  <c r="L1186" i="1"/>
  <c r="M1185" i="1"/>
  <c r="L1185" i="1"/>
  <c r="M1184" i="1"/>
  <c r="L1184" i="1"/>
  <c r="M1183" i="1"/>
  <c r="L1183" i="1"/>
  <c r="M1182" i="1"/>
  <c r="L1182" i="1"/>
  <c r="M1181" i="1"/>
  <c r="L1181" i="1"/>
  <c r="M1180" i="1"/>
  <c r="L1180" i="1"/>
  <c r="M1179" i="1"/>
  <c r="L1179" i="1"/>
  <c r="M1178" i="1"/>
  <c r="L1178" i="1"/>
  <c r="M1177" i="1"/>
  <c r="L1177" i="1"/>
  <c r="M1176" i="1"/>
  <c r="L1176" i="1"/>
  <c r="M1175" i="1"/>
  <c r="M1190" i="1" s="1"/>
  <c r="L1175" i="1"/>
  <c r="M1173" i="1"/>
  <c r="L1173" i="1"/>
  <c r="M1172" i="1"/>
  <c r="L1172" i="1"/>
  <c r="M1171" i="1"/>
  <c r="L1171" i="1"/>
  <c r="M1170" i="1"/>
  <c r="L1170" i="1"/>
  <c r="M1169" i="1"/>
  <c r="L1169" i="1"/>
  <c r="M1168" i="1"/>
  <c r="L1168" i="1"/>
  <c r="M1167" i="1"/>
  <c r="L1167" i="1"/>
  <c r="M1166" i="1"/>
  <c r="L1166" i="1"/>
  <c r="M1165" i="1"/>
  <c r="L1165" i="1"/>
  <c r="M1164" i="1"/>
  <c r="L1164" i="1"/>
  <c r="M1163" i="1"/>
  <c r="L1163" i="1"/>
  <c r="M1162" i="1"/>
  <c r="L1162" i="1"/>
  <c r="M1161" i="1"/>
  <c r="L1161" i="1"/>
  <c r="M1160" i="1"/>
  <c r="L1160" i="1"/>
  <c r="M1159" i="1"/>
  <c r="L1159" i="1"/>
  <c r="M1158" i="1"/>
  <c r="L1158" i="1"/>
  <c r="M1157" i="1"/>
  <c r="L1157" i="1"/>
  <c r="M1156" i="1"/>
  <c r="L1156" i="1"/>
  <c r="M1155" i="1"/>
  <c r="L1155" i="1"/>
  <c r="M1154" i="1"/>
  <c r="L1154" i="1"/>
  <c r="M1153" i="1"/>
  <c r="L1153" i="1"/>
  <c r="M1152" i="1"/>
  <c r="L1152" i="1"/>
  <c r="M1151" i="1"/>
  <c r="L1151" i="1"/>
  <c r="M1150" i="1"/>
  <c r="L1150" i="1"/>
  <c r="M1149" i="1"/>
  <c r="L1149" i="1"/>
  <c r="M1148" i="1"/>
  <c r="L1148" i="1"/>
  <c r="M1147" i="1"/>
  <c r="L1147" i="1"/>
  <c r="M1146" i="1"/>
  <c r="M1174" i="1" s="1"/>
  <c r="L1146" i="1"/>
  <c r="M1144" i="1"/>
  <c r="L1144" i="1"/>
  <c r="M1143" i="1"/>
  <c r="L1143" i="1"/>
  <c r="M1142" i="1"/>
  <c r="L1142" i="1"/>
  <c r="M1141" i="1"/>
  <c r="L1141" i="1"/>
  <c r="M1140" i="1"/>
  <c r="L1140" i="1"/>
  <c r="M1139" i="1"/>
  <c r="L1139" i="1"/>
  <c r="M1138" i="1"/>
  <c r="L1138" i="1"/>
  <c r="M1137" i="1"/>
  <c r="L1137" i="1"/>
  <c r="M1136" i="1"/>
  <c r="L1136" i="1"/>
  <c r="M1135" i="1"/>
  <c r="L1135" i="1"/>
  <c r="M1134" i="1"/>
  <c r="L1134" i="1"/>
  <c r="M1133" i="1"/>
  <c r="L1133" i="1"/>
  <c r="M1132" i="1"/>
  <c r="L1132" i="1"/>
  <c r="M1131" i="1"/>
  <c r="L1131" i="1"/>
  <c r="M1130" i="1"/>
  <c r="L1130" i="1"/>
  <c r="M1129" i="1"/>
  <c r="L1129" i="1"/>
  <c r="M1128" i="1"/>
  <c r="L1128" i="1"/>
  <c r="L1145" i="1" s="1"/>
  <c r="M1126" i="1"/>
  <c r="L1126" i="1"/>
  <c r="M1125" i="1"/>
  <c r="L1125" i="1"/>
  <c r="M1124" i="1"/>
  <c r="L1124" i="1"/>
  <c r="M1123" i="1"/>
  <c r="L1123" i="1"/>
  <c r="M1122" i="1"/>
  <c r="L1122" i="1"/>
  <c r="M1121" i="1"/>
  <c r="L1121" i="1"/>
  <c r="M1120" i="1"/>
  <c r="L1120" i="1"/>
  <c r="M1119" i="1"/>
  <c r="L1119" i="1"/>
  <c r="M1118" i="1"/>
  <c r="L1118" i="1"/>
  <c r="M1117" i="1"/>
  <c r="L1117" i="1"/>
  <c r="M1116" i="1"/>
  <c r="L1116" i="1"/>
  <c r="M1115" i="1"/>
  <c r="L1115" i="1"/>
  <c r="M1114" i="1"/>
  <c r="L1114" i="1"/>
  <c r="M1113" i="1"/>
  <c r="L1113" i="1"/>
  <c r="M1112" i="1"/>
  <c r="L1112" i="1"/>
  <c r="M1111" i="1"/>
  <c r="L1111" i="1"/>
  <c r="M1110" i="1"/>
  <c r="L1110" i="1"/>
  <c r="M1109" i="1"/>
  <c r="L1109" i="1"/>
  <c r="M1108" i="1"/>
  <c r="L1108" i="1"/>
  <c r="M1107" i="1"/>
  <c r="L1107" i="1"/>
  <c r="M1106" i="1"/>
  <c r="L1106" i="1"/>
  <c r="M1105" i="1"/>
  <c r="L1105" i="1"/>
  <c r="M1104" i="1"/>
  <c r="L1104" i="1"/>
  <c r="M1103" i="1"/>
  <c r="L1103" i="1"/>
  <c r="L1127" i="1" s="1"/>
  <c r="M1101" i="1"/>
  <c r="L1101" i="1"/>
  <c r="M1100" i="1"/>
  <c r="L1100" i="1"/>
  <c r="M1099" i="1"/>
  <c r="L1099" i="1"/>
  <c r="M1098" i="1"/>
  <c r="L1098" i="1"/>
  <c r="M1097" i="1"/>
  <c r="L1097" i="1"/>
  <c r="M1096" i="1"/>
  <c r="L1096" i="1"/>
  <c r="M1095" i="1"/>
  <c r="L1095" i="1"/>
  <c r="M1094" i="1"/>
  <c r="L1094" i="1"/>
  <c r="M1093" i="1"/>
  <c r="L1093" i="1"/>
  <c r="M1092" i="1"/>
  <c r="L1092" i="1"/>
  <c r="M1091" i="1"/>
  <c r="L1091" i="1"/>
  <c r="M1090" i="1"/>
  <c r="L1090" i="1"/>
  <c r="M1089" i="1"/>
  <c r="L1089" i="1"/>
  <c r="M1088" i="1"/>
  <c r="L1088" i="1"/>
  <c r="M1087" i="1"/>
  <c r="L1087" i="1"/>
  <c r="M1086" i="1"/>
  <c r="L1086" i="1"/>
  <c r="M1085" i="1"/>
  <c r="L1085" i="1"/>
  <c r="M1084" i="1"/>
  <c r="L1084" i="1"/>
  <c r="M1083" i="1"/>
  <c r="L1083" i="1"/>
  <c r="M1082" i="1"/>
  <c r="L1082" i="1"/>
  <c r="M1081" i="1"/>
  <c r="L1081" i="1"/>
  <c r="M1080" i="1"/>
  <c r="L1080" i="1"/>
  <c r="M1079" i="1"/>
  <c r="L1079" i="1"/>
  <c r="M1078" i="1"/>
  <c r="L1078" i="1"/>
  <c r="L1102" i="1" s="1"/>
  <c r="M1076" i="1"/>
  <c r="L1076" i="1"/>
  <c r="M1075" i="1"/>
  <c r="L1075" i="1"/>
  <c r="M1074" i="1"/>
  <c r="L1074" i="1"/>
  <c r="M1073" i="1"/>
  <c r="L1073" i="1"/>
  <c r="M1072" i="1"/>
  <c r="L1072" i="1"/>
  <c r="M1071" i="1"/>
  <c r="L1071" i="1"/>
  <c r="M1070" i="1"/>
  <c r="L1070" i="1"/>
  <c r="M1069" i="1"/>
  <c r="L1069" i="1"/>
  <c r="M1068" i="1"/>
  <c r="L1068" i="1"/>
  <c r="M1067" i="1"/>
  <c r="L1067" i="1"/>
  <c r="M1066" i="1"/>
  <c r="L1066" i="1"/>
  <c r="M1065" i="1"/>
  <c r="L1065" i="1"/>
  <c r="M1064" i="1"/>
  <c r="L1064" i="1"/>
  <c r="M1063" i="1"/>
  <c r="L1063" i="1"/>
  <c r="M1062" i="1"/>
  <c r="L1062" i="1"/>
  <c r="M1061" i="1"/>
  <c r="L1061" i="1"/>
  <c r="M1060" i="1"/>
  <c r="L1060" i="1"/>
  <c r="M1059" i="1"/>
  <c r="L1059" i="1"/>
  <c r="M1058" i="1"/>
  <c r="L1058" i="1"/>
  <c r="M1057" i="1"/>
  <c r="L1057" i="1"/>
  <c r="M1056" i="1"/>
  <c r="L1056" i="1"/>
  <c r="M1055" i="1"/>
  <c r="L1055" i="1"/>
  <c r="M1054" i="1"/>
  <c r="L1054" i="1"/>
  <c r="M1053" i="1"/>
  <c r="L1053" i="1"/>
  <c r="M1052" i="1"/>
  <c r="L1052" i="1"/>
  <c r="M1051" i="1"/>
  <c r="L1051" i="1"/>
  <c r="M1050" i="1"/>
  <c r="M1077" i="1" s="1"/>
  <c r="L1050" i="1"/>
  <c r="M1048" i="1"/>
  <c r="L1048" i="1"/>
  <c r="M1047" i="1"/>
  <c r="L1047" i="1"/>
  <c r="M1046" i="1"/>
  <c r="L1046" i="1"/>
  <c r="M1045" i="1"/>
  <c r="L1045" i="1"/>
  <c r="M1044" i="1"/>
  <c r="L1044" i="1"/>
  <c r="M1043" i="1"/>
  <c r="L1043" i="1"/>
  <c r="M1042" i="1"/>
  <c r="L1042" i="1"/>
  <c r="M1041" i="1"/>
  <c r="L1041" i="1"/>
  <c r="M1040" i="1"/>
  <c r="L1040" i="1"/>
  <c r="M1039" i="1"/>
  <c r="L1039" i="1"/>
  <c r="M1038" i="1"/>
  <c r="L1038" i="1"/>
  <c r="M1037" i="1"/>
  <c r="L1037" i="1"/>
  <c r="M1036" i="1"/>
  <c r="L1036" i="1"/>
  <c r="M1035" i="1"/>
  <c r="L1035" i="1"/>
  <c r="M1034" i="1"/>
  <c r="L1034" i="1"/>
  <c r="M1033" i="1"/>
  <c r="L1033" i="1"/>
  <c r="M1032" i="1"/>
  <c r="L1032" i="1"/>
  <c r="M1031" i="1"/>
  <c r="L1031" i="1"/>
  <c r="M1030" i="1"/>
  <c r="L1030" i="1"/>
  <c r="M1029" i="1"/>
  <c r="M1049" i="1" s="1"/>
  <c r="L1029" i="1"/>
  <c r="M1027" i="1"/>
  <c r="L1027" i="1"/>
  <c r="M1026" i="1"/>
  <c r="L1026" i="1"/>
  <c r="M1025" i="1"/>
  <c r="L1025" i="1"/>
  <c r="M1024" i="1"/>
  <c r="L1024" i="1"/>
  <c r="M1023" i="1"/>
  <c r="L1023" i="1"/>
  <c r="M1022" i="1"/>
  <c r="L1022" i="1"/>
  <c r="M1021" i="1"/>
  <c r="L1021" i="1"/>
  <c r="M1020" i="1"/>
  <c r="L1020" i="1"/>
  <c r="M1019" i="1"/>
  <c r="L1019" i="1"/>
  <c r="M1018" i="1"/>
  <c r="L1018" i="1"/>
  <c r="M1017" i="1"/>
  <c r="L1017" i="1"/>
  <c r="M1016" i="1"/>
  <c r="L1016" i="1"/>
  <c r="M1015" i="1"/>
  <c r="L1015" i="1"/>
  <c r="M1014" i="1"/>
  <c r="L1014" i="1"/>
  <c r="M1013" i="1"/>
  <c r="L1013" i="1"/>
  <c r="M1012" i="1"/>
  <c r="L1012" i="1"/>
  <c r="M1011" i="1"/>
  <c r="L1011" i="1"/>
  <c r="L1028" i="1" s="1"/>
  <c r="M1009" i="1"/>
  <c r="L1009" i="1"/>
  <c r="M1008" i="1"/>
  <c r="L1008" i="1"/>
  <c r="M1007" i="1"/>
  <c r="L1007" i="1"/>
  <c r="M1006" i="1"/>
  <c r="L1006" i="1"/>
  <c r="M1005" i="1"/>
  <c r="L1005" i="1"/>
  <c r="M1004" i="1"/>
  <c r="L1004" i="1"/>
  <c r="M1003" i="1"/>
  <c r="L1003" i="1"/>
  <c r="M1002" i="1"/>
  <c r="L1002" i="1"/>
  <c r="L1010" i="1" s="1"/>
  <c r="M1000" i="1"/>
  <c r="L1000" i="1"/>
  <c r="M999" i="1"/>
  <c r="L999" i="1"/>
  <c r="M998" i="1"/>
  <c r="L998" i="1"/>
  <c r="M997" i="1"/>
  <c r="L997" i="1"/>
  <c r="M996" i="1"/>
  <c r="L996" i="1"/>
  <c r="M995" i="1"/>
  <c r="L995" i="1"/>
  <c r="M994" i="1"/>
  <c r="L994" i="1"/>
  <c r="M993" i="1"/>
  <c r="L993" i="1"/>
  <c r="M992" i="1"/>
  <c r="L992" i="1"/>
  <c r="M991" i="1"/>
  <c r="L991" i="1"/>
  <c r="M990" i="1"/>
  <c r="L990" i="1"/>
  <c r="M989" i="1"/>
  <c r="L989" i="1"/>
  <c r="M988" i="1"/>
  <c r="L988" i="1"/>
  <c r="M987" i="1"/>
  <c r="L987" i="1"/>
  <c r="M986" i="1"/>
  <c r="L986" i="1"/>
  <c r="M985" i="1"/>
  <c r="L985" i="1"/>
  <c r="M984" i="1"/>
  <c r="L984" i="1"/>
  <c r="M983" i="1"/>
  <c r="L983" i="1"/>
  <c r="M982" i="1"/>
  <c r="L982" i="1"/>
  <c r="M981" i="1"/>
  <c r="L981" i="1"/>
  <c r="L1001" i="1" s="1"/>
  <c r="M979" i="1"/>
  <c r="L979" i="1"/>
  <c r="M978" i="1"/>
  <c r="L978" i="1"/>
  <c r="M977" i="1"/>
  <c r="L977" i="1"/>
  <c r="M976" i="1"/>
  <c r="L976" i="1"/>
  <c r="M975" i="1"/>
  <c r="L975" i="1"/>
  <c r="M974" i="1"/>
  <c r="L974" i="1"/>
  <c r="M973" i="1"/>
  <c r="L973" i="1"/>
  <c r="M972" i="1"/>
  <c r="L972" i="1"/>
  <c r="M971" i="1"/>
  <c r="L971" i="1"/>
  <c r="M970" i="1"/>
  <c r="L970" i="1"/>
  <c r="M969" i="1"/>
  <c r="L969" i="1"/>
  <c r="M968" i="1"/>
  <c r="L968" i="1"/>
  <c r="M967" i="1"/>
  <c r="L967" i="1"/>
  <c r="M966" i="1"/>
  <c r="L966" i="1"/>
  <c r="M965" i="1"/>
  <c r="L965" i="1"/>
  <c r="M964" i="1"/>
  <c r="L964" i="1"/>
  <c r="M963" i="1"/>
  <c r="L963" i="1"/>
  <c r="M962" i="1"/>
  <c r="L962" i="1"/>
  <c r="M961" i="1"/>
  <c r="M980" i="1" s="1"/>
  <c r="L961" i="1"/>
  <c r="M959" i="1"/>
  <c r="L959" i="1"/>
  <c r="M958" i="1"/>
  <c r="L958" i="1"/>
  <c r="M957" i="1"/>
  <c r="L957" i="1"/>
  <c r="M956" i="1"/>
  <c r="L956" i="1"/>
  <c r="M955" i="1"/>
  <c r="L955" i="1"/>
  <c r="M954" i="1"/>
  <c r="L954" i="1"/>
  <c r="M953" i="1"/>
  <c r="L953" i="1"/>
  <c r="M952" i="1"/>
  <c r="L952" i="1"/>
  <c r="M951" i="1"/>
  <c r="L951" i="1"/>
  <c r="M950" i="1"/>
  <c r="L950" i="1"/>
  <c r="M949" i="1"/>
  <c r="L949" i="1"/>
  <c r="M948" i="1"/>
  <c r="L948" i="1"/>
  <c r="M947" i="1"/>
  <c r="L947" i="1"/>
  <c r="M946" i="1"/>
  <c r="L946" i="1"/>
  <c r="M945" i="1"/>
  <c r="L945" i="1"/>
  <c r="M944" i="1"/>
  <c r="L944" i="1"/>
  <c r="M943" i="1"/>
  <c r="L943" i="1"/>
  <c r="M942" i="1"/>
  <c r="L942" i="1"/>
  <c r="M941" i="1"/>
  <c r="L941" i="1"/>
  <c r="M940" i="1"/>
  <c r="L940" i="1"/>
  <c r="M939" i="1"/>
  <c r="L939" i="1"/>
  <c r="M938" i="1"/>
  <c r="L938" i="1"/>
  <c r="M937" i="1"/>
  <c r="L937" i="1"/>
  <c r="M936" i="1"/>
  <c r="L936" i="1"/>
  <c r="M935" i="1"/>
  <c r="L935" i="1"/>
  <c r="L960" i="1" s="1"/>
  <c r="M933" i="1"/>
  <c r="L933" i="1"/>
  <c r="M932" i="1"/>
  <c r="L932" i="1"/>
  <c r="M931" i="1"/>
  <c r="L931" i="1"/>
  <c r="M930" i="1"/>
  <c r="L930" i="1"/>
  <c r="M929" i="1"/>
  <c r="L929" i="1"/>
  <c r="M928" i="1"/>
  <c r="L928" i="1"/>
  <c r="M927" i="1"/>
  <c r="L927" i="1"/>
  <c r="M926" i="1"/>
  <c r="L926" i="1"/>
  <c r="M925" i="1"/>
  <c r="L925" i="1"/>
  <c r="M924" i="1"/>
  <c r="L924" i="1"/>
  <c r="M923" i="1"/>
  <c r="L923" i="1"/>
  <c r="M922" i="1"/>
  <c r="L922" i="1"/>
  <c r="M921" i="1"/>
  <c r="L921" i="1"/>
  <c r="M920" i="1"/>
  <c r="L920" i="1"/>
  <c r="M919" i="1"/>
  <c r="L919" i="1"/>
  <c r="M918" i="1"/>
  <c r="L918" i="1"/>
  <c r="M917" i="1"/>
  <c r="L917" i="1"/>
  <c r="M916" i="1"/>
  <c r="L916" i="1"/>
  <c r="M915" i="1"/>
  <c r="L915" i="1"/>
  <c r="M914" i="1"/>
  <c r="L914" i="1"/>
  <c r="L934" i="1" s="1"/>
  <c r="M912" i="1"/>
  <c r="L912" i="1"/>
  <c r="M911" i="1"/>
  <c r="L911" i="1"/>
  <c r="M910" i="1"/>
  <c r="L910" i="1"/>
  <c r="M909" i="1"/>
  <c r="L909" i="1"/>
  <c r="M908" i="1"/>
  <c r="L908" i="1"/>
  <c r="M907" i="1"/>
  <c r="L907" i="1"/>
  <c r="M906" i="1"/>
  <c r="L906" i="1"/>
  <c r="M905" i="1"/>
  <c r="L905" i="1"/>
  <c r="L913" i="1" s="1"/>
  <c r="M903" i="1"/>
  <c r="L903" i="1"/>
  <c r="M902" i="1"/>
  <c r="L902" i="1"/>
  <c r="M901" i="1"/>
  <c r="L901" i="1"/>
  <c r="M900" i="1"/>
  <c r="L900" i="1"/>
  <c r="M899" i="1"/>
  <c r="L899" i="1"/>
  <c r="M898" i="1"/>
  <c r="L898" i="1"/>
  <c r="M897" i="1"/>
  <c r="L897" i="1"/>
  <c r="M896" i="1"/>
  <c r="L896" i="1"/>
  <c r="M895" i="1"/>
  <c r="M904" i="1" s="1"/>
  <c r="L895" i="1"/>
  <c r="M893" i="1"/>
  <c r="L893" i="1"/>
  <c r="M892" i="1"/>
  <c r="L892" i="1"/>
  <c r="M891" i="1"/>
  <c r="L891" i="1"/>
  <c r="M890" i="1"/>
  <c r="L890" i="1"/>
  <c r="M889" i="1"/>
  <c r="L889" i="1"/>
  <c r="M888" i="1"/>
  <c r="L888" i="1"/>
  <c r="M887" i="1"/>
  <c r="L887" i="1"/>
  <c r="M886" i="1"/>
  <c r="L886" i="1"/>
  <c r="M885" i="1"/>
  <c r="L885" i="1"/>
  <c r="M884" i="1"/>
  <c r="L884" i="1"/>
  <c r="M883" i="1"/>
  <c r="L883" i="1"/>
  <c r="M882" i="1"/>
  <c r="L882" i="1"/>
  <c r="M881" i="1"/>
  <c r="L881" i="1"/>
  <c r="M880" i="1"/>
  <c r="L880" i="1"/>
  <c r="M879" i="1"/>
  <c r="L879" i="1"/>
  <c r="M878" i="1"/>
  <c r="L878" i="1"/>
  <c r="M877" i="1"/>
  <c r="L877" i="1"/>
  <c r="M876" i="1"/>
  <c r="L876" i="1"/>
  <c r="M875" i="1"/>
  <c r="L875" i="1"/>
  <c r="M874" i="1"/>
  <c r="L874" i="1"/>
  <c r="M873" i="1"/>
  <c r="L873" i="1"/>
  <c r="M872" i="1"/>
  <c r="L872" i="1"/>
  <c r="M871" i="1"/>
  <c r="L871" i="1"/>
  <c r="L894" i="1" s="1"/>
  <c r="M869" i="1"/>
  <c r="L869" i="1"/>
  <c r="M868" i="1"/>
  <c r="L868" i="1"/>
  <c r="M867" i="1"/>
  <c r="L867" i="1"/>
  <c r="M866" i="1"/>
  <c r="L866" i="1"/>
  <c r="M865" i="1"/>
  <c r="L865" i="1"/>
  <c r="M864" i="1"/>
  <c r="L864" i="1"/>
  <c r="M863" i="1"/>
  <c r="L863" i="1"/>
  <c r="M862" i="1"/>
  <c r="L862" i="1"/>
  <c r="M861" i="1"/>
  <c r="L861" i="1"/>
  <c r="M860" i="1"/>
  <c r="L860" i="1"/>
  <c r="M859" i="1"/>
  <c r="L859" i="1"/>
  <c r="M858" i="1"/>
  <c r="L858" i="1"/>
  <c r="M857" i="1"/>
  <c r="L857" i="1"/>
  <c r="M856" i="1"/>
  <c r="L856" i="1"/>
  <c r="M855" i="1"/>
  <c r="L855" i="1"/>
  <c r="M854" i="1"/>
  <c r="L854" i="1"/>
  <c r="M853" i="1"/>
  <c r="L853" i="1"/>
  <c r="M852" i="1"/>
  <c r="L852" i="1"/>
  <c r="M851" i="1"/>
  <c r="L851" i="1"/>
  <c r="M850" i="1"/>
  <c r="L850" i="1"/>
  <c r="L870" i="1" s="1"/>
  <c r="M848" i="1"/>
  <c r="L848" i="1"/>
  <c r="M847" i="1"/>
  <c r="L847" i="1"/>
  <c r="M846" i="1"/>
  <c r="L846" i="1"/>
  <c r="M845" i="1"/>
  <c r="L845" i="1"/>
  <c r="M844" i="1"/>
  <c r="L844" i="1"/>
  <c r="M843" i="1"/>
  <c r="L843" i="1"/>
  <c r="M842" i="1"/>
  <c r="L842" i="1"/>
  <c r="M841" i="1"/>
  <c r="L841" i="1"/>
  <c r="M840" i="1"/>
  <c r="L840" i="1"/>
  <c r="M839" i="1"/>
  <c r="L839" i="1"/>
  <c r="M838" i="1"/>
  <c r="L838" i="1"/>
  <c r="M837" i="1"/>
  <c r="L837" i="1"/>
  <c r="M836" i="1"/>
  <c r="L836" i="1"/>
  <c r="M835" i="1"/>
  <c r="L835" i="1"/>
  <c r="M834" i="1"/>
  <c r="L834" i="1"/>
  <c r="M833" i="1"/>
  <c r="L833" i="1"/>
  <c r="M832" i="1"/>
  <c r="L832" i="1"/>
  <c r="M831" i="1"/>
  <c r="L831" i="1"/>
  <c r="M830" i="1"/>
  <c r="L830" i="1"/>
  <c r="M829" i="1"/>
  <c r="L829" i="1"/>
  <c r="M828" i="1"/>
  <c r="L828" i="1"/>
  <c r="M827" i="1"/>
  <c r="L827" i="1"/>
  <c r="M826" i="1"/>
  <c r="L826" i="1"/>
  <c r="M825" i="1"/>
  <c r="L825" i="1"/>
  <c r="L849" i="1" s="1"/>
  <c r="M823" i="1"/>
  <c r="L823" i="1"/>
  <c r="M822" i="1"/>
  <c r="L822" i="1"/>
  <c r="M821" i="1"/>
  <c r="L821" i="1"/>
  <c r="M820" i="1"/>
  <c r="L820" i="1"/>
  <c r="M819" i="1"/>
  <c r="L819" i="1"/>
  <c r="M818" i="1"/>
  <c r="L818" i="1"/>
  <c r="M817" i="1"/>
  <c r="L817" i="1"/>
  <c r="M816" i="1"/>
  <c r="L816" i="1"/>
  <c r="M815" i="1"/>
  <c r="L815" i="1"/>
  <c r="M814" i="1"/>
  <c r="L814" i="1"/>
  <c r="M813" i="1"/>
  <c r="L813" i="1"/>
  <c r="M812" i="1"/>
  <c r="L812" i="1"/>
  <c r="M811" i="1"/>
  <c r="L811" i="1"/>
  <c r="M810" i="1"/>
  <c r="L810" i="1"/>
  <c r="M809" i="1"/>
  <c r="L809" i="1"/>
  <c r="M808" i="1"/>
  <c r="L808" i="1"/>
  <c r="M807" i="1"/>
  <c r="L807" i="1"/>
  <c r="M806" i="1"/>
  <c r="L806" i="1"/>
  <c r="M805" i="1"/>
  <c r="L805" i="1"/>
  <c r="M804" i="1"/>
  <c r="L804" i="1"/>
  <c r="M803" i="1"/>
  <c r="L803" i="1"/>
  <c r="M802" i="1"/>
  <c r="L802" i="1"/>
  <c r="M801" i="1"/>
  <c r="L801" i="1"/>
  <c r="M800" i="1"/>
  <c r="L800" i="1"/>
  <c r="M799" i="1"/>
  <c r="M824" i="1" s="1"/>
  <c r="L799" i="1"/>
  <c r="M797" i="1"/>
  <c r="M798" i="1" s="1"/>
  <c r="L797" i="1"/>
  <c r="L798" i="1" s="1"/>
  <c r="M795" i="1"/>
  <c r="L795" i="1"/>
  <c r="M794" i="1"/>
  <c r="L794" i="1"/>
  <c r="L796" i="1" s="1"/>
  <c r="M792" i="1"/>
  <c r="L792" i="1"/>
  <c r="M791" i="1"/>
  <c r="L791" i="1"/>
  <c r="M790" i="1"/>
  <c r="L790" i="1"/>
  <c r="M789" i="1"/>
  <c r="L789" i="1"/>
  <c r="M788" i="1"/>
  <c r="L788" i="1"/>
  <c r="M787" i="1"/>
  <c r="L787" i="1"/>
  <c r="M786" i="1"/>
  <c r="L786" i="1"/>
  <c r="M785" i="1"/>
  <c r="L785" i="1"/>
  <c r="M784" i="1"/>
  <c r="L784" i="1"/>
  <c r="M783" i="1"/>
  <c r="L783" i="1"/>
  <c r="M782" i="1"/>
  <c r="L782" i="1"/>
  <c r="M781" i="1"/>
  <c r="L781" i="1"/>
  <c r="M780" i="1"/>
  <c r="L780" i="1"/>
  <c r="M779" i="1"/>
  <c r="L779" i="1"/>
  <c r="M778" i="1"/>
  <c r="M793" i="1" s="1"/>
  <c r="L778" i="1"/>
  <c r="M776" i="1"/>
  <c r="L776" i="1"/>
  <c r="M775" i="1"/>
  <c r="L775" i="1"/>
  <c r="M774" i="1"/>
  <c r="L774" i="1"/>
  <c r="M773" i="1"/>
  <c r="L773" i="1"/>
  <c r="M772" i="1"/>
  <c r="L772" i="1"/>
  <c r="M771" i="1"/>
  <c r="L771" i="1"/>
  <c r="M770" i="1"/>
  <c r="L770" i="1"/>
  <c r="M769" i="1"/>
  <c r="L769" i="1"/>
  <c r="M768" i="1"/>
  <c r="L768" i="1"/>
  <c r="M767" i="1"/>
  <c r="L767" i="1"/>
  <c r="M766" i="1"/>
  <c r="L766" i="1"/>
  <c r="M765" i="1"/>
  <c r="L765" i="1"/>
  <c r="M764" i="1"/>
  <c r="L764" i="1"/>
  <c r="M763" i="1"/>
  <c r="L763" i="1"/>
  <c r="M762" i="1"/>
  <c r="L762" i="1"/>
  <c r="M761" i="1"/>
  <c r="L761" i="1"/>
  <c r="M760" i="1"/>
  <c r="L760" i="1"/>
  <c r="M759" i="1"/>
  <c r="M777" i="1" s="1"/>
  <c r="L759" i="1"/>
  <c r="M757" i="1"/>
  <c r="L757" i="1"/>
  <c r="M756" i="1"/>
  <c r="L756" i="1"/>
  <c r="M755" i="1"/>
  <c r="L755" i="1"/>
  <c r="M754" i="1"/>
  <c r="L754" i="1"/>
  <c r="M753" i="1"/>
  <c r="L753" i="1"/>
  <c r="M752" i="1"/>
  <c r="L752" i="1"/>
  <c r="M751" i="1"/>
  <c r="L751" i="1"/>
  <c r="M750" i="1"/>
  <c r="L750" i="1"/>
  <c r="M749" i="1"/>
  <c r="L749" i="1"/>
  <c r="M748" i="1"/>
  <c r="L748" i="1"/>
  <c r="M747" i="1"/>
  <c r="L747" i="1"/>
  <c r="M746" i="1"/>
  <c r="L746" i="1"/>
  <c r="M745" i="1"/>
  <c r="L745" i="1"/>
  <c r="M744" i="1"/>
  <c r="L744" i="1"/>
  <c r="M743" i="1"/>
  <c r="L743" i="1"/>
  <c r="M742" i="1"/>
  <c r="L742" i="1"/>
  <c r="M741" i="1"/>
  <c r="L741" i="1"/>
  <c r="M740" i="1"/>
  <c r="L740" i="1"/>
  <c r="M739" i="1"/>
  <c r="L739" i="1"/>
  <c r="M738" i="1"/>
  <c r="L738" i="1"/>
  <c r="M737" i="1"/>
  <c r="L737" i="1"/>
  <c r="M736" i="1"/>
  <c r="L736" i="1"/>
  <c r="M735" i="1"/>
  <c r="L735" i="1"/>
  <c r="M734" i="1"/>
  <c r="L734" i="1"/>
  <c r="M733" i="1"/>
  <c r="L733" i="1"/>
  <c r="M732" i="1"/>
  <c r="L732" i="1"/>
  <c r="M731" i="1"/>
  <c r="L731" i="1"/>
  <c r="M730" i="1"/>
  <c r="L730" i="1"/>
  <c r="M729" i="1"/>
  <c r="L729" i="1"/>
  <c r="M728" i="1"/>
  <c r="L728" i="1"/>
  <c r="M727" i="1"/>
  <c r="L727" i="1"/>
  <c r="M726" i="1"/>
  <c r="L726" i="1"/>
  <c r="M725" i="1"/>
  <c r="L725" i="1"/>
  <c r="M724" i="1"/>
  <c r="L724" i="1"/>
  <c r="M723" i="1"/>
  <c r="L723" i="1"/>
  <c r="M722" i="1"/>
  <c r="L722" i="1"/>
  <c r="M721" i="1"/>
  <c r="L721" i="1"/>
  <c r="M720" i="1"/>
  <c r="L720" i="1"/>
  <c r="M719" i="1"/>
  <c r="L719" i="1"/>
  <c r="M718" i="1"/>
  <c r="L718" i="1"/>
  <c r="M717" i="1"/>
  <c r="L717" i="1"/>
  <c r="M716" i="1"/>
  <c r="L716" i="1"/>
  <c r="M715" i="1"/>
  <c r="L715" i="1"/>
  <c r="M714" i="1"/>
  <c r="L714" i="1"/>
  <c r="M713" i="1"/>
  <c r="L713" i="1"/>
  <c r="M712" i="1"/>
  <c r="L712" i="1"/>
  <c r="M711" i="1"/>
  <c r="L711" i="1"/>
  <c r="L758" i="1" s="1"/>
  <c r="M709" i="1"/>
  <c r="L709" i="1"/>
  <c r="M708" i="1"/>
  <c r="L708" i="1"/>
  <c r="M707" i="1"/>
  <c r="L707" i="1"/>
  <c r="M706" i="1"/>
  <c r="L706" i="1"/>
  <c r="M705" i="1"/>
  <c r="L705" i="1"/>
  <c r="M704" i="1"/>
  <c r="L704" i="1"/>
  <c r="M703" i="1"/>
  <c r="L703" i="1"/>
  <c r="M702" i="1"/>
  <c r="L702" i="1"/>
  <c r="M701" i="1"/>
  <c r="L701" i="1"/>
  <c r="M700" i="1"/>
  <c r="L700" i="1"/>
  <c r="M699" i="1"/>
  <c r="L699" i="1"/>
  <c r="M698" i="1"/>
  <c r="L698" i="1"/>
  <c r="M697" i="1"/>
  <c r="L697" i="1"/>
  <c r="M696" i="1"/>
  <c r="L696" i="1"/>
  <c r="M695" i="1"/>
  <c r="L695" i="1"/>
  <c r="M694" i="1"/>
  <c r="L694" i="1"/>
  <c r="M693" i="1"/>
  <c r="L693" i="1"/>
  <c r="M692" i="1"/>
  <c r="L692" i="1"/>
  <c r="L710" i="1" s="1"/>
  <c r="M690" i="1"/>
  <c r="L690" i="1"/>
  <c r="M689" i="1"/>
  <c r="L689" i="1"/>
  <c r="M688" i="1"/>
  <c r="L688" i="1"/>
  <c r="M687" i="1"/>
  <c r="L687" i="1"/>
  <c r="M686" i="1"/>
  <c r="L686" i="1"/>
  <c r="M685" i="1"/>
  <c r="L685" i="1"/>
  <c r="M684" i="1"/>
  <c r="L684" i="1"/>
  <c r="M683" i="1"/>
  <c r="L683" i="1"/>
  <c r="M682" i="1"/>
  <c r="L682" i="1"/>
  <c r="M681" i="1"/>
  <c r="L681" i="1"/>
  <c r="M680" i="1"/>
  <c r="L680" i="1"/>
  <c r="M679" i="1"/>
  <c r="L679" i="1"/>
  <c r="M678" i="1"/>
  <c r="L678" i="1"/>
  <c r="M677" i="1"/>
  <c r="L677" i="1"/>
  <c r="M676" i="1"/>
  <c r="L676" i="1"/>
  <c r="M675" i="1"/>
  <c r="L675" i="1"/>
  <c r="M674" i="1"/>
  <c r="M691" i="1" s="1"/>
  <c r="L674" i="1"/>
  <c r="M672" i="1"/>
  <c r="L672" i="1"/>
  <c r="M671" i="1"/>
  <c r="L671" i="1"/>
  <c r="M670" i="1"/>
  <c r="L670" i="1"/>
  <c r="M669" i="1"/>
  <c r="L669" i="1"/>
  <c r="M668" i="1"/>
  <c r="L668" i="1"/>
  <c r="M667" i="1"/>
  <c r="L667" i="1"/>
  <c r="M666" i="1"/>
  <c r="L666" i="1"/>
  <c r="M665" i="1"/>
  <c r="L665" i="1"/>
  <c r="M664" i="1"/>
  <c r="L664" i="1"/>
  <c r="M663" i="1"/>
  <c r="L663" i="1"/>
  <c r="M662" i="1"/>
  <c r="L662" i="1"/>
  <c r="M661" i="1"/>
  <c r="L661" i="1"/>
  <c r="M660" i="1"/>
  <c r="L660" i="1"/>
  <c r="M659" i="1"/>
  <c r="L659" i="1"/>
  <c r="M658" i="1"/>
  <c r="L658" i="1"/>
  <c r="M657" i="1"/>
  <c r="L657" i="1"/>
  <c r="M656" i="1"/>
  <c r="L656" i="1"/>
  <c r="M655" i="1"/>
  <c r="M673" i="1" s="1"/>
  <c r="L655" i="1"/>
  <c r="M653" i="1"/>
  <c r="L653" i="1"/>
  <c r="M652" i="1"/>
  <c r="L652" i="1"/>
  <c r="M651" i="1"/>
  <c r="L651" i="1"/>
  <c r="M650" i="1"/>
  <c r="L650" i="1"/>
  <c r="M649" i="1"/>
  <c r="L649" i="1"/>
  <c r="M648" i="1"/>
  <c r="L648" i="1"/>
  <c r="M647" i="1"/>
  <c r="L647" i="1"/>
  <c r="M646" i="1"/>
  <c r="L646" i="1"/>
  <c r="M645" i="1"/>
  <c r="L645" i="1"/>
  <c r="M644" i="1"/>
  <c r="L644" i="1"/>
  <c r="M643" i="1"/>
  <c r="L643" i="1"/>
  <c r="M642" i="1"/>
  <c r="L642" i="1"/>
  <c r="M641" i="1"/>
  <c r="L641" i="1"/>
  <c r="M640" i="1"/>
  <c r="L640" i="1"/>
  <c r="M639" i="1"/>
  <c r="L639" i="1"/>
  <c r="M638" i="1"/>
  <c r="L638" i="1"/>
  <c r="M637" i="1"/>
  <c r="L637" i="1"/>
  <c r="M636" i="1"/>
  <c r="M654" i="1" s="1"/>
  <c r="L636" i="1"/>
  <c r="M634" i="1"/>
  <c r="L634" i="1"/>
  <c r="M633" i="1"/>
  <c r="L633" i="1"/>
  <c r="M632" i="1"/>
  <c r="L632" i="1"/>
  <c r="M631" i="1"/>
  <c r="L631" i="1"/>
  <c r="M630" i="1"/>
  <c r="L630" i="1"/>
  <c r="M629" i="1"/>
  <c r="L629" i="1"/>
  <c r="M628" i="1"/>
  <c r="L628" i="1"/>
  <c r="M627" i="1"/>
  <c r="L627" i="1"/>
  <c r="M626" i="1"/>
  <c r="L626" i="1"/>
  <c r="M625" i="1"/>
  <c r="L625" i="1"/>
  <c r="M624" i="1"/>
  <c r="L624" i="1"/>
  <c r="L635" i="1" s="1"/>
  <c r="M622" i="1"/>
  <c r="L622" i="1"/>
  <c r="M621" i="1"/>
  <c r="L621" i="1"/>
  <c r="M620" i="1"/>
  <c r="L620" i="1"/>
  <c r="M619" i="1"/>
  <c r="L619" i="1"/>
  <c r="M618" i="1"/>
  <c r="L618" i="1"/>
  <c r="M617" i="1"/>
  <c r="L617" i="1"/>
  <c r="M616" i="1"/>
  <c r="L616" i="1"/>
  <c r="M615" i="1"/>
  <c r="L615" i="1"/>
  <c r="M614" i="1"/>
  <c r="L614" i="1"/>
  <c r="M613" i="1"/>
  <c r="L613" i="1"/>
  <c r="M612" i="1"/>
  <c r="M623" i="1" s="1"/>
  <c r="L612" i="1"/>
  <c r="M610" i="1"/>
  <c r="L610" i="1"/>
  <c r="M609" i="1"/>
  <c r="L609" i="1"/>
  <c r="M608" i="1"/>
  <c r="L608" i="1"/>
  <c r="M607" i="1"/>
  <c r="L607" i="1"/>
  <c r="M606" i="1"/>
  <c r="L606" i="1"/>
  <c r="M605" i="1"/>
  <c r="L605" i="1"/>
  <c r="M604" i="1"/>
  <c r="L604" i="1"/>
  <c r="M603" i="1"/>
  <c r="M611" i="1" s="1"/>
  <c r="L603" i="1"/>
  <c r="M601" i="1"/>
  <c r="L601" i="1"/>
  <c r="M600" i="1"/>
  <c r="L600" i="1"/>
  <c r="M599" i="1"/>
  <c r="L599" i="1"/>
  <c r="M598" i="1"/>
  <c r="L598" i="1"/>
  <c r="M597" i="1"/>
  <c r="L597" i="1"/>
  <c r="M596" i="1"/>
  <c r="L596" i="1"/>
  <c r="M595" i="1"/>
  <c r="L595" i="1"/>
  <c r="M594" i="1"/>
  <c r="L594" i="1"/>
  <c r="M593" i="1"/>
  <c r="L593" i="1"/>
  <c r="M592" i="1"/>
  <c r="L592" i="1"/>
  <c r="M591" i="1"/>
  <c r="L591" i="1"/>
  <c r="M590" i="1"/>
  <c r="L590" i="1"/>
  <c r="M589" i="1"/>
  <c r="L589" i="1"/>
  <c r="M588" i="1"/>
  <c r="L588" i="1"/>
  <c r="M587" i="1"/>
  <c r="L587" i="1"/>
  <c r="M586" i="1"/>
  <c r="L586" i="1"/>
  <c r="M585" i="1"/>
  <c r="L585" i="1"/>
  <c r="M584" i="1"/>
  <c r="L584" i="1"/>
  <c r="M583" i="1"/>
  <c r="L583" i="1"/>
  <c r="M582" i="1"/>
  <c r="M602" i="1" s="1"/>
  <c r="L582" i="1"/>
  <c r="M580" i="1"/>
  <c r="L580" i="1"/>
  <c r="M579" i="1"/>
  <c r="L579" i="1"/>
  <c r="M578" i="1"/>
  <c r="L578" i="1"/>
  <c r="M577" i="1"/>
  <c r="L577" i="1"/>
  <c r="M576" i="1"/>
  <c r="L576" i="1"/>
  <c r="M575" i="1"/>
  <c r="L575" i="1"/>
  <c r="M574" i="1"/>
  <c r="L574" i="1"/>
  <c r="M573" i="1"/>
  <c r="L573" i="1"/>
  <c r="M572" i="1"/>
  <c r="L572" i="1"/>
  <c r="M571" i="1"/>
  <c r="L571" i="1"/>
  <c r="M570" i="1"/>
  <c r="L570" i="1"/>
  <c r="M569" i="1"/>
  <c r="L569" i="1"/>
  <c r="M568" i="1"/>
  <c r="L568" i="1"/>
  <c r="M567" i="1"/>
  <c r="L567" i="1"/>
  <c r="M566" i="1"/>
  <c r="L566" i="1"/>
  <c r="M565" i="1"/>
  <c r="M581" i="1" s="1"/>
  <c r="L565" i="1"/>
  <c r="M563" i="1"/>
  <c r="L563" i="1"/>
  <c r="M562" i="1"/>
  <c r="L562" i="1"/>
  <c r="M561" i="1"/>
  <c r="L561" i="1"/>
  <c r="M560" i="1"/>
  <c r="L560" i="1"/>
  <c r="M559" i="1"/>
  <c r="L559" i="1"/>
  <c r="M558" i="1"/>
  <c r="L558" i="1"/>
  <c r="M557" i="1"/>
  <c r="L557" i="1"/>
  <c r="M556" i="1"/>
  <c r="L556" i="1"/>
  <c r="M555" i="1"/>
  <c r="L555" i="1"/>
  <c r="M554" i="1"/>
  <c r="L554" i="1"/>
  <c r="M553" i="1"/>
  <c r="L553" i="1"/>
  <c r="M552" i="1"/>
  <c r="L552" i="1"/>
  <c r="M551" i="1"/>
  <c r="L551" i="1"/>
  <c r="M550" i="1"/>
  <c r="L550" i="1"/>
  <c r="M549" i="1"/>
  <c r="L549" i="1"/>
  <c r="M548" i="1"/>
  <c r="L548" i="1"/>
  <c r="M547" i="1"/>
  <c r="L547" i="1"/>
  <c r="M546" i="1"/>
  <c r="L546" i="1"/>
  <c r="M545" i="1"/>
  <c r="L545" i="1"/>
  <c r="M544" i="1"/>
  <c r="L544" i="1"/>
  <c r="M543" i="1"/>
  <c r="L543" i="1"/>
  <c r="M542" i="1"/>
  <c r="M564" i="1" s="1"/>
  <c r="L542" i="1"/>
  <c r="M540" i="1"/>
  <c r="L540" i="1"/>
  <c r="M539" i="1"/>
  <c r="L539" i="1"/>
  <c r="M538" i="1"/>
  <c r="L538" i="1"/>
  <c r="M537" i="1"/>
  <c r="L537" i="1"/>
  <c r="M536" i="1"/>
  <c r="L536" i="1"/>
  <c r="M535" i="1"/>
  <c r="L535" i="1"/>
  <c r="M534" i="1"/>
  <c r="L534" i="1"/>
  <c r="M533" i="1"/>
  <c r="L533" i="1"/>
  <c r="M532" i="1"/>
  <c r="L532" i="1"/>
  <c r="M531" i="1"/>
  <c r="M541" i="1" s="1"/>
  <c r="L531" i="1"/>
  <c r="M529" i="1"/>
  <c r="L529" i="1"/>
  <c r="M528" i="1"/>
  <c r="L528" i="1"/>
  <c r="M527" i="1"/>
  <c r="L527" i="1"/>
  <c r="M526" i="1"/>
  <c r="L526" i="1"/>
  <c r="M525" i="1"/>
  <c r="L525" i="1"/>
  <c r="M524" i="1"/>
  <c r="L524" i="1"/>
  <c r="M523" i="1"/>
  <c r="L523" i="1"/>
  <c r="M522" i="1"/>
  <c r="L522" i="1"/>
  <c r="M521" i="1"/>
  <c r="L521" i="1"/>
  <c r="M520" i="1"/>
  <c r="L520" i="1"/>
  <c r="M519" i="1"/>
  <c r="L519" i="1"/>
  <c r="M518" i="1"/>
  <c r="L518" i="1"/>
  <c r="M517" i="1"/>
  <c r="L517" i="1"/>
  <c r="M516" i="1"/>
  <c r="L516" i="1"/>
  <c r="M515" i="1"/>
  <c r="L515" i="1"/>
  <c r="L530" i="1" s="1"/>
  <c r="M513" i="1"/>
  <c r="L513" i="1"/>
  <c r="M512" i="1"/>
  <c r="L512" i="1"/>
  <c r="M511" i="1"/>
  <c r="L511" i="1"/>
  <c r="M510" i="1"/>
  <c r="L510" i="1"/>
  <c r="M509" i="1"/>
  <c r="L509" i="1"/>
  <c r="M508" i="1"/>
  <c r="L508" i="1"/>
  <c r="M507" i="1"/>
  <c r="L507" i="1"/>
  <c r="M506" i="1"/>
  <c r="L506" i="1"/>
  <c r="L514" i="1" s="1"/>
  <c r="M504" i="1"/>
  <c r="L504" i="1"/>
  <c r="M503" i="1"/>
  <c r="L503" i="1"/>
  <c r="M502" i="1"/>
  <c r="L502" i="1"/>
  <c r="M501" i="1"/>
  <c r="L501" i="1"/>
  <c r="M500" i="1"/>
  <c r="L500" i="1"/>
  <c r="M499" i="1"/>
  <c r="L499" i="1"/>
  <c r="M498" i="1"/>
  <c r="L498" i="1"/>
  <c r="M497" i="1"/>
  <c r="L497" i="1"/>
  <c r="M496" i="1"/>
  <c r="L496" i="1"/>
  <c r="M495" i="1"/>
  <c r="L495" i="1"/>
  <c r="M494" i="1"/>
  <c r="L494" i="1"/>
  <c r="M493" i="1"/>
  <c r="L493" i="1"/>
  <c r="M492" i="1"/>
  <c r="L492" i="1"/>
  <c r="M491" i="1"/>
  <c r="L491" i="1"/>
  <c r="M490" i="1"/>
  <c r="L490" i="1"/>
  <c r="M489" i="1"/>
  <c r="L489" i="1"/>
  <c r="L505" i="1" s="1"/>
  <c r="M487" i="1"/>
  <c r="L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479" i="1"/>
  <c r="L479" i="1"/>
  <c r="M478" i="1"/>
  <c r="L478" i="1"/>
  <c r="M477" i="1"/>
  <c r="L477" i="1"/>
  <c r="M476" i="1"/>
  <c r="L476" i="1"/>
  <c r="M475" i="1"/>
  <c r="L475" i="1"/>
  <c r="M474" i="1"/>
  <c r="L474" i="1"/>
  <c r="M473" i="1"/>
  <c r="L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M463" i="1"/>
  <c r="L463" i="1"/>
  <c r="M462" i="1"/>
  <c r="L462" i="1"/>
  <c r="M461" i="1"/>
  <c r="L461" i="1"/>
  <c r="M460" i="1"/>
  <c r="L460" i="1"/>
  <c r="M459" i="1"/>
  <c r="L459" i="1"/>
  <c r="M458" i="1"/>
  <c r="L458" i="1"/>
  <c r="M457" i="1"/>
  <c r="L457" i="1"/>
  <c r="M456" i="1"/>
  <c r="L456" i="1"/>
  <c r="M455" i="1"/>
  <c r="L455" i="1"/>
  <c r="M454" i="1"/>
  <c r="L454" i="1"/>
  <c r="L488" i="1" s="1"/>
  <c r="M452" i="1"/>
  <c r="L452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445" i="1"/>
  <c r="L445" i="1"/>
  <c r="M444" i="1"/>
  <c r="L444" i="1"/>
  <c r="M443" i="1"/>
  <c r="L443" i="1"/>
  <c r="M442" i="1"/>
  <c r="L442" i="1"/>
  <c r="M441" i="1"/>
  <c r="L441" i="1"/>
  <c r="M440" i="1"/>
  <c r="L440" i="1"/>
  <c r="M439" i="1"/>
  <c r="L439" i="1"/>
  <c r="M438" i="1"/>
  <c r="L438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M418" i="1" s="1"/>
  <c r="L410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M409" i="1" s="1"/>
  <c r="L395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M394" i="1" s="1"/>
  <c r="L370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L369" i="1" s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M351" i="1" s="1"/>
  <c r="L332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M331" i="1" s="1"/>
  <c r="L309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M308" i="1" s="1"/>
  <c r="L272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L271" i="1" s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L251" i="1" s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M226" i="1" s="1"/>
  <c r="L191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M190" i="1" s="1"/>
  <c r="L166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L165" i="1" s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M155" i="1" s="1"/>
  <c r="L134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M133" i="1" s="1"/>
  <c r="L113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M112" i="1" s="1"/>
  <c r="L94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L93" i="1" s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M67" i="1" s="1"/>
  <c r="L40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L39" i="1" s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J1427" i="2"/>
  <c r="I1427" i="2"/>
  <c r="H1427" i="2"/>
  <c r="J1426" i="2"/>
  <c r="I1426" i="2"/>
  <c r="H1426" i="2"/>
  <c r="J1425" i="2"/>
  <c r="I1425" i="2"/>
  <c r="H1425" i="2"/>
  <c r="J1424" i="2"/>
  <c r="I1424" i="2"/>
  <c r="H1424" i="2"/>
  <c r="J1423" i="2"/>
  <c r="I1423" i="2"/>
  <c r="H1423" i="2"/>
  <c r="J1422" i="2"/>
  <c r="I1422" i="2"/>
  <c r="H1422" i="2"/>
  <c r="J1421" i="2"/>
  <c r="I1421" i="2"/>
  <c r="H1421" i="2"/>
  <c r="J1420" i="2"/>
  <c r="I1420" i="2"/>
  <c r="H1420" i="2"/>
  <c r="J1419" i="2"/>
  <c r="I1419" i="2"/>
  <c r="H1419" i="2"/>
  <c r="J1418" i="2"/>
  <c r="I1418" i="2"/>
  <c r="H1418" i="2"/>
  <c r="J1417" i="2"/>
  <c r="I1417" i="2"/>
  <c r="H1417" i="2"/>
  <c r="J1416" i="2"/>
  <c r="I1416" i="2"/>
  <c r="H1416" i="2"/>
  <c r="J1415" i="2"/>
  <c r="I1415" i="2"/>
  <c r="H1415" i="2"/>
  <c r="J1414" i="2"/>
  <c r="I1414" i="2"/>
  <c r="H1414" i="2"/>
  <c r="J1413" i="2"/>
  <c r="I1413" i="2"/>
  <c r="H1413" i="2"/>
  <c r="J1412" i="2"/>
  <c r="I1412" i="2"/>
  <c r="H1412" i="2"/>
  <c r="J1411" i="2"/>
  <c r="I1411" i="2"/>
  <c r="H1411" i="2"/>
  <c r="J1410" i="2"/>
  <c r="I1410" i="2"/>
  <c r="H1410" i="2"/>
  <c r="J1409" i="2"/>
  <c r="I1409" i="2"/>
  <c r="H1409" i="2"/>
  <c r="J1408" i="2"/>
  <c r="I1408" i="2"/>
  <c r="H1408" i="2"/>
  <c r="J1407" i="2"/>
  <c r="I1407" i="2"/>
  <c r="H1407" i="2"/>
  <c r="J1406" i="2"/>
  <c r="I1406" i="2"/>
  <c r="H1406" i="2"/>
  <c r="J1405" i="2"/>
  <c r="I1405" i="2"/>
  <c r="H1405" i="2"/>
  <c r="J1404" i="2"/>
  <c r="I1404" i="2"/>
  <c r="H1404" i="2"/>
  <c r="J1402" i="2"/>
  <c r="I1402" i="2"/>
  <c r="H1402" i="2"/>
  <c r="J1401" i="2"/>
  <c r="I1401" i="2"/>
  <c r="H1401" i="2"/>
  <c r="J1400" i="2"/>
  <c r="I1400" i="2"/>
  <c r="H1400" i="2"/>
  <c r="J1399" i="2"/>
  <c r="I1399" i="2"/>
  <c r="H1399" i="2"/>
  <c r="J1398" i="2"/>
  <c r="I1398" i="2"/>
  <c r="H1398" i="2"/>
  <c r="J1397" i="2"/>
  <c r="I1397" i="2"/>
  <c r="H1397" i="2"/>
  <c r="J1396" i="2"/>
  <c r="I1396" i="2"/>
  <c r="H1396" i="2"/>
  <c r="J1395" i="2"/>
  <c r="H1395" i="2"/>
  <c r="J1394" i="2"/>
  <c r="I1394" i="2"/>
  <c r="H1394" i="2"/>
  <c r="J1393" i="2"/>
  <c r="I1393" i="2"/>
  <c r="H1393" i="2"/>
  <c r="J1392" i="2"/>
  <c r="I1392" i="2"/>
  <c r="H1392" i="2"/>
  <c r="J1391" i="2"/>
  <c r="I1391" i="2"/>
  <c r="H1391" i="2"/>
  <c r="J1390" i="2"/>
  <c r="I1390" i="2"/>
  <c r="H1390" i="2"/>
  <c r="J1388" i="2"/>
  <c r="I1388" i="2"/>
  <c r="H1388" i="2"/>
  <c r="J1387" i="2"/>
  <c r="I1387" i="2"/>
  <c r="H1387" i="2"/>
  <c r="J1386" i="2"/>
  <c r="I1386" i="2"/>
  <c r="H1386" i="2"/>
  <c r="J1385" i="2"/>
  <c r="I1385" i="2"/>
  <c r="H1385" i="2"/>
  <c r="J1384" i="2"/>
  <c r="I1384" i="2"/>
  <c r="H1384" i="2"/>
  <c r="J1383" i="2"/>
  <c r="I1383" i="2"/>
  <c r="H1383" i="2"/>
  <c r="J1382" i="2"/>
  <c r="I1382" i="2"/>
  <c r="H1382" i="2"/>
  <c r="J1381" i="2"/>
  <c r="I1381" i="2"/>
  <c r="H1381" i="2"/>
  <c r="J1380" i="2"/>
  <c r="I1380" i="2"/>
  <c r="H1380" i="2"/>
  <c r="J1379" i="2"/>
  <c r="I1379" i="2"/>
  <c r="H1379" i="2"/>
  <c r="J1378" i="2"/>
  <c r="I1378" i="2"/>
  <c r="H1378" i="2"/>
  <c r="J1377" i="2"/>
  <c r="I1377" i="2"/>
  <c r="H1377" i="2"/>
  <c r="J1376" i="2"/>
  <c r="I1376" i="2"/>
  <c r="H1376" i="2"/>
  <c r="J1375" i="2"/>
  <c r="I1375" i="2"/>
  <c r="H1375" i="2"/>
  <c r="J1374" i="2"/>
  <c r="I1374" i="2"/>
  <c r="H1374" i="2"/>
  <c r="J1373" i="2"/>
  <c r="I1373" i="2"/>
  <c r="H1373" i="2"/>
  <c r="J1372" i="2"/>
  <c r="I1372" i="2"/>
  <c r="H1372" i="2"/>
  <c r="J1371" i="2"/>
  <c r="I1371" i="2"/>
  <c r="H1371" i="2"/>
  <c r="J1370" i="2"/>
  <c r="I1370" i="2"/>
  <c r="H1370" i="2"/>
  <c r="J1369" i="2"/>
  <c r="I1369" i="2"/>
  <c r="H1369" i="2"/>
  <c r="J1368" i="2"/>
  <c r="I1368" i="2"/>
  <c r="H1368" i="2"/>
  <c r="J1367" i="2"/>
  <c r="I1367" i="2"/>
  <c r="H1367" i="2"/>
  <c r="J1365" i="2"/>
  <c r="I1365" i="2"/>
  <c r="H1365" i="2"/>
  <c r="J1364" i="2"/>
  <c r="I1364" i="2"/>
  <c r="H1364" i="2"/>
  <c r="J1363" i="2"/>
  <c r="I1363" i="2"/>
  <c r="H1363" i="2"/>
  <c r="J1362" i="2"/>
  <c r="I1362" i="2"/>
  <c r="H1362" i="2"/>
  <c r="J1361" i="2"/>
  <c r="I1361" i="2"/>
  <c r="H1361" i="2"/>
  <c r="J1360" i="2"/>
  <c r="I1360" i="2"/>
  <c r="H1360" i="2"/>
  <c r="J1359" i="2"/>
  <c r="I1359" i="2"/>
  <c r="H1359" i="2"/>
  <c r="J1358" i="2"/>
  <c r="I1358" i="2"/>
  <c r="H1358" i="2"/>
  <c r="J1357" i="2"/>
  <c r="I1357" i="2"/>
  <c r="H1357" i="2"/>
  <c r="J1356" i="2"/>
  <c r="I1356" i="2"/>
  <c r="H1356" i="2"/>
  <c r="I1355" i="2"/>
  <c r="H1355" i="2"/>
  <c r="J1354" i="2"/>
  <c r="I1354" i="2"/>
  <c r="H1354" i="2"/>
  <c r="J1353" i="2"/>
  <c r="I1353" i="2"/>
  <c r="H1353" i="2"/>
  <c r="J1352" i="2"/>
  <c r="I1352" i="2"/>
  <c r="H1352" i="2"/>
  <c r="J1351" i="2"/>
  <c r="I1351" i="2"/>
  <c r="H1351" i="2"/>
  <c r="J1350" i="2"/>
  <c r="I1350" i="2"/>
  <c r="H1350" i="2"/>
  <c r="J1349" i="2"/>
  <c r="I1349" i="2"/>
  <c r="H1349" i="2"/>
  <c r="J1348" i="2"/>
  <c r="I1348" i="2"/>
  <c r="H1348" i="2"/>
  <c r="J1347" i="2"/>
  <c r="I1347" i="2"/>
  <c r="H1347" i="2"/>
  <c r="J1346" i="2"/>
  <c r="I1346" i="2"/>
  <c r="H1346" i="2"/>
  <c r="J1345" i="2"/>
  <c r="I1345" i="2"/>
  <c r="H1345" i="2"/>
  <c r="J1344" i="2"/>
  <c r="I1344" i="2"/>
  <c r="H1344" i="2"/>
  <c r="J1343" i="2"/>
  <c r="I1343" i="2"/>
  <c r="H1343" i="2"/>
  <c r="J1342" i="2"/>
  <c r="I1342" i="2"/>
  <c r="H1342" i="2"/>
  <c r="J1341" i="2"/>
  <c r="I1341" i="2"/>
  <c r="H1341" i="2"/>
  <c r="J1339" i="2"/>
  <c r="I1339" i="2"/>
  <c r="H1339" i="2"/>
  <c r="J1338" i="2"/>
  <c r="I1338" i="2"/>
  <c r="H1338" i="2"/>
  <c r="J1337" i="2"/>
  <c r="I1337" i="2"/>
  <c r="H1337" i="2"/>
  <c r="J1336" i="2"/>
  <c r="I1336" i="2"/>
  <c r="H1336" i="2"/>
  <c r="J1335" i="2"/>
  <c r="I1335" i="2"/>
  <c r="H1335" i="2"/>
  <c r="J1334" i="2"/>
  <c r="I1334" i="2"/>
  <c r="H1334" i="2"/>
  <c r="J1333" i="2"/>
  <c r="I1333" i="2"/>
  <c r="H1333" i="2"/>
  <c r="J1332" i="2"/>
  <c r="I1332" i="2"/>
  <c r="H1332" i="2"/>
  <c r="J1331" i="2"/>
  <c r="I1331" i="2"/>
  <c r="H1331" i="2"/>
  <c r="J1330" i="2"/>
  <c r="I1330" i="2"/>
  <c r="H1330" i="2"/>
  <c r="J1329" i="2"/>
  <c r="I1329" i="2"/>
  <c r="H1329" i="2"/>
  <c r="J1328" i="2"/>
  <c r="I1328" i="2"/>
  <c r="H1328" i="2"/>
  <c r="J1327" i="2"/>
  <c r="I1327" i="2"/>
  <c r="H1327" i="2"/>
  <c r="J1326" i="2"/>
  <c r="I1326" i="2"/>
  <c r="H1326" i="2"/>
  <c r="J1325" i="2"/>
  <c r="H1325" i="2"/>
  <c r="H1324" i="2"/>
  <c r="H1323" i="2"/>
  <c r="J1322" i="2"/>
  <c r="I1322" i="2"/>
  <c r="H1322" i="2"/>
  <c r="J1321" i="2"/>
  <c r="I1321" i="2"/>
  <c r="H1321" i="2"/>
  <c r="J1319" i="2"/>
  <c r="I1319" i="2"/>
  <c r="H1319" i="2"/>
  <c r="J1318" i="2"/>
  <c r="I1318" i="2"/>
  <c r="H1318" i="2"/>
  <c r="J1317" i="2"/>
  <c r="I1317" i="2"/>
  <c r="H1317" i="2"/>
  <c r="J1316" i="2"/>
  <c r="I1316" i="2"/>
  <c r="H1316" i="2"/>
  <c r="J1315" i="2"/>
  <c r="I1315" i="2"/>
  <c r="H1315" i="2"/>
  <c r="J1314" i="2"/>
  <c r="I1314" i="2"/>
  <c r="H1314" i="2"/>
  <c r="J1313" i="2"/>
  <c r="I1313" i="2"/>
  <c r="H1313" i="2"/>
  <c r="J1312" i="2"/>
  <c r="I1312" i="2"/>
  <c r="H1312" i="2"/>
  <c r="J1311" i="2"/>
  <c r="I1311" i="2"/>
  <c r="H1311" i="2"/>
  <c r="J1310" i="2"/>
  <c r="I1310" i="2"/>
  <c r="H1310" i="2"/>
  <c r="J1309" i="2"/>
  <c r="I1309" i="2"/>
  <c r="H1309" i="2"/>
  <c r="J1308" i="2"/>
  <c r="I1308" i="2"/>
  <c r="H1308" i="2"/>
  <c r="J1307" i="2"/>
  <c r="I1307" i="2"/>
  <c r="H1307" i="2"/>
  <c r="J1305" i="2"/>
  <c r="I1305" i="2"/>
  <c r="H1305" i="2"/>
  <c r="J1304" i="2"/>
  <c r="I1304" i="2"/>
  <c r="H1304" i="2"/>
  <c r="J1303" i="2"/>
  <c r="I1303" i="2"/>
  <c r="H1303" i="2"/>
  <c r="J1302" i="2"/>
  <c r="I1302" i="2"/>
  <c r="H1302" i="2"/>
  <c r="J1301" i="2"/>
  <c r="I1301" i="2"/>
  <c r="H1301" i="2"/>
  <c r="J1300" i="2"/>
  <c r="I1300" i="2"/>
  <c r="H1300" i="2"/>
  <c r="J1299" i="2"/>
  <c r="I1299" i="2"/>
  <c r="H1299" i="2"/>
  <c r="J1298" i="2"/>
  <c r="I1298" i="2"/>
  <c r="H1298" i="2"/>
  <c r="J1297" i="2"/>
  <c r="I1297" i="2"/>
  <c r="H1297" i="2"/>
  <c r="J1296" i="2"/>
  <c r="I1296" i="2"/>
  <c r="H1296" i="2"/>
  <c r="J1295" i="2"/>
  <c r="I1295" i="2"/>
  <c r="H1295" i="2"/>
  <c r="J1294" i="2"/>
  <c r="I1294" i="2"/>
  <c r="H1294" i="2"/>
  <c r="J1293" i="2"/>
  <c r="H1293" i="2"/>
  <c r="I1292" i="2"/>
  <c r="H1292" i="2"/>
  <c r="J1291" i="2"/>
  <c r="H1291" i="2"/>
  <c r="J1290" i="2"/>
  <c r="I1290" i="2"/>
  <c r="H1290" i="2"/>
  <c r="J1289" i="2"/>
  <c r="I1289" i="2"/>
  <c r="H1289" i="2"/>
  <c r="J1288" i="2"/>
  <c r="I1288" i="2"/>
  <c r="H1288" i="2"/>
  <c r="J1287" i="2"/>
  <c r="I1287" i="2"/>
  <c r="H1287" i="2"/>
  <c r="J1286" i="2"/>
  <c r="I1286" i="2"/>
  <c r="H1286" i="2"/>
  <c r="J1285" i="2"/>
  <c r="I1285" i="2"/>
  <c r="H1285" i="2"/>
  <c r="J1284" i="2"/>
  <c r="I1284" i="2"/>
  <c r="H1284" i="2"/>
  <c r="J1282" i="2"/>
  <c r="I1282" i="2"/>
  <c r="H1282" i="2"/>
  <c r="J1281" i="2"/>
  <c r="I1281" i="2"/>
  <c r="H1281" i="2"/>
  <c r="J1280" i="2"/>
  <c r="I1280" i="2"/>
  <c r="H1280" i="2"/>
  <c r="J1279" i="2"/>
  <c r="I1279" i="2"/>
  <c r="H1279" i="2"/>
  <c r="J1278" i="2"/>
  <c r="I1278" i="2"/>
  <c r="H1278" i="2"/>
  <c r="J1277" i="2"/>
  <c r="I1277" i="2"/>
  <c r="H1277" i="2"/>
  <c r="J1276" i="2"/>
  <c r="I1276" i="2"/>
  <c r="H1276" i="2"/>
  <c r="J1275" i="2"/>
  <c r="I1275" i="2"/>
  <c r="H1275" i="2"/>
  <c r="J1274" i="2"/>
  <c r="I1274" i="2"/>
  <c r="H1274" i="2"/>
  <c r="J1273" i="2"/>
  <c r="I1273" i="2"/>
  <c r="H1273" i="2"/>
  <c r="J1272" i="2"/>
  <c r="I1272" i="2"/>
  <c r="H1272" i="2"/>
  <c r="J1271" i="2"/>
  <c r="I1271" i="2"/>
  <c r="H1271" i="2"/>
  <c r="J1269" i="2"/>
  <c r="I1269" i="2"/>
  <c r="H1269" i="2"/>
  <c r="J1268" i="2"/>
  <c r="I1268" i="2"/>
  <c r="H1268" i="2"/>
  <c r="J1267" i="2"/>
  <c r="I1267" i="2"/>
  <c r="H1267" i="2"/>
  <c r="J1266" i="2"/>
  <c r="I1266" i="2"/>
  <c r="H1266" i="2"/>
  <c r="J1265" i="2"/>
  <c r="I1265" i="2"/>
  <c r="H1265" i="2"/>
  <c r="J1264" i="2"/>
  <c r="I1264" i="2"/>
  <c r="H1264" i="2"/>
  <c r="J1263" i="2"/>
  <c r="I1263" i="2"/>
  <c r="H1263" i="2"/>
  <c r="J1262" i="2"/>
  <c r="I1262" i="2"/>
  <c r="H1262" i="2"/>
  <c r="J1261" i="2"/>
  <c r="H1261" i="2"/>
  <c r="H1260" i="2"/>
  <c r="J1259" i="2"/>
  <c r="H1259" i="2"/>
  <c r="J1258" i="2"/>
  <c r="I1258" i="2"/>
  <c r="H1258" i="2"/>
  <c r="J1257" i="2"/>
  <c r="I1257" i="2"/>
  <c r="H1257" i="2"/>
  <c r="J1256" i="2"/>
  <c r="I1256" i="2"/>
  <c r="H1256" i="2"/>
  <c r="J1254" i="2"/>
  <c r="I1254" i="2"/>
  <c r="H1254" i="2"/>
  <c r="J1253" i="2"/>
  <c r="I1253" i="2"/>
  <c r="H1253" i="2"/>
  <c r="J1252" i="2"/>
  <c r="I1252" i="2"/>
  <c r="H1252" i="2"/>
  <c r="J1251" i="2"/>
  <c r="I1251" i="2"/>
  <c r="H1251" i="2"/>
  <c r="J1250" i="2"/>
  <c r="I1250" i="2"/>
  <c r="H1250" i="2"/>
  <c r="J1249" i="2"/>
  <c r="I1249" i="2"/>
  <c r="H1249" i="2"/>
  <c r="J1248" i="2"/>
  <c r="I1248" i="2"/>
  <c r="H1248" i="2"/>
  <c r="J1247" i="2"/>
  <c r="I1247" i="2"/>
  <c r="H1247" i="2"/>
  <c r="J1246" i="2"/>
  <c r="I1246" i="2"/>
  <c r="H1246" i="2"/>
  <c r="J1245" i="2"/>
  <c r="I1245" i="2"/>
  <c r="H1245" i="2"/>
  <c r="J1244" i="2"/>
  <c r="I1244" i="2"/>
  <c r="H1244" i="2"/>
  <c r="J1243" i="2"/>
  <c r="I1243" i="2"/>
  <c r="H1243" i="2"/>
  <c r="J1242" i="2"/>
  <c r="I1242" i="2"/>
  <c r="H1242" i="2"/>
  <c r="J1241" i="2"/>
  <c r="I1241" i="2"/>
  <c r="H1241" i="2"/>
  <c r="J1240" i="2"/>
  <c r="I1240" i="2"/>
  <c r="H1240" i="2"/>
  <c r="J1239" i="2"/>
  <c r="I1239" i="2"/>
  <c r="H1239" i="2"/>
  <c r="J1238" i="2"/>
  <c r="I1238" i="2"/>
  <c r="H1238" i="2"/>
  <c r="J1237" i="2"/>
  <c r="I1237" i="2"/>
  <c r="H1237" i="2"/>
  <c r="J1236" i="2"/>
  <c r="I1236" i="2"/>
  <c r="H1236" i="2"/>
  <c r="J1235" i="2"/>
  <c r="I1235" i="2"/>
  <c r="H1235" i="2"/>
  <c r="J1234" i="2"/>
  <c r="I1234" i="2"/>
  <c r="H1234" i="2"/>
  <c r="J1233" i="2"/>
  <c r="I1233" i="2"/>
  <c r="H1233" i="2"/>
  <c r="J1232" i="2"/>
  <c r="I1232" i="2"/>
  <c r="H1232" i="2"/>
  <c r="J1231" i="2"/>
  <c r="I1231" i="2"/>
  <c r="H1231" i="2"/>
  <c r="J1230" i="2"/>
  <c r="I1230" i="2"/>
  <c r="H1230" i="2"/>
  <c r="I1228" i="2"/>
  <c r="H1228" i="2"/>
  <c r="J1227" i="2"/>
  <c r="H1227" i="2"/>
  <c r="I1226" i="2"/>
  <c r="H1226" i="2"/>
  <c r="J1225" i="2"/>
  <c r="I1225" i="2"/>
  <c r="H1225" i="2"/>
  <c r="J1224" i="2"/>
  <c r="I1224" i="2"/>
  <c r="H1224" i="2"/>
  <c r="J1223" i="2"/>
  <c r="I1223" i="2"/>
  <c r="H1223" i="2"/>
  <c r="J1222" i="2"/>
  <c r="I1222" i="2"/>
  <c r="H1222" i="2"/>
  <c r="J1221" i="2"/>
  <c r="I1221" i="2"/>
  <c r="H1221" i="2"/>
  <c r="J1220" i="2"/>
  <c r="I1220" i="2"/>
  <c r="H1220" i="2"/>
  <c r="J1219" i="2"/>
  <c r="I1219" i="2"/>
  <c r="H1219" i="2"/>
  <c r="J1218" i="2"/>
  <c r="I1218" i="2"/>
  <c r="H1218" i="2"/>
  <c r="J1217" i="2"/>
  <c r="I1217" i="2"/>
  <c r="H1217" i="2"/>
  <c r="J1216" i="2"/>
  <c r="I1216" i="2"/>
  <c r="H1216" i="2"/>
  <c r="J1215" i="2"/>
  <c r="I1215" i="2"/>
  <c r="H1215" i="2"/>
  <c r="J1214" i="2"/>
  <c r="I1214" i="2"/>
  <c r="H1214" i="2"/>
  <c r="J1212" i="2"/>
  <c r="I1212" i="2"/>
  <c r="H1212" i="2"/>
  <c r="J1211" i="2"/>
  <c r="I1211" i="2"/>
  <c r="H1211" i="2"/>
  <c r="J1210" i="2"/>
  <c r="I1210" i="2"/>
  <c r="H1210" i="2"/>
  <c r="J1209" i="2"/>
  <c r="I1209" i="2"/>
  <c r="H1209" i="2"/>
  <c r="J1208" i="2"/>
  <c r="I1208" i="2"/>
  <c r="H1208" i="2"/>
  <c r="J1207" i="2"/>
  <c r="I1207" i="2"/>
  <c r="H1207" i="2"/>
  <c r="J1206" i="2"/>
  <c r="I1206" i="2"/>
  <c r="H1206" i="2"/>
  <c r="J1205" i="2"/>
  <c r="I1205" i="2"/>
  <c r="H1205" i="2"/>
  <c r="J1204" i="2"/>
  <c r="I1204" i="2"/>
  <c r="H1204" i="2"/>
  <c r="J1203" i="2"/>
  <c r="I1203" i="2"/>
  <c r="H1203" i="2"/>
  <c r="J1202" i="2"/>
  <c r="I1202" i="2"/>
  <c r="H1202" i="2"/>
  <c r="J1201" i="2"/>
  <c r="I1201" i="2"/>
  <c r="H1201" i="2"/>
  <c r="J1200" i="2"/>
  <c r="I1200" i="2"/>
  <c r="H1200" i="2"/>
  <c r="J1199" i="2"/>
  <c r="I1199" i="2"/>
  <c r="H1199" i="2"/>
  <c r="J1198" i="2"/>
  <c r="I1198" i="2"/>
  <c r="H1198" i="2"/>
  <c r="I1197" i="2"/>
  <c r="H1197" i="2"/>
  <c r="H1196" i="2"/>
  <c r="H1195" i="2"/>
  <c r="J1194" i="2"/>
  <c r="I1194" i="2"/>
  <c r="H1194" i="2"/>
  <c r="J1193" i="2"/>
  <c r="I1193" i="2"/>
  <c r="H1193" i="2"/>
  <c r="J1192" i="2"/>
  <c r="I1192" i="2"/>
  <c r="H1192" i="2"/>
  <c r="J1191" i="2"/>
  <c r="I1191" i="2"/>
  <c r="H1191" i="2"/>
  <c r="J1189" i="2"/>
  <c r="I1189" i="2"/>
  <c r="H1189" i="2"/>
  <c r="J1188" i="2"/>
  <c r="I1188" i="2"/>
  <c r="H1188" i="2"/>
  <c r="J1187" i="2"/>
  <c r="I1187" i="2"/>
  <c r="H1187" i="2"/>
  <c r="J1186" i="2"/>
  <c r="I1186" i="2"/>
  <c r="H1186" i="2"/>
  <c r="J1185" i="2"/>
  <c r="I1185" i="2"/>
  <c r="H1185" i="2"/>
  <c r="J1184" i="2"/>
  <c r="I1184" i="2"/>
  <c r="H1184" i="2"/>
  <c r="J1183" i="2"/>
  <c r="I1183" i="2"/>
  <c r="H1183" i="2"/>
  <c r="J1182" i="2"/>
  <c r="I1182" i="2"/>
  <c r="H1182" i="2"/>
  <c r="J1181" i="2"/>
  <c r="I1181" i="2"/>
  <c r="H1181" i="2"/>
  <c r="J1180" i="2"/>
  <c r="I1180" i="2"/>
  <c r="H1180" i="2"/>
  <c r="J1179" i="2"/>
  <c r="I1179" i="2"/>
  <c r="H1179" i="2"/>
  <c r="J1178" i="2"/>
  <c r="I1178" i="2"/>
  <c r="H1178" i="2"/>
  <c r="J1177" i="2"/>
  <c r="I1177" i="2"/>
  <c r="H1177" i="2"/>
  <c r="J1176" i="2"/>
  <c r="I1176" i="2"/>
  <c r="H1176" i="2"/>
  <c r="J1175" i="2"/>
  <c r="I1175" i="2"/>
  <c r="H1175" i="2"/>
  <c r="J1173" i="2"/>
  <c r="I1173" i="2"/>
  <c r="H1173" i="2"/>
  <c r="J1172" i="2"/>
  <c r="I1172" i="2"/>
  <c r="H1172" i="2"/>
  <c r="J1171" i="2"/>
  <c r="I1171" i="2"/>
  <c r="H1171" i="2"/>
  <c r="J1170" i="2"/>
  <c r="I1170" i="2"/>
  <c r="H1170" i="2"/>
  <c r="J1169" i="2"/>
  <c r="I1169" i="2"/>
  <c r="H1169" i="2"/>
  <c r="J1168" i="2"/>
  <c r="I1168" i="2"/>
  <c r="H1168" i="2"/>
  <c r="J1167" i="2"/>
  <c r="I1167" i="2"/>
  <c r="H1167" i="2"/>
  <c r="J1166" i="2"/>
  <c r="I1166" i="2"/>
  <c r="H1166" i="2"/>
  <c r="I1165" i="2"/>
  <c r="H1165" i="2"/>
  <c r="J1164" i="2"/>
  <c r="H1164" i="2"/>
  <c r="I1163" i="2"/>
  <c r="H1163" i="2"/>
  <c r="J1162" i="2"/>
  <c r="I1162" i="2"/>
  <c r="H1162" i="2"/>
  <c r="J1161" i="2"/>
  <c r="I1161" i="2"/>
  <c r="H1161" i="2"/>
  <c r="J1160" i="2"/>
  <c r="I1160" i="2"/>
  <c r="H1160" i="2"/>
  <c r="H1159" i="2"/>
  <c r="J1158" i="2"/>
  <c r="I1158" i="2"/>
  <c r="H1158" i="2"/>
  <c r="J1157" i="2"/>
  <c r="I1157" i="2"/>
  <c r="H1157" i="2"/>
  <c r="J1156" i="2"/>
  <c r="I1156" i="2"/>
  <c r="H1156" i="2"/>
  <c r="J1155" i="2"/>
  <c r="I1155" i="2"/>
  <c r="H1155" i="2"/>
  <c r="J1154" i="2"/>
  <c r="I1154" i="2"/>
  <c r="H1154" i="2"/>
  <c r="J1153" i="2"/>
  <c r="I1153" i="2"/>
  <c r="H1153" i="2"/>
  <c r="J1152" i="2"/>
  <c r="I1152" i="2"/>
  <c r="H1152" i="2"/>
  <c r="J1151" i="2"/>
  <c r="I1151" i="2"/>
  <c r="H1151" i="2"/>
  <c r="J1150" i="2"/>
  <c r="I1150" i="2"/>
  <c r="H1150" i="2"/>
  <c r="J1149" i="2"/>
  <c r="I1149" i="2"/>
  <c r="H1149" i="2"/>
  <c r="J1148" i="2"/>
  <c r="I1148" i="2"/>
  <c r="H1148" i="2"/>
  <c r="J1147" i="2"/>
  <c r="I1147" i="2"/>
  <c r="H1147" i="2"/>
  <c r="J1146" i="2"/>
  <c r="I1146" i="2"/>
  <c r="H1146" i="2"/>
  <c r="J1144" i="2"/>
  <c r="I1144" i="2"/>
  <c r="H1144" i="2"/>
  <c r="J1143" i="2"/>
  <c r="I1143" i="2"/>
  <c r="H1143" i="2"/>
  <c r="J1142" i="2"/>
  <c r="I1142" i="2"/>
  <c r="H1142" i="2"/>
  <c r="J1141" i="2"/>
  <c r="I1141" i="2"/>
  <c r="H1141" i="2"/>
  <c r="J1140" i="2"/>
  <c r="I1140" i="2"/>
  <c r="H1140" i="2"/>
  <c r="J1139" i="2"/>
  <c r="I1139" i="2"/>
  <c r="H1139" i="2"/>
  <c r="J1138" i="2"/>
  <c r="I1138" i="2"/>
  <c r="H1138" i="2"/>
  <c r="J1137" i="2"/>
  <c r="I1137" i="2"/>
  <c r="H1137" i="2"/>
  <c r="J1136" i="2"/>
  <c r="I1136" i="2"/>
  <c r="H1136" i="2"/>
  <c r="J1135" i="2"/>
  <c r="I1135" i="2"/>
  <c r="H1135" i="2"/>
  <c r="J1134" i="2"/>
  <c r="I1134" i="2"/>
  <c r="H1134" i="2"/>
  <c r="J1133" i="2"/>
  <c r="H1133" i="2"/>
  <c r="I1132" i="2"/>
  <c r="H1132" i="2"/>
  <c r="J1131" i="2"/>
  <c r="H1131" i="2"/>
  <c r="J1130" i="2"/>
  <c r="I1130" i="2"/>
  <c r="H1130" i="2"/>
  <c r="J1129" i="2"/>
  <c r="I1129" i="2"/>
  <c r="H1129" i="2"/>
  <c r="J1128" i="2"/>
  <c r="I1128" i="2"/>
  <c r="H1128" i="2"/>
  <c r="J1126" i="2"/>
  <c r="I1126" i="2"/>
  <c r="H1126" i="2"/>
  <c r="J1125" i="2"/>
  <c r="I1125" i="2"/>
  <c r="H1125" i="2"/>
  <c r="J1124" i="2"/>
  <c r="I1124" i="2"/>
  <c r="H1124" i="2"/>
  <c r="J1123" i="2"/>
  <c r="I1123" i="2"/>
  <c r="H1123" i="2"/>
  <c r="J1122" i="2"/>
  <c r="I1122" i="2"/>
  <c r="H1122" i="2"/>
  <c r="J1121" i="2"/>
  <c r="I1121" i="2"/>
  <c r="H1121" i="2"/>
  <c r="J1120" i="2"/>
  <c r="I1120" i="2"/>
  <c r="H1120" i="2"/>
  <c r="J1119" i="2"/>
  <c r="I1119" i="2"/>
  <c r="H1119" i="2"/>
  <c r="J1118" i="2"/>
  <c r="I1118" i="2"/>
  <c r="H1118" i="2"/>
  <c r="J1117" i="2"/>
  <c r="I1117" i="2"/>
  <c r="H1117" i="2"/>
  <c r="J1116" i="2"/>
  <c r="I1116" i="2"/>
  <c r="H1116" i="2"/>
  <c r="J1115" i="2"/>
  <c r="I1115" i="2"/>
  <c r="H1115" i="2"/>
  <c r="J1114" i="2"/>
  <c r="I1114" i="2"/>
  <c r="H1114" i="2"/>
  <c r="J1113" i="2"/>
  <c r="I1113" i="2"/>
  <c r="H1113" i="2"/>
  <c r="J1112" i="2"/>
  <c r="I1112" i="2"/>
  <c r="H1112" i="2"/>
  <c r="J1111" i="2"/>
  <c r="I1111" i="2"/>
  <c r="H1111" i="2"/>
  <c r="J1110" i="2"/>
  <c r="I1110" i="2"/>
  <c r="H1110" i="2"/>
  <c r="J1109" i="2"/>
  <c r="I1109" i="2"/>
  <c r="H1109" i="2"/>
  <c r="J1108" i="2"/>
  <c r="I1108" i="2"/>
  <c r="H1108" i="2"/>
  <c r="J1107" i="2"/>
  <c r="I1107" i="2"/>
  <c r="H1107" i="2"/>
  <c r="J1106" i="2"/>
  <c r="I1106" i="2"/>
  <c r="H1106" i="2"/>
  <c r="J1105" i="2"/>
  <c r="I1105" i="2"/>
  <c r="H1105" i="2"/>
  <c r="J1104" i="2"/>
  <c r="I1104" i="2"/>
  <c r="H1104" i="2"/>
  <c r="J1103" i="2"/>
  <c r="I1103" i="2"/>
  <c r="H1103" i="2"/>
  <c r="H1101" i="2"/>
  <c r="I1100" i="2"/>
  <c r="H1100" i="2"/>
  <c r="J1099" i="2"/>
  <c r="H1099" i="2"/>
  <c r="J1098" i="2"/>
  <c r="I1098" i="2"/>
  <c r="H1098" i="2"/>
  <c r="J1097" i="2"/>
  <c r="I1097" i="2"/>
  <c r="H1097" i="2"/>
  <c r="J1096" i="2"/>
  <c r="I1096" i="2"/>
  <c r="H1096" i="2"/>
  <c r="J1095" i="2"/>
  <c r="I1095" i="2"/>
  <c r="H1095" i="2"/>
  <c r="J1094" i="2"/>
  <c r="I1094" i="2"/>
  <c r="H1094" i="2"/>
  <c r="J1093" i="2"/>
  <c r="I1093" i="2"/>
  <c r="H1093" i="2"/>
  <c r="J1092" i="2"/>
  <c r="I1092" i="2"/>
  <c r="H1092" i="2"/>
  <c r="J1091" i="2"/>
  <c r="I1091" i="2"/>
  <c r="H1091" i="2"/>
  <c r="J1090" i="2"/>
  <c r="I1090" i="2"/>
  <c r="H1090" i="2"/>
  <c r="J1089" i="2"/>
  <c r="I1089" i="2"/>
  <c r="H1089" i="2"/>
  <c r="J1088" i="2"/>
  <c r="I1088" i="2"/>
  <c r="H1088" i="2"/>
  <c r="J1087" i="2"/>
  <c r="I1087" i="2"/>
  <c r="H1087" i="2"/>
  <c r="J1086" i="2"/>
  <c r="I1086" i="2"/>
  <c r="H1086" i="2"/>
  <c r="J1085" i="2"/>
  <c r="I1085" i="2"/>
  <c r="H1085" i="2"/>
  <c r="J1084" i="2"/>
  <c r="I1084" i="2"/>
  <c r="H1084" i="2"/>
  <c r="J1083" i="2"/>
  <c r="I1083" i="2"/>
  <c r="H1083" i="2"/>
  <c r="J1082" i="2"/>
  <c r="I1082" i="2"/>
  <c r="H1082" i="2"/>
  <c r="J1081" i="2"/>
  <c r="I1081" i="2"/>
  <c r="H1081" i="2"/>
  <c r="J1080" i="2"/>
  <c r="I1080" i="2"/>
  <c r="H1080" i="2"/>
  <c r="J1079" i="2"/>
  <c r="I1079" i="2"/>
  <c r="H1079" i="2"/>
  <c r="J1078" i="2"/>
  <c r="I1078" i="2"/>
  <c r="H1078" i="2"/>
  <c r="J1076" i="2"/>
  <c r="I1076" i="2"/>
  <c r="H1076" i="2"/>
  <c r="J1075" i="2"/>
  <c r="I1075" i="2"/>
  <c r="H1075" i="2"/>
  <c r="J1074" i="2"/>
  <c r="I1074" i="2"/>
  <c r="H1074" i="2"/>
  <c r="J1073" i="2"/>
  <c r="I1073" i="2"/>
  <c r="H1073" i="2"/>
  <c r="J1072" i="2"/>
  <c r="I1072" i="2"/>
  <c r="H1072" i="2"/>
  <c r="J1071" i="2"/>
  <c r="I1071" i="2"/>
  <c r="H1071" i="2"/>
  <c r="J1070" i="2"/>
  <c r="I1070" i="2"/>
  <c r="H1070" i="2"/>
  <c r="I1069" i="2"/>
  <c r="H1069" i="2"/>
  <c r="H1068" i="2"/>
  <c r="H1067" i="2"/>
  <c r="J1066" i="2"/>
  <c r="I1066" i="2"/>
  <c r="H1066" i="2"/>
  <c r="J1065" i="2"/>
  <c r="I1065" i="2"/>
  <c r="H1065" i="2"/>
  <c r="J1064" i="2"/>
  <c r="I1064" i="2"/>
  <c r="H1064" i="2"/>
  <c r="J1063" i="2"/>
  <c r="I1063" i="2"/>
  <c r="H1063" i="2"/>
  <c r="J1062" i="2"/>
  <c r="I1062" i="2"/>
  <c r="H1062" i="2"/>
  <c r="J1061" i="2"/>
  <c r="I1061" i="2"/>
  <c r="H1061" i="2"/>
  <c r="J1060" i="2"/>
  <c r="I1060" i="2"/>
  <c r="H1060" i="2"/>
  <c r="J1059" i="2"/>
  <c r="I1059" i="2"/>
  <c r="H1059" i="2"/>
  <c r="J1058" i="2"/>
  <c r="I1058" i="2"/>
  <c r="H1058" i="2"/>
  <c r="J1057" i="2"/>
  <c r="I1057" i="2"/>
  <c r="H1057" i="2"/>
  <c r="J1056" i="2"/>
  <c r="I1056" i="2"/>
  <c r="H1056" i="2"/>
  <c r="J1055" i="2"/>
  <c r="I1055" i="2"/>
  <c r="H1055" i="2"/>
  <c r="J1054" i="2"/>
  <c r="I1054" i="2"/>
  <c r="H1054" i="2"/>
  <c r="J1053" i="2"/>
  <c r="I1053" i="2"/>
  <c r="H1053" i="2"/>
  <c r="J1052" i="2"/>
  <c r="I1052" i="2"/>
  <c r="H1052" i="2"/>
  <c r="J1051" i="2"/>
  <c r="I1051" i="2"/>
  <c r="H1051" i="2"/>
  <c r="J1050" i="2"/>
  <c r="I1050" i="2"/>
  <c r="H1050" i="2"/>
  <c r="J1048" i="2"/>
  <c r="I1048" i="2"/>
  <c r="H1048" i="2"/>
  <c r="J1047" i="2"/>
  <c r="I1047" i="2"/>
  <c r="H1047" i="2"/>
  <c r="J1046" i="2"/>
  <c r="I1046" i="2"/>
  <c r="H1046" i="2"/>
  <c r="J1045" i="2"/>
  <c r="I1045" i="2"/>
  <c r="H1045" i="2"/>
  <c r="J1044" i="2"/>
  <c r="I1044" i="2"/>
  <c r="H1044" i="2"/>
  <c r="J1043" i="2"/>
  <c r="I1043" i="2"/>
  <c r="H1043" i="2"/>
  <c r="J1042" i="2"/>
  <c r="I1042" i="2"/>
  <c r="H1042" i="2"/>
  <c r="J1041" i="2"/>
  <c r="I1041" i="2"/>
  <c r="H1041" i="2"/>
  <c r="J1040" i="2"/>
  <c r="I1040" i="2"/>
  <c r="H1040" i="2"/>
  <c r="J1039" i="2"/>
  <c r="I1039" i="2"/>
  <c r="H1039" i="2"/>
  <c r="H1038" i="2"/>
  <c r="J1037" i="2"/>
  <c r="H1037" i="2"/>
  <c r="I1036" i="2"/>
  <c r="H1036" i="2"/>
  <c r="J1035" i="2"/>
  <c r="H1035" i="2"/>
  <c r="J1034" i="2"/>
  <c r="I1034" i="2"/>
  <c r="H1034" i="2"/>
  <c r="J1033" i="2"/>
  <c r="I1033" i="2"/>
  <c r="H1033" i="2"/>
  <c r="J1032" i="2"/>
  <c r="I1032" i="2"/>
  <c r="H1032" i="2"/>
  <c r="J1031" i="2"/>
  <c r="I1031" i="2"/>
  <c r="H1031" i="2"/>
  <c r="J1030" i="2"/>
  <c r="I1030" i="2"/>
  <c r="H1030" i="2"/>
  <c r="J1029" i="2"/>
  <c r="I1029" i="2"/>
  <c r="H1029" i="2"/>
  <c r="J1027" i="2"/>
  <c r="I1027" i="2"/>
  <c r="H1027" i="2"/>
  <c r="J1026" i="2"/>
  <c r="I1026" i="2"/>
  <c r="H1026" i="2"/>
  <c r="J1025" i="2"/>
  <c r="I1025" i="2"/>
  <c r="H1025" i="2"/>
  <c r="J1024" i="2"/>
  <c r="I1024" i="2"/>
  <c r="H1024" i="2"/>
  <c r="J1023" i="2"/>
  <c r="I1023" i="2"/>
  <c r="H1023" i="2"/>
  <c r="J1022" i="2"/>
  <c r="I1022" i="2"/>
  <c r="H1022" i="2"/>
  <c r="J1021" i="2"/>
  <c r="I1021" i="2"/>
  <c r="H1021" i="2"/>
  <c r="J1020" i="2"/>
  <c r="I1020" i="2"/>
  <c r="H1020" i="2"/>
  <c r="J1019" i="2"/>
  <c r="I1019" i="2"/>
  <c r="H1019" i="2"/>
  <c r="J1018" i="2"/>
  <c r="I1018" i="2"/>
  <c r="H1018" i="2"/>
  <c r="J1017" i="2"/>
  <c r="I1017" i="2"/>
  <c r="H1017" i="2"/>
  <c r="J1016" i="2"/>
  <c r="I1016" i="2"/>
  <c r="H1016" i="2"/>
  <c r="J1015" i="2"/>
  <c r="I1015" i="2"/>
  <c r="H1015" i="2"/>
  <c r="J1014" i="2"/>
  <c r="I1014" i="2"/>
  <c r="H1014" i="2"/>
  <c r="J1013" i="2"/>
  <c r="I1013" i="2"/>
  <c r="H1013" i="2"/>
  <c r="J1012" i="2"/>
  <c r="H1012" i="2"/>
  <c r="J1011" i="2"/>
  <c r="I1011" i="2"/>
  <c r="H1011" i="2"/>
  <c r="J1009" i="2"/>
  <c r="I1009" i="2"/>
  <c r="H1009" i="2"/>
  <c r="J1008" i="2"/>
  <c r="I1008" i="2"/>
  <c r="H1008" i="2"/>
  <c r="J1007" i="2"/>
  <c r="I1007" i="2"/>
  <c r="H1007" i="2"/>
  <c r="J1006" i="2"/>
  <c r="I1006" i="2"/>
  <c r="H1006" i="2"/>
  <c r="J1005" i="2"/>
  <c r="I1005" i="2"/>
  <c r="H1005" i="2"/>
  <c r="J1004" i="2"/>
  <c r="I1004" i="2"/>
  <c r="H1004" i="2"/>
  <c r="J1003" i="2"/>
  <c r="I1003" i="2"/>
  <c r="H1003" i="2"/>
  <c r="J1002" i="2"/>
  <c r="I1002" i="2"/>
  <c r="H1002" i="2"/>
  <c r="J1000" i="2"/>
  <c r="I1000" i="2"/>
  <c r="H1000" i="2"/>
  <c r="J999" i="2"/>
  <c r="I999" i="2"/>
  <c r="H999" i="2"/>
  <c r="J998" i="2"/>
  <c r="I998" i="2"/>
  <c r="H998" i="2"/>
  <c r="J997" i="2"/>
  <c r="I997" i="2"/>
  <c r="H997" i="2"/>
  <c r="H996" i="2"/>
  <c r="J995" i="2"/>
  <c r="I995" i="2"/>
  <c r="H995" i="2"/>
  <c r="J994" i="2"/>
  <c r="I994" i="2"/>
  <c r="H994" i="2"/>
  <c r="J993" i="2"/>
  <c r="I993" i="2"/>
  <c r="H993" i="2"/>
  <c r="J992" i="2"/>
  <c r="I992" i="2"/>
  <c r="H992" i="2"/>
  <c r="J991" i="2"/>
  <c r="I991" i="2"/>
  <c r="H991" i="2"/>
  <c r="J990" i="2"/>
  <c r="I990" i="2"/>
  <c r="H990" i="2"/>
  <c r="J989" i="2"/>
  <c r="I989" i="2"/>
  <c r="H989" i="2"/>
  <c r="J988" i="2"/>
  <c r="I988" i="2"/>
  <c r="H988" i="2"/>
  <c r="J987" i="2"/>
  <c r="H987" i="2"/>
  <c r="J986" i="2"/>
  <c r="I986" i="2"/>
  <c r="H986" i="2"/>
  <c r="J985" i="2"/>
  <c r="I985" i="2"/>
  <c r="H985" i="2"/>
  <c r="J984" i="2"/>
  <c r="I984" i="2"/>
  <c r="H984" i="2"/>
  <c r="J983" i="2"/>
  <c r="I983" i="2"/>
  <c r="H983" i="2"/>
  <c r="J982" i="2"/>
  <c r="I982" i="2"/>
  <c r="H982" i="2"/>
  <c r="J981" i="2"/>
  <c r="I981" i="2"/>
  <c r="H981" i="2"/>
  <c r="J979" i="2"/>
  <c r="I979" i="2"/>
  <c r="H979" i="2"/>
  <c r="J978" i="2"/>
  <c r="I978" i="2"/>
  <c r="H978" i="2"/>
  <c r="J977" i="2"/>
  <c r="I977" i="2"/>
  <c r="H977" i="2"/>
  <c r="J976" i="2"/>
  <c r="I976" i="2"/>
  <c r="H976" i="2"/>
  <c r="J975" i="2"/>
  <c r="I975" i="2"/>
  <c r="H975" i="2"/>
  <c r="J974" i="2"/>
  <c r="I974" i="2"/>
  <c r="H974" i="2"/>
  <c r="J973" i="2"/>
  <c r="I973" i="2"/>
  <c r="H973" i="2"/>
  <c r="J972" i="2"/>
  <c r="I972" i="2"/>
  <c r="H972" i="2"/>
  <c r="J971" i="2"/>
  <c r="I971" i="2"/>
  <c r="H971" i="2"/>
  <c r="J970" i="2"/>
  <c r="I970" i="2"/>
  <c r="H970" i="2"/>
  <c r="J969" i="2"/>
  <c r="I969" i="2"/>
  <c r="H969" i="2"/>
  <c r="J968" i="2"/>
  <c r="I968" i="2"/>
  <c r="H968" i="2"/>
  <c r="J967" i="2"/>
  <c r="I967" i="2"/>
  <c r="H967" i="2"/>
  <c r="J966" i="2"/>
  <c r="I966" i="2"/>
  <c r="H966" i="2"/>
  <c r="J965" i="2"/>
  <c r="I965" i="2"/>
  <c r="H965" i="2"/>
  <c r="I964" i="2"/>
  <c r="H964" i="2"/>
  <c r="J963" i="2"/>
  <c r="I963" i="2"/>
  <c r="H963" i="2"/>
  <c r="J962" i="2"/>
  <c r="I962" i="2"/>
  <c r="H962" i="2"/>
  <c r="J961" i="2"/>
  <c r="I961" i="2"/>
  <c r="H961" i="2"/>
  <c r="J959" i="2"/>
  <c r="I959" i="2"/>
  <c r="H959" i="2"/>
  <c r="J958" i="2"/>
  <c r="I958" i="2"/>
  <c r="H958" i="2"/>
  <c r="J957" i="2"/>
  <c r="I957" i="2"/>
  <c r="H957" i="2"/>
  <c r="J956" i="2"/>
  <c r="I956" i="2"/>
  <c r="H956" i="2"/>
  <c r="J955" i="2"/>
  <c r="I955" i="2"/>
  <c r="H955" i="2"/>
  <c r="J954" i="2"/>
  <c r="I954" i="2"/>
  <c r="H954" i="2"/>
  <c r="J953" i="2"/>
  <c r="I953" i="2"/>
  <c r="H953" i="2"/>
  <c r="J952" i="2"/>
  <c r="I952" i="2"/>
  <c r="H952" i="2"/>
  <c r="J951" i="2"/>
  <c r="I951" i="2"/>
  <c r="H951" i="2"/>
  <c r="J950" i="2"/>
  <c r="I950" i="2"/>
  <c r="H950" i="2"/>
  <c r="J949" i="2"/>
  <c r="I949" i="2"/>
  <c r="H949" i="2"/>
  <c r="J948" i="2"/>
  <c r="H948" i="2"/>
  <c r="J947" i="2"/>
  <c r="I947" i="2"/>
  <c r="H947" i="2"/>
  <c r="J946" i="2"/>
  <c r="I946" i="2"/>
  <c r="H946" i="2"/>
  <c r="J945" i="2"/>
  <c r="I945" i="2"/>
  <c r="H945" i="2"/>
  <c r="J944" i="2"/>
  <c r="I944" i="2"/>
  <c r="H944" i="2"/>
  <c r="J943" i="2"/>
  <c r="I943" i="2"/>
  <c r="H943" i="2"/>
  <c r="J942" i="2"/>
  <c r="I942" i="2"/>
  <c r="H942" i="2"/>
  <c r="J941" i="2"/>
  <c r="I941" i="2"/>
  <c r="H941" i="2"/>
  <c r="J940" i="2"/>
  <c r="I940" i="2"/>
  <c r="H940" i="2"/>
  <c r="J939" i="2"/>
  <c r="I939" i="2"/>
  <c r="H939" i="2"/>
  <c r="J938" i="2"/>
  <c r="H938" i="2"/>
  <c r="H937" i="2"/>
  <c r="J936" i="2"/>
  <c r="I936" i="2"/>
  <c r="H936" i="2"/>
  <c r="J935" i="2"/>
  <c r="I935" i="2"/>
  <c r="H935" i="2"/>
  <c r="J933" i="2"/>
  <c r="I933" i="2"/>
  <c r="H933" i="2"/>
  <c r="J932" i="2"/>
  <c r="I932" i="2"/>
  <c r="H932" i="2"/>
  <c r="J931" i="2"/>
  <c r="I931" i="2"/>
  <c r="H931" i="2"/>
  <c r="J930" i="2"/>
  <c r="I930" i="2"/>
  <c r="H930" i="2"/>
  <c r="J929" i="2"/>
  <c r="I929" i="2"/>
  <c r="H929" i="2"/>
  <c r="J928" i="2"/>
  <c r="I928" i="2"/>
  <c r="H928" i="2"/>
  <c r="J927" i="2"/>
  <c r="H927" i="2"/>
  <c r="J926" i="2"/>
  <c r="I926" i="2"/>
  <c r="H926" i="2"/>
  <c r="J925" i="2"/>
  <c r="I925" i="2"/>
  <c r="H925" i="2"/>
  <c r="J924" i="2"/>
  <c r="I924" i="2"/>
  <c r="H924" i="2"/>
  <c r="J923" i="2"/>
  <c r="I923" i="2"/>
  <c r="H923" i="2"/>
  <c r="J922" i="2"/>
  <c r="I922" i="2"/>
  <c r="H922" i="2"/>
  <c r="J921" i="2"/>
  <c r="I921" i="2"/>
  <c r="H921" i="2"/>
  <c r="J920" i="2"/>
  <c r="I920" i="2"/>
  <c r="H920" i="2"/>
  <c r="J919" i="2"/>
  <c r="I919" i="2"/>
  <c r="H919" i="2"/>
  <c r="J918" i="2"/>
  <c r="I918" i="2"/>
  <c r="H918" i="2"/>
  <c r="J917" i="2"/>
  <c r="I917" i="2"/>
  <c r="H917" i="2"/>
  <c r="I916" i="2"/>
  <c r="H916" i="2"/>
  <c r="J915" i="2"/>
  <c r="I915" i="2"/>
  <c r="H915" i="2"/>
  <c r="J914" i="2"/>
  <c r="I914" i="2"/>
  <c r="H914" i="2"/>
  <c r="J912" i="2"/>
  <c r="I912" i="2"/>
  <c r="H912" i="2"/>
  <c r="J911" i="2"/>
  <c r="I911" i="2"/>
  <c r="H911" i="2"/>
  <c r="J910" i="2"/>
  <c r="I910" i="2"/>
  <c r="H910" i="2"/>
  <c r="J909" i="2"/>
  <c r="I909" i="2"/>
  <c r="H909" i="2"/>
  <c r="J908" i="2"/>
  <c r="I908" i="2"/>
  <c r="H908" i="2"/>
  <c r="J907" i="2"/>
  <c r="I907" i="2"/>
  <c r="H907" i="2"/>
  <c r="J906" i="2"/>
  <c r="H906" i="2"/>
  <c r="I905" i="2"/>
  <c r="H905" i="2"/>
  <c r="J903" i="2"/>
  <c r="I903" i="2"/>
  <c r="H903" i="2"/>
  <c r="J902" i="2"/>
  <c r="H902" i="2"/>
  <c r="J901" i="2"/>
  <c r="I901" i="2"/>
  <c r="H901" i="2"/>
  <c r="J900" i="2"/>
  <c r="I900" i="2"/>
  <c r="H900" i="2"/>
  <c r="J899" i="2"/>
  <c r="I899" i="2"/>
  <c r="H899" i="2"/>
  <c r="J898" i="2"/>
  <c r="I898" i="2"/>
  <c r="H898" i="2"/>
  <c r="J897" i="2"/>
  <c r="I897" i="2"/>
  <c r="H897" i="2"/>
  <c r="J896" i="2"/>
  <c r="I896" i="2"/>
  <c r="H896" i="2"/>
  <c r="J895" i="2"/>
  <c r="H895" i="2"/>
  <c r="J893" i="2"/>
  <c r="I893" i="2"/>
  <c r="H893" i="2"/>
  <c r="J892" i="2"/>
  <c r="I892" i="2"/>
  <c r="H892" i="2"/>
  <c r="J891" i="2"/>
  <c r="I891" i="2"/>
  <c r="H891" i="2"/>
  <c r="J890" i="2"/>
  <c r="I890" i="2"/>
  <c r="H890" i="2"/>
  <c r="J889" i="2"/>
  <c r="I889" i="2"/>
  <c r="H889" i="2"/>
  <c r="J888" i="2"/>
  <c r="I888" i="2"/>
  <c r="H888" i="2"/>
  <c r="J887" i="2"/>
  <c r="I887" i="2"/>
  <c r="H887" i="2"/>
  <c r="J886" i="2"/>
  <c r="I886" i="2"/>
  <c r="H886" i="2"/>
  <c r="J885" i="2"/>
  <c r="I885" i="2"/>
  <c r="H885" i="2"/>
  <c r="H884" i="2"/>
  <c r="J883" i="2"/>
  <c r="I883" i="2"/>
  <c r="H883" i="2"/>
  <c r="J882" i="2"/>
  <c r="I882" i="2"/>
  <c r="H882" i="2"/>
  <c r="J881" i="2"/>
  <c r="I881" i="2"/>
  <c r="H881" i="2"/>
  <c r="J880" i="2"/>
  <c r="I880" i="2"/>
  <c r="H880" i="2"/>
  <c r="J879" i="2"/>
  <c r="I879" i="2"/>
  <c r="H879" i="2"/>
  <c r="J878" i="2"/>
  <c r="I878" i="2"/>
  <c r="H878" i="2"/>
  <c r="J877" i="2"/>
  <c r="I877" i="2"/>
  <c r="H877" i="2"/>
  <c r="J876" i="2"/>
  <c r="I876" i="2"/>
  <c r="H876" i="2"/>
  <c r="J875" i="2"/>
  <c r="I875" i="2"/>
  <c r="H875" i="2"/>
  <c r="J874" i="2"/>
  <c r="H874" i="2"/>
  <c r="I873" i="2"/>
  <c r="H873" i="2"/>
  <c r="J872" i="2"/>
  <c r="I872" i="2"/>
  <c r="H872" i="2"/>
  <c r="J871" i="2"/>
  <c r="I871" i="2"/>
  <c r="H871" i="2"/>
  <c r="J869" i="2"/>
  <c r="I869" i="2"/>
  <c r="H869" i="2"/>
  <c r="J868" i="2"/>
  <c r="I868" i="2"/>
  <c r="H868" i="2"/>
  <c r="H867" i="2"/>
  <c r="J866" i="2"/>
  <c r="I866" i="2"/>
  <c r="H866" i="2"/>
  <c r="J865" i="2"/>
  <c r="I865" i="2"/>
  <c r="H865" i="2"/>
  <c r="J864" i="2"/>
  <c r="I864" i="2"/>
  <c r="H864" i="2"/>
  <c r="J863" i="2"/>
  <c r="H863" i="2"/>
  <c r="J862" i="2"/>
  <c r="I862" i="2"/>
  <c r="H862" i="2"/>
  <c r="J861" i="2"/>
  <c r="I861" i="2"/>
  <c r="H861" i="2"/>
  <c r="J860" i="2"/>
  <c r="I860" i="2"/>
  <c r="H860" i="2"/>
  <c r="J859" i="2"/>
  <c r="I859" i="2"/>
  <c r="H859" i="2"/>
  <c r="J858" i="2"/>
  <c r="I858" i="2"/>
  <c r="H858" i="2"/>
  <c r="J857" i="2"/>
  <c r="I857" i="2"/>
  <c r="H857" i="2"/>
  <c r="J856" i="2"/>
  <c r="I856" i="2"/>
  <c r="H856" i="2"/>
  <c r="J855" i="2"/>
  <c r="I855" i="2"/>
  <c r="H855" i="2"/>
  <c r="J854" i="2"/>
  <c r="I854" i="2"/>
  <c r="H854" i="2"/>
  <c r="J853" i="2"/>
  <c r="I853" i="2"/>
  <c r="H853" i="2"/>
  <c r="I852" i="2"/>
  <c r="H852" i="2"/>
  <c r="J851" i="2"/>
  <c r="I851" i="2"/>
  <c r="H851" i="2"/>
  <c r="J850" i="2"/>
  <c r="I850" i="2"/>
  <c r="H850" i="2"/>
  <c r="J848" i="2"/>
  <c r="I848" i="2"/>
  <c r="H848" i="2"/>
  <c r="J847" i="2"/>
  <c r="I847" i="2"/>
  <c r="H847" i="2"/>
  <c r="J846" i="2"/>
  <c r="I846" i="2"/>
  <c r="H846" i="2"/>
  <c r="J845" i="2"/>
  <c r="I845" i="2"/>
  <c r="H845" i="2"/>
  <c r="J844" i="2"/>
  <c r="I844" i="2"/>
  <c r="H844" i="2"/>
  <c r="H843" i="2"/>
  <c r="J842" i="2"/>
  <c r="I842" i="2"/>
  <c r="H842" i="2"/>
  <c r="J841" i="2"/>
  <c r="I841" i="2"/>
  <c r="H841" i="2"/>
  <c r="J840" i="2"/>
  <c r="I840" i="2"/>
  <c r="H840" i="2"/>
  <c r="J839" i="2"/>
  <c r="I839" i="2"/>
  <c r="H839" i="2"/>
  <c r="J838" i="2"/>
  <c r="I838" i="2"/>
  <c r="H838" i="2"/>
  <c r="J837" i="2"/>
  <c r="I837" i="2"/>
  <c r="H837" i="2"/>
  <c r="J836" i="2"/>
  <c r="I836" i="2"/>
  <c r="H836" i="2"/>
  <c r="I835" i="2"/>
  <c r="H835" i="2"/>
  <c r="J834" i="2"/>
  <c r="I834" i="2"/>
  <c r="H834" i="2"/>
  <c r="J833" i="2"/>
  <c r="I833" i="2"/>
  <c r="H833" i="2"/>
  <c r="J832" i="2"/>
  <c r="I832" i="2"/>
  <c r="H832" i="2"/>
  <c r="J831" i="2"/>
  <c r="I831" i="2"/>
  <c r="H831" i="2"/>
  <c r="J830" i="2"/>
  <c r="I830" i="2"/>
  <c r="H830" i="2"/>
  <c r="J829" i="2"/>
  <c r="I829" i="2"/>
  <c r="H829" i="2"/>
  <c r="J828" i="2"/>
  <c r="I828" i="2"/>
  <c r="H828" i="2"/>
  <c r="I827" i="2"/>
  <c r="H827" i="2"/>
  <c r="J826" i="2"/>
  <c r="I826" i="2"/>
  <c r="H826" i="2"/>
  <c r="J825" i="2"/>
  <c r="I825" i="2"/>
  <c r="H825" i="2"/>
  <c r="J823" i="2"/>
  <c r="I823" i="2"/>
  <c r="H823" i="2"/>
  <c r="J822" i="2"/>
  <c r="I822" i="2"/>
  <c r="H822" i="2"/>
  <c r="J821" i="2"/>
  <c r="I821" i="2"/>
  <c r="H821" i="2"/>
  <c r="J820" i="2"/>
  <c r="I820" i="2"/>
  <c r="H820" i="2"/>
  <c r="H819" i="2"/>
  <c r="J818" i="2"/>
  <c r="I818" i="2"/>
  <c r="H818" i="2"/>
  <c r="J817" i="2"/>
  <c r="I817" i="2"/>
  <c r="H817" i="2"/>
  <c r="J816" i="2"/>
  <c r="I816" i="2"/>
  <c r="H816" i="2"/>
  <c r="J815" i="2"/>
  <c r="I815" i="2"/>
  <c r="H815" i="2"/>
  <c r="J814" i="2"/>
  <c r="I814" i="2"/>
  <c r="H814" i="2"/>
  <c r="J813" i="2"/>
  <c r="I813" i="2"/>
  <c r="H813" i="2"/>
  <c r="H812" i="2"/>
  <c r="J811" i="2"/>
  <c r="H811" i="2"/>
  <c r="J810" i="2"/>
  <c r="I810" i="2"/>
  <c r="H810" i="2"/>
  <c r="J809" i="2"/>
  <c r="I809" i="2"/>
  <c r="H809" i="2"/>
  <c r="J808" i="2"/>
  <c r="I808" i="2"/>
  <c r="H808" i="2"/>
  <c r="J807" i="2"/>
  <c r="I807" i="2"/>
  <c r="H807" i="2"/>
  <c r="J806" i="2"/>
  <c r="I806" i="2"/>
  <c r="H806" i="2"/>
  <c r="J805" i="2"/>
  <c r="I805" i="2"/>
  <c r="H805" i="2"/>
  <c r="J804" i="2"/>
  <c r="H804" i="2"/>
  <c r="J803" i="2"/>
  <c r="H803" i="2"/>
  <c r="J802" i="2"/>
  <c r="I802" i="2"/>
  <c r="H802" i="2"/>
  <c r="J801" i="2"/>
  <c r="I801" i="2"/>
  <c r="H801" i="2"/>
  <c r="J800" i="2"/>
  <c r="I800" i="2"/>
  <c r="H800" i="2"/>
  <c r="J799" i="2"/>
  <c r="I799" i="2"/>
  <c r="H799" i="2"/>
  <c r="J797" i="2"/>
  <c r="J798" i="2" s="1"/>
  <c r="I797" i="2"/>
  <c r="I798" i="2" s="1"/>
  <c r="H797" i="2"/>
  <c r="H798" i="2" s="1"/>
  <c r="J795" i="2"/>
  <c r="H795" i="2"/>
  <c r="J794" i="2"/>
  <c r="I794" i="2"/>
  <c r="H794" i="2"/>
  <c r="J792" i="2"/>
  <c r="I792" i="2"/>
  <c r="H792" i="2"/>
  <c r="J791" i="2"/>
  <c r="I791" i="2"/>
  <c r="H791" i="2"/>
  <c r="J790" i="2"/>
  <c r="I790" i="2"/>
  <c r="H790" i="2"/>
  <c r="J789" i="2"/>
  <c r="I789" i="2"/>
  <c r="H789" i="2"/>
  <c r="J788" i="2"/>
  <c r="I788" i="2"/>
  <c r="H788" i="2"/>
  <c r="I787" i="2"/>
  <c r="H787" i="2"/>
  <c r="J786" i="2"/>
  <c r="I786" i="2"/>
  <c r="H786" i="2"/>
  <c r="H785" i="2"/>
  <c r="J784" i="2"/>
  <c r="I784" i="2"/>
  <c r="H784" i="2"/>
  <c r="J783" i="2"/>
  <c r="I783" i="2"/>
  <c r="H783" i="2"/>
  <c r="J782" i="2"/>
  <c r="I782" i="2"/>
  <c r="H782" i="2"/>
  <c r="J781" i="2"/>
  <c r="I781" i="2"/>
  <c r="H781" i="2"/>
  <c r="J780" i="2"/>
  <c r="I780" i="2"/>
  <c r="H780" i="2"/>
  <c r="H779" i="2"/>
  <c r="J778" i="2"/>
  <c r="I778" i="2"/>
  <c r="H778" i="2"/>
  <c r="J776" i="2"/>
  <c r="I776" i="2"/>
  <c r="H776" i="2"/>
  <c r="J775" i="2"/>
  <c r="I775" i="2"/>
  <c r="H775" i="2"/>
  <c r="J774" i="2"/>
  <c r="I774" i="2"/>
  <c r="H774" i="2"/>
  <c r="J773" i="2"/>
  <c r="I773" i="2"/>
  <c r="H773" i="2"/>
  <c r="J772" i="2"/>
  <c r="I772" i="2"/>
  <c r="H772" i="2"/>
  <c r="J771" i="2"/>
  <c r="H771" i="2"/>
  <c r="J770" i="2"/>
  <c r="I770" i="2"/>
  <c r="H770" i="2"/>
  <c r="J769" i="2"/>
  <c r="I769" i="2"/>
  <c r="H769" i="2"/>
  <c r="J768" i="2"/>
  <c r="I768" i="2"/>
  <c r="H768" i="2"/>
  <c r="J767" i="2"/>
  <c r="I767" i="2"/>
  <c r="H767" i="2"/>
  <c r="J766" i="2"/>
  <c r="I766" i="2"/>
  <c r="H766" i="2"/>
  <c r="J765" i="2"/>
  <c r="I765" i="2"/>
  <c r="H765" i="2"/>
  <c r="J764" i="2"/>
  <c r="I764" i="2"/>
  <c r="H764" i="2"/>
  <c r="J763" i="2"/>
  <c r="H763" i="2"/>
  <c r="J762" i="2"/>
  <c r="I762" i="2"/>
  <c r="H762" i="2"/>
  <c r="J761" i="2"/>
  <c r="I761" i="2"/>
  <c r="H761" i="2"/>
  <c r="H760" i="2"/>
  <c r="J759" i="2"/>
  <c r="I759" i="2"/>
  <c r="H759" i="2"/>
  <c r="J757" i="2"/>
  <c r="I757" i="2"/>
  <c r="H757" i="2"/>
  <c r="J756" i="2"/>
  <c r="I756" i="2"/>
  <c r="H756" i="2"/>
  <c r="I755" i="2"/>
  <c r="H755" i="2"/>
  <c r="J754" i="2"/>
  <c r="I754" i="2"/>
  <c r="H754" i="2"/>
  <c r="J753" i="2"/>
  <c r="I753" i="2"/>
  <c r="H753" i="2"/>
  <c r="J752" i="2"/>
  <c r="I752" i="2"/>
  <c r="H752" i="2"/>
  <c r="J751" i="2"/>
  <c r="I751" i="2"/>
  <c r="H751" i="2"/>
  <c r="J750" i="2"/>
  <c r="I750" i="2"/>
  <c r="H750" i="2"/>
  <c r="J749" i="2"/>
  <c r="I749" i="2"/>
  <c r="H749" i="2"/>
  <c r="J748" i="2"/>
  <c r="I748" i="2"/>
  <c r="H748" i="2"/>
  <c r="H747" i="2"/>
  <c r="J746" i="2"/>
  <c r="I746" i="2"/>
  <c r="H746" i="2"/>
  <c r="J745" i="2"/>
  <c r="I745" i="2"/>
  <c r="H745" i="2"/>
  <c r="J744" i="2"/>
  <c r="I744" i="2"/>
  <c r="H744" i="2"/>
  <c r="H743" i="2"/>
  <c r="J742" i="2"/>
  <c r="I742" i="2"/>
  <c r="H742" i="2"/>
  <c r="J741" i="2"/>
  <c r="I741" i="2"/>
  <c r="H741" i="2"/>
  <c r="J740" i="2"/>
  <c r="I740" i="2"/>
  <c r="H740" i="2"/>
  <c r="I739" i="2"/>
  <c r="H739" i="2"/>
  <c r="J738" i="2"/>
  <c r="I738" i="2"/>
  <c r="H738" i="2"/>
  <c r="J737" i="2"/>
  <c r="I737" i="2"/>
  <c r="H737" i="2"/>
  <c r="J736" i="2"/>
  <c r="I736" i="2"/>
  <c r="H736" i="2"/>
  <c r="H735" i="2"/>
  <c r="J734" i="2"/>
  <c r="I734" i="2"/>
  <c r="H734" i="2"/>
  <c r="J733" i="2"/>
  <c r="I733" i="2"/>
  <c r="H733" i="2"/>
  <c r="J732" i="2"/>
  <c r="I732" i="2"/>
  <c r="H732" i="2"/>
  <c r="I731" i="2"/>
  <c r="H731" i="2"/>
  <c r="J730" i="2"/>
  <c r="I730" i="2"/>
  <c r="H730" i="2"/>
  <c r="J729" i="2"/>
  <c r="I729" i="2"/>
  <c r="H729" i="2"/>
  <c r="J728" i="2"/>
  <c r="I728" i="2"/>
  <c r="H728" i="2"/>
  <c r="J727" i="2"/>
  <c r="I727" i="2"/>
  <c r="H727" i="2"/>
  <c r="J726" i="2"/>
  <c r="I726" i="2"/>
  <c r="H726" i="2"/>
  <c r="J725" i="2"/>
  <c r="I725" i="2"/>
  <c r="H725" i="2"/>
  <c r="J724" i="2"/>
  <c r="I724" i="2"/>
  <c r="H724" i="2"/>
  <c r="H723" i="2"/>
  <c r="J722" i="2"/>
  <c r="I722" i="2"/>
  <c r="H722" i="2"/>
  <c r="J721" i="2"/>
  <c r="I721" i="2"/>
  <c r="H721" i="2"/>
  <c r="J720" i="2"/>
  <c r="I720" i="2"/>
  <c r="H720" i="2"/>
  <c r="H719" i="2"/>
  <c r="J718" i="2"/>
  <c r="I718" i="2"/>
  <c r="H718" i="2"/>
  <c r="J717" i="2"/>
  <c r="I717" i="2"/>
  <c r="H717" i="2"/>
  <c r="J716" i="2"/>
  <c r="I716" i="2"/>
  <c r="H716" i="2"/>
  <c r="H715" i="2"/>
  <c r="J714" i="2"/>
  <c r="I714" i="2"/>
  <c r="H714" i="2"/>
  <c r="J713" i="2"/>
  <c r="I713" i="2"/>
  <c r="H713" i="2"/>
  <c r="J712" i="2"/>
  <c r="I712" i="2"/>
  <c r="H712" i="2"/>
  <c r="J711" i="2"/>
  <c r="I711" i="2"/>
  <c r="H711" i="2"/>
  <c r="J709" i="2"/>
  <c r="I709" i="2"/>
  <c r="H709" i="2"/>
  <c r="J708" i="2"/>
  <c r="I708" i="2"/>
  <c r="H708" i="2"/>
  <c r="J707" i="2"/>
  <c r="H707" i="2"/>
  <c r="J706" i="2"/>
  <c r="I706" i="2"/>
  <c r="H706" i="2"/>
  <c r="J705" i="2"/>
  <c r="I705" i="2"/>
  <c r="H705" i="2"/>
  <c r="J704" i="2"/>
  <c r="I704" i="2"/>
  <c r="H704" i="2"/>
  <c r="J703" i="2"/>
  <c r="I703" i="2"/>
  <c r="H703" i="2"/>
  <c r="J702" i="2"/>
  <c r="I702" i="2"/>
  <c r="H702" i="2"/>
  <c r="J701" i="2"/>
  <c r="I701" i="2"/>
  <c r="H701" i="2"/>
  <c r="J700" i="2"/>
  <c r="I700" i="2"/>
  <c r="H700" i="2"/>
  <c r="J699" i="2"/>
  <c r="H699" i="2"/>
  <c r="J698" i="2"/>
  <c r="I698" i="2"/>
  <c r="H698" i="2"/>
  <c r="J697" i="2"/>
  <c r="I697" i="2"/>
  <c r="H697" i="2"/>
  <c r="J696" i="2"/>
  <c r="I696" i="2"/>
  <c r="H696" i="2"/>
  <c r="J695" i="2"/>
  <c r="I695" i="2"/>
  <c r="H695" i="2"/>
  <c r="I694" i="2"/>
  <c r="H694" i="2"/>
  <c r="J693" i="2"/>
  <c r="I693" i="2"/>
  <c r="H693" i="2"/>
  <c r="J692" i="2"/>
  <c r="I692" i="2"/>
  <c r="H692" i="2"/>
  <c r="J690" i="2"/>
  <c r="I690" i="2"/>
  <c r="H690" i="2"/>
  <c r="J689" i="2"/>
  <c r="I689" i="2"/>
  <c r="H689" i="2"/>
  <c r="J688" i="2"/>
  <c r="I688" i="2"/>
  <c r="H688" i="2"/>
  <c r="J687" i="2"/>
  <c r="I687" i="2"/>
  <c r="H687" i="2"/>
  <c r="J686" i="2"/>
  <c r="I686" i="2"/>
  <c r="H686" i="2"/>
  <c r="J685" i="2"/>
  <c r="I685" i="2"/>
  <c r="H685" i="2"/>
  <c r="J684" i="2"/>
  <c r="I684" i="2"/>
  <c r="H684" i="2"/>
  <c r="I683" i="2"/>
  <c r="H683" i="2"/>
  <c r="J682" i="2"/>
  <c r="I682" i="2"/>
  <c r="H682" i="2"/>
  <c r="J681" i="2"/>
  <c r="I681" i="2"/>
  <c r="H681" i="2"/>
  <c r="J680" i="2"/>
  <c r="I680" i="2"/>
  <c r="H680" i="2"/>
  <c r="J679" i="2"/>
  <c r="I679" i="2"/>
  <c r="H679" i="2"/>
  <c r="J678" i="2"/>
  <c r="I678" i="2"/>
  <c r="H678" i="2"/>
  <c r="H677" i="2"/>
  <c r="J676" i="2"/>
  <c r="I676" i="2"/>
  <c r="H676" i="2"/>
  <c r="I675" i="2"/>
  <c r="H675" i="2"/>
  <c r="J674" i="2"/>
  <c r="I674" i="2"/>
  <c r="H674" i="2"/>
  <c r="J672" i="2"/>
  <c r="I672" i="2"/>
  <c r="H672" i="2"/>
  <c r="J671" i="2"/>
  <c r="I671" i="2"/>
  <c r="H671" i="2"/>
  <c r="J670" i="2"/>
  <c r="I670" i="2"/>
  <c r="H670" i="2"/>
  <c r="J669" i="2"/>
  <c r="I669" i="2"/>
  <c r="H669" i="2"/>
  <c r="J668" i="2"/>
  <c r="H668" i="2"/>
  <c r="J667" i="2"/>
  <c r="H667" i="2"/>
  <c r="J666" i="2"/>
  <c r="I666" i="2"/>
  <c r="H666" i="2"/>
  <c r="J665" i="2"/>
  <c r="I665" i="2"/>
  <c r="H665" i="2"/>
  <c r="J664" i="2"/>
  <c r="I664" i="2"/>
  <c r="H664" i="2"/>
  <c r="J663" i="2"/>
  <c r="I663" i="2"/>
  <c r="H663" i="2"/>
  <c r="J662" i="2"/>
  <c r="I662" i="2"/>
  <c r="H662" i="2"/>
  <c r="J661" i="2"/>
  <c r="I661" i="2"/>
  <c r="H661" i="2"/>
  <c r="J660" i="2"/>
  <c r="I660" i="2"/>
  <c r="H660" i="2"/>
  <c r="H659" i="2"/>
  <c r="J658" i="2"/>
  <c r="I658" i="2"/>
  <c r="H658" i="2"/>
  <c r="J657" i="2"/>
  <c r="I657" i="2"/>
  <c r="H657" i="2"/>
  <c r="J656" i="2"/>
  <c r="I656" i="2"/>
  <c r="H656" i="2"/>
  <c r="J655" i="2"/>
  <c r="I655" i="2"/>
  <c r="H655" i="2"/>
  <c r="J653" i="2"/>
  <c r="I653" i="2"/>
  <c r="H653" i="2"/>
  <c r="J652" i="2"/>
  <c r="I652" i="2"/>
  <c r="H652" i="2"/>
  <c r="H651" i="2"/>
  <c r="J650" i="2"/>
  <c r="I650" i="2"/>
  <c r="H650" i="2"/>
  <c r="J649" i="2"/>
  <c r="I649" i="2"/>
  <c r="H649" i="2"/>
  <c r="J648" i="2"/>
  <c r="I648" i="2"/>
  <c r="H648" i="2"/>
  <c r="J647" i="2"/>
  <c r="I647" i="2"/>
  <c r="H647" i="2"/>
  <c r="J646" i="2"/>
  <c r="I646" i="2"/>
  <c r="H646" i="2"/>
  <c r="J645" i="2"/>
  <c r="I645" i="2"/>
  <c r="H645" i="2"/>
  <c r="J644" i="2"/>
  <c r="I644" i="2"/>
  <c r="H644" i="2"/>
  <c r="I643" i="2"/>
  <c r="H643" i="2"/>
  <c r="J642" i="2"/>
  <c r="I642" i="2"/>
  <c r="H642" i="2"/>
  <c r="J641" i="2"/>
  <c r="I641" i="2"/>
  <c r="H641" i="2"/>
  <c r="J640" i="2"/>
  <c r="I640" i="2"/>
  <c r="H640" i="2"/>
  <c r="J639" i="2"/>
  <c r="I639" i="2"/>
  <c r="H639" i="2"/>
  <c r="J638" i="2"/>
  <c r="I638" i="2"/>
  <c r="H638" i="2"/>
  <c r="J637" i="2"/>
  <c r="I637" i="2"/>
  <c r="H637" i="2"/>
  <c r="J636" i="2"/>
  <c r="I636" i="2"/>
  <c r="H636" i="2"/>
  <c r="J634" i="2"/>
  <c r="I634" i="2"/>
  <c r="H634" i="2"/>
  <c r="J633" i="2"/>
  <c r="I633" i="2"/>
  <c r="H633" i="2"/>
  <c r="J632" i="2"/>
  <c r="I632" i="2"/>
  <c r="H632" i="2"/>
  <c r="J631" i="2"/>
  <c r="I631" i="2"/>
  <c r="H631" i="2"/>
  <c r="J630" i="2"/>
  <c r="I630" i="2"/>
  <c r="H630" i="2"/>
  <c r="J629" i="2"/>
  <c r="I629" i="2"/>
  <c r="H629" i="2"/>
  <c r="J628" i="2"/>
  <c r="I628" i="2"/>
  <c r="H628" i="2"/>
  <c r="H627" i="2"/>
  <c r="H626" i="2"/>
  <c r="J625" i="2"/>
  <c r="I625" i="2"/>
  <c r="H625" i="2"/>
  <c r="J624" i="2"/>
  <c r="I624" i="2"/>
  <c r="H624" i="2"/>
  <c r="J622" i="2"/>
  <c r="I622" i="2"/>
  <c r="H622" i="2"/>
  <c r="J621" i="2"/>
  <c r="I621" i="2"/>
  <c r="H621" i="2"/>
  <c r="J620" i="2"/>
  <c r="I620" i="2"/>
  <c r="H620" i="2"/>
  <c r="H619" i="2"/>
  <c r="J618" i="2"/>
  <c r="I618" i="2"/>
  <c r="H618" i="2"/>
  <c r="J617" i="2"/>
  <c r="I617" i="2"/>
  <c r="H617" i="2"/>
  <c r="J616" i="2"/>
  <c r="I616" i="2"/>
  <c r="H616" i="2"/>
  <c r="J615" i="2"/>
  <c r="I615" i="2"/>
  <c r="H615" i="2"/>
  <c r="J614" i="2"/>
  <c r="I614" i="2"/>
  <c r="H614" i="2"/>
  <c r="J613" i="2"/>
  <c r="I613" i="2"/>
  <c r="H613" i="2"/>
  <c r="J612" i="2"/>
  <c r="I612" i="2"/>
  <c r="H612" i="2"/>
  <c r="J610" i="2"/>
  <c r="I610" i="2"/>
  <c r="H610" i="2"/>
  <c r="J609" i="2"/>
  <c r="I609" i="2"/>
  <c r="H609" i="2"/>
  <c r="I608" i="2"/>
  <c r="H608" i="2"/>
  <c r="J607" i="2"/>
  <c r="I607" i="2"/>
  <c r="H607" i="2"/>
  <c r="J606" i="2"/>
  <c r="I606" i="2"/>
  <c r="H606" i="2"/>
  <c r="J605" i="2"/>
  <c r="I605" i="2"/>
  <c r="H605" i="2"/>
  <c r="J604" i="2"/>
  <c r="I604" i="2"/>
  <c r="H604" i="2"/>
  <c r="J603" i="2"/>
  <c r="H603" i="2"/>
  <c r="J601" i="2"/>
  <c r="I601" i="2"/>
  <c r="H601" i="2"/>
  <c r="J600" i="2"/>
  <c r="I600" i="2"/>
  <c r="H600" i="2"/>
  <c r="I599" i="2"/>
  <c r="H599" i="2"/>
  <c r="J598" i="2"/>
  <c r="I598" i="2"/>
  <c r="H598" i="2"/>
  <c r="J597" i="2"/>
  <c r="I597" i="2"/>
  <c r="H597" i="2"/>
  <c r="J596" i="2"/>
  <c r="I596" i="2"/>
  <c r="H596" i="2"/>
  <c r="H595" i="2"/>
  <c r="J594" i="2"/>
  <c r="I594" i="2"/>
  <c r="H594" i="2"/>
  <c r="J593" i="2"/>
  <c r="I593" i="2"/>
  <c r="H593" i="2"/>
  <c r="J592" i="2"/>
  <c r="I592" i="2"/>
  <c r="H592" i="2"/>
  <c r="J591" i="2"/>
  <c r="I591" i="2"/>
  <c r="H591" i="2"/>
  <c r="J590" i="2"/>
  <c r="I590" i="2"/>
  <c r="H590" i="2"/>
  <c r="J589" i="2"/>
  <c r="I589" i="2"/>
  <c r="H589" i="2"/>
  <c r="J588" i="2"/>
  <c r="I588" i="2"/>
  <c r="H588" i="2"/>
  <c r="I587" i="2"/>
  <c r="H587" i="2"/>
  <c r="J586" i="2"/>
  <c r="I586" i="2"/>
  <c r="H586" i="2"/>
  <c r="J585" i="2"/>
  <c r="I585" i="2"/>
  <c r="H585" i="2"/>
  <c r="J584" i="2"/>
  <c r="I584" i="2"/>
  <c r="H584" i="2"/>
  <c r="I583" i="2"/>
  <c r="H583" i="2"/>
  <c r="J582" i="2"/>
  <c r="I582" i="2"/>
  <c r="H582" i="2"/>
  <c r="J580" i="2"/>
  <c r="I580" i="2"/>
  <c r="H580" i="2"/>
  <c r="J579" i="2"/>
  <c r="H579" i="2"/>
  <c r="J578" i="2"/>
  <c r="I578" i="2"/>
  <c r="H578" i="2"/>
  <c r="J577" i="2"/>
  <c r="I577" i="2"/>
  <c r="H577" i="2"/>
  <c r="J576" i="2"/>
  <c r="I576" i="2"/>
  <c r="H576" i="2"/>
  <c r="J575" i="2"/>
  <c r="I575" i="2"/>
  <c r="H575" i="2"/>
  <c r="J574" i="2"/>
  <c r="I574" i="2"/>
  <c r="H574" i="2"/>
  <c r="J573" i="2"/>
  <c r="I573" i="2"/>
  <c r="H573" i="2"/>
  <c r="J572" i="2"/>
  <c r="I572" i="2"/>
  <c r="H572" i="2"/>
  <c r="J571" i="2"/>
  <c r="H571" i="2"/>
  <c r="J570" i="2"/>
  <c r="I570" i="2"/>
  <c r="H570" i="2"/>
  <c r="J569" i="2"/>
  <c r="I569" i="2"/>
  <c r="H569" i="2"/>
  <c r="J568" i="2"/>
  <c r="I568" i="2"/>
  <c r="H568" i="2"/>
  <c r="J567" i="2"/>
  <c r="I567" i="2"/>
  <c r="H567" i="2"/>
  <c r="J566" i="2"/>
  <c r="I566" i="2"/>
  <c r="H566" i="2"/>
  <c r="J565" i="2"/>
  <c r="I565" i="2"/>
  <c r="H565" i="2"/>
  <c r="H563" i="2"/>
  <c r="J562" i="2"/>
  <c r="I562" i="2"/>
  <c r="H562" i="2"/>
  <c r="J561" i="2"/>
  <c r="I561" i="2"/>
  <c r="H561" i="2"/>
  <c r="J560" i="2"/>
  <c r="I560" i="2"/>
  <c r="H560" i="2"/>
  <c r="J559" i="2"/>
  <c r="I559" i="2"/>
  <c r="H559" i="2"/>
  <c r="J558" i="2"/>
  <c r="H558" i="2"/>
  <c r="I557" i="2"/>
  <c r="H557" i="2"/>
  <c r="J556" i="2"/>
  <c r="I556" i="2"/>
  <c r="H556" i="2"/>
  <c r="J555" i="2"/>
  <c r="I555" i="2"/>
  <c r="H555" i="2"/>
  <c r="J554" i="2"/>
  <c r="I554" i="2"/>
  <c r="H554" i="2"/>
  <c r="I553" i="2"/>
  <c r="H553" i="2"/>
  <c r="J552" i="2"/>
  <c r="H552" i="2"/>
  <c r="J551" i="2"/>
  <c r="I551" i="2"/>
  <c r="H551" i="2"/>
  <c r="J550" i="2"/>
  <c r="I550" i="2"/>
  <c r="H550" i="2"/>
  <c r="J549" i="2"/>
  <c r="I549" i="2"/>
  <c r="H549" i="2"/>
  <c r="J548" i="2"/>
  <c r="I548" i="2"/>
  <c r="H548" i="2"/>
  <c r="I547" i="2"/>
  <c r="H547" i="2"/>
  <c r="J546" i="2"/>
  <c r="I546" i="2"/>
  <c r="H546" i="2"/>
  <c r="J545" i="2"/>
  <c r="I545" i="2"/>
  <c r="H545" i="2"/>
  <c r="J544" i="2"/>
  <c r="I544" i="2"/>
  <c r="H544" i="2"/>
  <c r="J543" i="2"/>
  <c r="I543" i="2"/>
  <c r="H543" i="2"/>
  <c r="H542" i="2"/>
  <c r="H540" i="2"/>
  <c r="J539" i="2"/>
  <c r="I539" i="2"/>
  <c r="H539" i="2"/>
  <c r="J538" i="2"/>
  <c r="I538" i="2"/>
  <c r="H538" i="2"/>
  <c r="J537" i="2"/>
  <c r="H537" i="2"/>
  <c r="H536" i="2"/>
  <c r="J535" i="2"/>
  <c r="I535" i="2"/>
  <c r="H535" i="2"/>
  <c r="J534" i="2"/>
  <c r="I534" i="2"/>
  <c r="H534" i="2"/>
  <c r="J533" i="2"/>
  <c r="I533" i="2"/>
  <c r="H533" i="2"/>
  <c r="I532" i="2"/>
  <c r="H532" i="2"/>
  <c r="J531" i="2"/>
  <c r="H531" i="2"/>
  <c r="J529" i="2"/>
  <c r="I529" i="2"/>
  <c r="H529" i="2"/>
  <c r="J528" i="2"/>
  <c r="I528" i="2"/>
  <c r="H528" i="2"/>
  <c r="J527" i="2"/>
  <c r="I527" i="2"/>
  <c r="H527" i="2"/>
  <c r="J526" i="2"/>
  <c r="H526" i="2"/>
  <c r="J525" i="2"/>
  <c r="I525" i="2"/>
  <c r="H525" i="2"/>
  <c r="J524" i="2"/>
  <c r="I524" i="2"/>
  <c r="H524" i="2"/>
  <c r="J523" i="2"/>
  <c r="I523" i="2"/>
  <c r="H523" i="2"/>
  <c r="J522" i="2"/>
  <c r="I522" i="2"/>
  <c r="H522" i="2"/>
  <c r="J521" i="2"/>
  <c r="H521" i="2"/>
  <c r="J520" i="2"/>
  <c r="I520" i="2"/>
  <c r="H520" i="2"/>
  <c r="J519" i="2"/>
  <c r="I519" i="2"/>
  <c r="H519" i="2"/>
  <c r="J518" i="2"/>
  <c r="I518" i="2"/>
  <c r="H518" i="2"/>
  <c r="J517" i="2"/>
  <c r="I517" i="2"/>
  <c r="H517" i="2"/>
  <c r="J516" i="2"/>
  <c r="I516" i="2"/>
  <c r="H516" i="2"/>
  <c r="H515" i="2"/>
  <c r="J513" i="2"/>
  <c r="I513" i="2"/>
  <c r="H513" i="2"/>
  <c r="J512" i="2"/>
  <c r="I512" i="2"/>
  <c r="H512" i="2"/>
  <c r="J511" i="2"/>
  <c r="I511" i="2"/>
  <c r="H511" i="2"/>
  <c r="I510" i="2"/>
  <c r="H510" i="2"/>
  <c r="J509" i="2"/>
  <c r="I509" i="2"/>
  <c r="H509" i="2"/>
  <c r="J508" i="2"/>
  <c r="I508" i="2"/>
  <c r="H508" i="2"/>
  <c r="J507" i="2"/>
  <c r="I507" i="2"/>
  <c r="H507" i="2"/>
  <c r="J506" i="2"/>
  <c r="I506" i="2"/>
  <c r="H506" i="2"/>
  <c r="J504" i="2"/>
  <c r="H504" i="2"/>
  <c r="J503" i="2"/>
  <c r="I503" i="2"/>
  <c r="H503" i="2"/>
  <c r="J502" i="2"/>
  <c r="I502" i="2"/>
  <c r="H502" i="2"/>
  <c r="J501" i="2"/>
  <c r="I501" i="2"/>
  <c r="H501" i="2"/>
  <c r="J500" i="2"/>
  <c r="I500" i="2"/>
  <c r="H500" i="2"/>
  <c r="I499" i="2"/>
  <c r="H499" i="2"/>
  <c r="J498" i="2"/>
  <c r="I498" i="2"/>
  <c r="H498" i="2"/>
  <c r="J497" i="2"/>
  <c r="I497" i="2"/>
  <c r="H497" i="2"/>
  <c r="J496" i="2"/>
  <c r="I496" i="2"/>
  <c r="H496" i="2"/>
  <c r="H495" i="2"/>
  <c r="J494" i="2"/>
  <c r="H494" i="2"/>
  <c r="J493" i="2"/>
  <c r="I493" i="2"/>
  <c r="H493" i="2"/>
  <c r="J492" i="2"/>
  <c r="I492" i="2"/>
  <c r="H492" i="2"/>
  <c r="J491" i="2"/>
  <c r="I491" i="2"/>
  <c r="H491" i="2"/>
  <c r="J490" i="2"/>
  <c r="I490" i="2"/>
  <c r="H490" i="2"/>
  <c r="I489" i="2"/>
  <c r="H489" i="2"/>
  <c r="J487" i="2"/>
  <c r="I487" i="2"/>
  <c r="H487" i="2"/>
  <c r="J486" i="2"/>
  <c r="I486" i="2"/>
  <c r="H486" i="2"/>
  <c r="J485" i="2"/>
  <c r="I485" i="2"/>
  <c r="H485" i="2"/>
  <c r="J484" i="2"/>
  <c r="I484" i="2"/>
  <c r="H484" i="2"/>
  <c r="J483" i="2"/>
  <c r="H483" i="2"/>
  <c r="J482" i="2"/>
  <c r="I482" i="2"/>
  <c r="H482" i="2"/>
  <c r="J481" i="2"/>
  <c r="I481" i="2"/>
  <c r="H481" i="2"/>
  <c r="J480" i="2"/>
  <c r="I480" i="2"/>
  <c r="H480" i="2"/>
  <c r="J479" i="2"/>
  <c r="I479" i="2"/>
  <c r="H479" i="2"/>
  <c r="I478" i="2"/>
  <c r="H478" i="2"/>
  <c r="J477" i="2"/>
  <c r="I477" i="2"/>
  <c r="H477" i="2"/>
  <c r="J476" i="2"/>
  <c r="I476" i="2"/>
  <c r="H476" i="2"/>
  <c r="J475" i="2"/>
  <c r="I475" i="2"/>
  <c r="H475" i="2"/>
  <c r="J474" i="2"/>
  <c r="I474" i="2"/>
  <c r="H474" i="2"/>
  <c r="J473" i="2"/>
  <c r="H473" i="2"/>
  <c r="H472" i="2"/>
  <c r="J471" i="2"/>
  <c r="I471" i="2"/>
  <c r="H471" i="2"/>
  <c r="J470" i="2"/>
  <c r="I470" i="2"/>
  <c r="H470" i="2"/>
  <c r="J469" i="2"/>
  <c r="I469" i="2"/>
  <c r="H469" i="2"/>
  <c r="J468" i="2"/>
  <c r="I468" i="2"/>
  <c r="H468" i="2"/>
  <c r="J467" i="2"/>
  <c r="H467" i="2"/>
  <c r="J466" i="2"/>
  <c r="I466" i="2"/>
  <c r="H466" i="2"/>
  <c r="J465" i="2"/>
  <c r="I465" i="2"/>
  <c r="H465" i="2"/>
  <c r="J464" i="2"/>
  <c r="I464" i="2"/>
  <c r="H464" i="2"/>
  <c r="J463" i="2"/>
  <c r="I463" i="2"/>
  <c r="H463" i="2"/>
  <c r="J462" i="2"/>
  <c r="I462" i="2"/>
  <c r="H462" i="2"/>
  <c r="J461" i="2"/>
  <c r="I461" i="2"/>
  <c r="H461" i="2"/>
  <c r="J460" i="2"/>
  <c r="I460" i="2"/>
  <c r="H460" i="2"/>
  <c r="J459" i="2"/>
  <c r="I459" i="2"/>
  <c r="H459" i="2"/>
  <c r="J458" i="2"/>
  <c r="I458" i="2"/>
  <c r="H458" i="2"/>
  <c r="H457" i="2"/>
  <c r="I456" i="2"/>
  <c r="H456" i="2"/>
  <c r="J455" i="2"/>
  <c r="I455" i="2"/>
  <c r="H455" i="2"/>
  <c r="J454" i="2"/>
  <c r="I454" i="2"/>
  <c r="H454" i="2"/>
  <c r="J452" i="2"/>
  <c r="I452" i="2"/>
  <c r="H452" i="2"/>
  <c r="I451" i="2"/>
  <c r="H451" i="2"/>
  <c r="J450" i="2"/>
  <c r="I450" i="2"/>
  <c r="H450" i="2"/>
  <c r="J449" i="2"/>
  <c r="I449" i="2"/>
  <c r="H449" i="2"/>
  <c r="J448" i="2"/>
  <c r="I448" i="2"/>
  <c r="H448" i="2"/>
  <c r="J447" i="2"/>
  <c r="I447" i="2"/>
  <c r="H447" i="2"/>
  <c r="J446" i="2"/>
  <c r="H446" i="2"/>
  <c r="J445" i="2"/>
  <c r="I445" i="2"/>
  <c r="H445" i="2"/>
  <c r="J444" i="2"/>
  <c r="I444" i="2"/>
  <c r="H444" i="2"/>
  <c r="J443" i="2"/>
  <c r="I443" i="2"/>
  <c r="H443" i="2"/>
  <c r="J442" i="2"/>
  <c r="I442" i="2"/>
  <c r="H442" i="2"/>
  <c r="J441" i="2"/>
  <c r="I441" i="2"/>
  <c r="H441" i="2"/>
  <c r="J440" i="2"/>
  <c r="I440" i="2"/>
  <c r="H440" i="2"/>
  <c r="I439" i="2"/>
  <c r="H439" i="2"/>
  <c r="J438" i="2"/>
  <c r="I438" i="2"/>
  <c r="H438" i="2"/>
  <c r="J436" i="2"/>
  <c r="I436" i="2"/>
  <c r="H436" i="2"/>
  <c r="I435" i="2"/>
  <c r="H435" i="2"/>
  <c r="J434" i="2"/>
  <c r="I434" i="2"/>
  <c r="H434" i="2"/>
  <c r="H433" i="2"/>
  <c r="J432" i="2"/>
  <c r="I432" i="2"/>
  <c r="H432" i="2"/>
  <c r="J431" i="2"/>
  <c r="I431" i="2"/>
  <c r="H431" i="2"/>
  <c r="I430" i="2"/>
  <c r="H430" i="2"/>
  <c r="J429" i="2"/>
  <c r="I429" i="2"/>
  <c r="H429" i="2"/>
  <c r="J428" i="2"/>
  <c r="I428" i="2"/>
  <c r="H428" i="2"/>
  <c r="J427" i="2"/>
  <c r="I427" i="2"/>
  <c r="H427" i="2"/>
  <c r="J426" i="2"/>
  <c r="I426" i="2"/>
  <c r="H426" i="2"/>
  <c r="J425" i="2"/>
  <c r="H425" i="2"/>
  <c r="J424" i="2"/>
  <c r="I424" i="2"/>
  <c r="H424" i="2"/>
  <c r="J423" i="2"/>
  <c r="I423" i="2"/>
  <c r="H423" i="2"/>
  <c r="J422" i="2"/>
  <c r="H422" i="2"/>
  <c r="J421" i="2"/>
  <c r="I421" i="2"/>
  <c r="H421" i="2"/>
  <c r="J420" i="2"/>
  <c r="I420" i="2"/>
  <c r="H420" i="2"/>
  <c r="J419" i="2"/>
  <c r="I419" i="2"/>
  <c r="H419" i="2"/>
  <c r="J417" i="2"/>
  <c r="I417" i="2"/>
  <c r="H417" i="2"/>
  <c r="J416" i="2"/>
  <c r="I416" i="2"/>
  <c r="H416" i="2"/>
  <c r="J415" i="2"/>
  <c r="I415" i="2"/>
  <c r="H415" i="2"/>
  <c r="H414" i="2"/>
  <c r="J413" i="2"/>
  <c r="I413" i="2"/>
  <c r="H413" i="2"/>
  <c r="J412" i="2"/>
  <c r="I412" i="2"/>
  <c r="H412" i="2"/>
  <c r="J411" i="2"/>
  <c r="I411" i="2"/>
  <c r="H411" i="2"/>
  <c r="J410" i="2"/>
  <c r="I410" i="2"/>
  <c r="H410" i="2"/>
  <c r="I408" i="2"/>
  <c r="H408" i="2"/>
  <c r="J407" i="2"/>
  <c r="I407" i="2"/>
  <c r="H407" i="2"/>
  <c r="J406" i="2"/>
  <c r="I406" i="2"/>
  <c r="H406" i="2"/>
  <c r="J405" i="2"/>
  <c r="I405" i="2"/>
  <c r="H405" i="2"/>
  <c r="H404" i="2"/>
  <c r="J403" i="2"/>
  <c r="H403" i="2"/>
  <c r="J402" i="2"/>
  <c r="I402" i="2"/>
  <c r="H402" i="2"/>
  <c r="J401" i="2"/>
  <c r="I401" i="2"/>
  <c r="H401" i="2"/>
  <c r="J400" i="2"/>
  <c r="I400" i="2"/>
  <c r="H400" i="2"/>
  <c r="J399" i="2"/>
  <c r="I399" i="2"/>
  <c r="H399" i="2"/>
  <c r="J398" i="2"/>
  <c r="I398" i="2"/>
  <c r="H398" i="2"/>
  <c r="J397" i="2"/>
  <c r="I397" i="2"/>
  <c r="H397" i="2"/>
  <c r="J396" i="2"/>
  <c r="I396" i="2"/>
  <c r="H396" i="2"/>
  <c r="J395" i="2"/>
  <c r="I395" i="2"/>
  <c r="H395" i="2"/>
  <c r="H393" i="2"/>
  <c r="J392" i="2"/>
  <c r="H392" i="2"/>
  <c r="J391" i="2"/>
  <c r="I391" i="2"/>
  <c r="H391" i="2"/>
  <c r="J390" i="2"/>
  <c r="I390" i="2"/>
  <c r="H390" i="2"/>
  <c r="J389" i="2"/>
  <c r="I389" i="2"/>
  <c r="H389" i="2"/>
  <c r="J388" i="2"/>
  <c r="I388" i="2"/>
  <c r="H388" i="2"/>
  <c r="H387" i="2"/>
  <c r="J386" i="2"/>
  <c r="I386" i="2"/>
  <c r="H386" i="2"/>
  <c r="J385" i="2"/>
  <c r="I385" i="2"/>
  <c r="H385" i="2"/>
  <c r="J384" i="2"/>
  <c r="I384" i="2"/>
  <c r="H384" i="2"/>
  <c r="J383" i="2"/>
  <c r="I383" i="2"/>
  <c r="H383" i="2"/>
  <c r="J382" i="2"/>
  <c r="H382" i="2"/>
  <c r="J381" i="2"/>
  <c r="I381" i="2"/>
  <c r="H381" i="2"/>
  <c r="J380" i="2"/>
  <c r="I380" i="2"/>
  <c r="H380" i="2"/>
  <c r="J379" i="2"/>
  <c r="I379" i="2"/>
  <c r="H379" i="2"/>
  <c r="J378" i="2"/>
  <c r="I378" i="2"/>
  <c r="H378" i="2"/>
  <c r="H377" i="2"/>
  <c r="J376" i="2"/>
  <c r="I376" i="2"/>
  <c r="H376" i="2"/>
  <c r="J375" i="2"/>
  <c r="I375" i="2"/>
  <c r="H375" i="2"/>
  <c r="J374" i="2"/>
  <c r="I374" i="2"/>
  <c r="H374" i="2"/>
  <c r="J373" i="2"/>
  <c r="I373" i="2"/>
  <c r="H373" i="2"/>
  <c r="J372" i="2"/>
  <c r="I372" i="2"/>
  <c r="H372" i="2"/>
  <c r="I371" i="2"/>
  <c r="H371" i="2"/>
  <c r="J370" i="2"/>
  <c r="I370" i="2"/>
  <c r="H370" i="2"/>
  <c r="J368" i="2"/>
  <c r="I368" i="2"/>
  <c r="H368" i="2"/>
  <c r="J367" i="2"/>
  <c r="I367" i="2"/>
  <c r="H367" i="2"/>
  <c r="I366" i="2"/>
  <c r="H366" i="2"/>
  <c r="J365" i="2"/>
  <c r="I365" i="2"/>
  <c r="H365" i="2"/>
  <c r="J364" i="2"/>
  <c r="I364" i="2"/>
  <c r="H364" i="2"/>
  <c r="J363" i="2"/>
  <c r="I363" i="2"/>
  <c r="H363" i="2"/>
  <c r="J362" i="2"/>
  <c r="I362" i="2"/>
  <c r="H362" i="2"/>
  <c r="J361" i="2"/>
  <c r="H361" i="2"/>
  <c r="J360" i="2"/>
  <c r="I360" i="2"/>
  <c r="H360" i="2"/>
  <c r="I359" i="2"/>
  <c r="H359" i="2"/>
  <c r="J358" i="2"/>
  <c r="I358" i="2"/>
  <c r="H358" i="2"/>
  <c r="J357" i="2"/>
  <c r="H357" i="2"/>
  <c r="J356" i="2"/>
  <c r="I356" i="2"/>
  <c r="H356" i="2"/>
  <c r="J355" i="2"/>
  <c r="I355" i="2"/>
  <c r="H355" i="2"/>
  <c r="J354" i="2"/>
  <c r="I354" i="2"/>
  <c r="H354" i="2"/>
  <c r="H353" i="2"/>
  <c r="J352" i="2"/>
  <c r="I352" i="2"/>
  <c r="H352" i="2"/>
  <c r="J350" i="2"/>
  <c r="I350" i="2"/>
  <c r="H350" i="2"/>
  <c r="H349" i="2"/>
  <c r="J348" i="2"/>
  <c r="I348" i="2"/>
  <c r="H348" i="2"/>
  <c r="J347" i="2"/>
  <c r="I347" i="2"/>
  <c r="H347" i="2"/>
  <c r="J346" i="2"/>
  <c r="I346" i="2"/>
  <c r="H346" i="2"/>
  <c r="I345" i="2"/>
  <c r="H345" i="2"/>
  <c r="J344" i="2"/>
  <c r="I344" i="2"/>
  <c r="H344" i="2"/>
  <c r="H343" i="2"/>
  <c r="J342" i="2"/>
  <c r="I342" i="2"/>
  <c r="H342" i="2"/>
  <c r="I341" i="2"/>
  <c r="H341" i="2"/>
  <c r="J340" i="2"/>
  <c r="I340" i="2"/>
  <c r="H340" i="2"/>
  <c r="J339" i="2"/>
  <c r="I339" i="2"/>
  <c r="H339" i="2"/>
  <c r="J338" i="2"/>
  <c r="I338" i="2"/>
  <c r="H338" i="2"/>
  <c r="I337" i="2"/>
  <c r="H337" i="2"/>
  <c r="J336" i="2"/>
  <c r="I336" i="2"/>
  <c r="H336" i="2"/>
  <c r="J335" i="2"/>
  <c r="I335" i="2"/>
  <c r="H335" i="2"/>
  <c r="J334" i="2"/>
  <c r="I334" i="2"/>
  <c r="H334" i="2"/>
  <c r="H333" i="2"/>
  <c r="J332" i="2"/>
  <c r="I332" i="2"/>
  <c r="H332" i="2"/>
  <c r="J330" i="2"/>
  <c r="I330" i="2"/>
  <c r="H330" i="2"/>
  <c r="J329" i="2"/>
  <c r="I329" i="2"/>
  <c r="H329" i="2"/>
  <c r="J328" i="2"/>
  <c r="I328" i="2"/>
  <c r="H328" i="2"/>
  <c r="J327" i="2"/>
  <c r="I327" i="2"/>
  <c r="H327" i="2"/>
  <c r="J326" i="2"/>
  <c r="I326" i="2"/>
  <c r="H326" i="2"/>
  <c r="J325" i="2"/>
  <c r="I325" i="2"/>
  <c r="H325" i="2"/>
  <c r="J324" i="2"/>
  <c r="I324" i="2"/>
  <c r="H324" i="2"/>
  <c r="J323" i="2"/>
  <c r="I323" i="2"/>
  <c r="H323" i="2"/>
  <c r="J322" i="2"/>
  <c r="I322" i="2"/>
  <c r="H322" i="2"/>
  <c r="I321" i="2"/>
  <c r="H321" i="2"/>
  <c r="I320" i="2"/>
  <c r="H320" i="2"/>
  <c r="J319" i="2"/>
  <c r="I319" i="2"/>
  <c r="H319" i="2"/>
  <c r="J318" i="2"/>
  <c r="I318" i="2"/>
  <c r="H318" i="2"/>
  <c r="I317" i="2"/>
  <c r="H317" i="2"/>
  <c r="J316" i="2"/>
  <c r="I316" i="2"/>
  <c r="H316" i="2"/>
  <c r="J315" i="2"/>
  <c r="I315" i="2"/>
  <c r="H315" i="2"/>
  <c r="J314" i="2"/>
  <c r="I314" i="2"/>
  <c r="H314" i="2"/>
  <c r="J313" i="2"/>
  <c r="I313" i="2"/>
  <c r="H313" i="2"/>
  <c r="H312" i="2"/>
  <c r="J311" i="2"/>
  <c r="I311" i="2"/>
  <c r="H311" i="2"/>
  <c r="J310" i="2"/>
  <c r="I310" i="2"/>
  <c r="H310" i="2"/>
  <c r="J309" i="2"/>
  <c r="I309" i="2"/>
  <c r="H309" i="2"/>
  <c r="H307" i="2"/>
  <c r="J306" i="2"/>
  <c r="I306" i="2"/>
  <c r="H306" i="2"/>
  <c r="J305" i="2"/>
  <c r="H305" i="2"/>
  <c r="J304" i="2"/>
  <c r="I304" i="2"/>
  <c r="H304" i="2"/>
  <c r="J303" i="2"/>
  <c r="I303" i="2"/>
  <c r="H303" i="2"/>
  <c r="J302" i="2"/>
  <c r="I302" i="2"/>
  <c r="H302" i="2"/>
  <c r="J301" i="2"/>
  <c r="H301" i="2"/>
  <c r="J300" i="2"/>
  <c r="I300" i="2"/>
  <c r="H300" i="2"/>
  <c r="I299" i="2"/>
  <c r="H299" i="2"/>
  <c r="J298" i="2"/>
  <c r="I298" i="2"/>
  <c r="H298" i="2"/>
  <c r="J297" i="2"/>
  <c r="I297" i="2"/>
  <c r="H297" i="2"/>
  <c r="J296" i="2"/>
  <c r="I296" i="2"/>
  <c r="H296" i="2"/>
  <c r="J295" i="2"/>
  <c r="I295" i="2"/>
  <c r="H295" i="2"/>
  <c r="J294" i="2"/>
  <c r="I294" i="2"/>
  <c r="H294" i="2"/>
  <c r="J293" i="2"/>
  <c r="I293" i="2"/>
  <c r="H293" i="2"/>
  <c r="J292" i="2"/>
  <c r="I292" i="2"/>
  <c r="H292" i="2"/>
  <c r="J291" i="2"/>
  <c r="I291" i="2"/>
  <c r="H291" i="2"/>
  <c r="J290" i="2"/>
  <c r="I290" i="2"/>
  <c r="H290" i="2"/>
  <c r="J289" i="2"/>
  <c r="H289" i="2"/>
  <c r="J288" i="2"/>
  <c r="I288" i="2"/>
  <c r="H288" i="2"/>
  <c r="I287" i="2"/>
  <c r="H287" i="2"/>
  <c r="J286" i="2"/>
  <c r="I286" i="2"/>
  <c r="H286" i="2"/>
  <c r="J285" i="2"/>
  <c r="H285" i="2"/>
  <c r="J284" i="2"/>
  <c r="I284" i="2"/>
  <c r="H284" i="2"/>
  <c r="J283" i="2"/>
  <c r="I283" i="2"/>
  <c r="H283" i="2"/>
  <c r="J282" i="2"/>
  <c r="I282" i="2"/>
  <c r="H282" i="2"/>
  <c r="J281" i="2"/>
  <c r="I281" i="2"/>
  <c r="H281" i="2"/>
  <c r="J280" i="2"/>
  <c r="I280" i="2"/>
  <c r="H280" i="2"/>
  <c r="H279" i="2"/>
  <c r="J278" i="2"/>
  <c r="I278" i="2"/>
  <c r="H278" i="2"/>
  <c r="J277" i="2"/>
  <c r="I277" i="2"/>
  <c r="H277" i="2"/>
  <c r="J276" i="2"/>
  <c r="I276" i="2"/>
  <c r="H276" i="2"/>
  <c r="H275" i="2"/>
  <c r="J274" i="2"/>
  <c r="I274" i="2"/>
  <c r="H274" i="2"/>
  <c r="J273" i="2"/>
  <c r="H273" i="2"/>
  <c r="J272" i="2"/>
  <c r="I272" i="2"/>
  <c r="H272" i="2"/>
  <c r="J270" i="2"/>
  <c r="I270" i="2"/>
  <c r="H270" i="2"/>
  <c r="H269" i="2"/>
  <c r="J268" i="2"/>
  <c r="I268" i="2"/>
  <c r="H268" i="2"/>
  <c r="J267" i="2"/>
  <c r="I267" i="2"/>
  <c r="H267" i="2"/>
  <c r="H266" i="2"/>
  <c r="J265" i="2"/>
  <c r="H265" i="2"/>
  <c r="J264" i="2"/>
  <c r="I264" i="2"/>
  <c r="H264" i="2"/>
  <c r="J263" i="2"/>
  <c r="I263" i="2"/>
  <c r="H263" i="2"/>
  <c r="J262" i="2"/>
  <c r="I262" i="2"/>
  <c r="H262" i="2"/>
  <c r="J261" i="2"/>
  <c r="H261" i="2"/>
  <c r="J260" i="2"/>
  <c r="I260" i="2"/>
  <c r="H260" i="2"/>
  <c r="J259" i="2"/>
  <c r="I259" i="2"/>
  <c r="H259" i="2"/>
  <c r="J258" i="2"/>
  <c r="I258" i="2"/>
  <c r="H258" i="2"/>
  <c r="J257" i="2"/>
  <c r="H257" i="2"/>
  <c r="J256" i="2"/>
  <c r="I256" i="2"/>
  <c r="H256" i="2"/>
  <c r="J255" i="2"/>
  <c r="I255" i="2"/>
  <c r="H255" i="2"/>
  <c r="J254" i="2"/>
  <c r="I254" i="2"/>
  <c r="H254" i="2"/>
  <c r="H253" i="2"/>
  <c r="J252" i="2"/>
  <c r="I252" i="2"/>
  <c r="H252" i="2"/>
  <c r="J250" i="2"/>
  <c r="I250" i="2"/>
  <c r="H250" i="2"/>
  <c r="I249" i="2"/>
  <c r="H249" i="2"/>
  <c r="J248" i="2"/>
  <c r="I248" i="2"/>
  <c r="H248" i="2"/>
  <c r="J247" i="2"/>
  <c r="I247" i="2"/>
  <c r="H247" i="2"/>
  <c r="J246" i="2"/>
  <c r="I246" i="2"/>
  <c r="H246" i="2"/>
  <c r="I245" i="2"/>
  <c r="H245" i="2"/>
  <c r="J244" i="2"/>
  <c r="I244" i="2"/>
  <c r="H244" i="2"/>
  <c r="J243" i="2"/>
  <c r="I243" i="2"/>
  <c r="H243" i="2"/>
  <c r="J242" i="2"/>
  <c r="I242" i="2"/>
  <c r="H242" i="2"/>
  <c r="H241" i="2"/>
  <c r="J240" i="2"/>
  <c r="I240" i="2"/>
  <c r="H240" i="2"/>
  <c r="J239" i="2"/>
  <c r="I239" i="2"/>
  <c r="H239" i="2"/>
  <c r="J238" i="2"/>
  <c r="I238" i="2"/>
  <c r="H238" i="2"/>
  <c r="I237" i="2"/>
  <c r="H237" i="2"/>
  <c r="J236" i="2"/>
  <c r="I236" i="2"/>
  <c r="H236" i="2"/>
  <c r="J235" i="2"/>
  <c r="I235" i="2"/>
  <c r="H235" i="2"/>
  <c r="J234" i="2"/>
  <c r="I234" i="2"/>
  <c r="H234" i="2"/>
  <c r="I233" i="2"/>
  <c r="H233" i="2"/>
  <c r="J232" i="2"/>
  <c r="I232" i="2"/>
  <c r="H232" i="2"/>
  <c r="J231" i="2"/>
  <c r="I231" i="2"/>
  <c r="H231" i="2"/>
  <c r="J230" i="2"/>
  <c r="I230" i="2"/>
  <c r="H230" i="2"/>
  <c r="I229" i="2"/>
  <c r="H229" i="2"/>
  <c r="J228" i="2"/>
  <c r="I228" i="2"/>
  <c r="H228" i="2"/>
  <c r="J227" i="2"/>
  <c r="I227" i="2"/>
  <c r="H227" i="2"/>
  <c r="J225" i="2"/>
  <c r="H225" i="2"/>
  <c r="J224" i="2"/>
  <c r="I224" i="2"/>
  <c r="H224" i="2"/>
  <c r="J223" i="2"/>
  <c r="I223" i="2"/>
  <c r="H223" i="2"/>
  <c r="J222" i="2"/>
  <c r="I222" i="2"/>
  <c r="H222" i="2"/>
  <c r="J221" i="2"/>
  <c r="H221" i="2"/>
  <c r="J220" i="2"/>
  <c r="H220" i="2"/>
  <c r="J219" i="2"/>
  <c r="I219" i="2"/>
  <c r="H219" i="2"/>
  <c r="J218" i="2"/>
  <c r="I218" i="2"/>
  <c r="H218" i="2"/>
  <c r="J217" i="2"/>
  <c r="I217" i="2"/>
  <c r="H217" i="2"/>
  <c r="J216" i="2"/>
  <c r="I216" i="2"/>
  <c r="H216" i="2"/>
  <c r="J215" i="2"/>
  <c r="I215" i="2"/>
  <c r="H215" i="2"/>
  <c r="J214" i="2"/>
  <c r="I214" i="2"/>
  <c r="H214" i="2"/>
  <c r="J213" i="2"/>
  <c r="I213" i="2"/>
  <c r="H213" i="2"/>
  <c r="J212" i="2"/>
  <c r="H212" i="2"/>
  <c r="J211" i="2"/>
  <c r="I211" i="2"/>
  <c r="H211" i="2"/>
  <c r="J210" i="2"/>
  <c r="I210" i="2"/>
  <c r="H210" i="2"/>
  <c r="J209" i="2"/>
  <c r="H209" i="2"/>
  <c r="J208" i="2"/>
  <c r="I208" i="2"/>
  <c r="H208" i="2"/>
  <c r="J207" i="2"/>
  <c r="I207" i="2"/>
  <c r="H207" i="2"/>
  <c r="J206" i="2"/>
  <c r="I206" i="2"/>
  <c r="H206" i="2"/>
  <c r="J205" i="2"/>
  <c r="H205" i="2"/>
  <c r="J204" i="2"/>
  <c r="I204" i="2"/>
  <c r="H204" i="2"/>
  <c r="J203" i="2"/>
  <c r="I203" i="2"/>
  <c r="H203" i="2"/>
  <c r="J202" i="2"/>
  <c r="I202" i="2"/>
  <c r="H202" i="2"/>
  <c r="J201" i="2"/>
  <c r="I201" i="2"/>
  <c r="H201" i="2"/>
  <c r="H200" i="2"/>
  <c r="J199" i="2"/>
  <c r="I199" i="2"/>
  <c r="H199" i="2"/>
  <c r="J198" i="2"/>
  <c r="I198" i="2"/>
  <c r="H198" i="2"/>
  <c r="J197" i="2"/>
  <c r="I197" i="2"/>
  <c r="H197" i="2"/>
  <c r="J196" i="2"/>
  <c r="I196" i="2"/>
  <c r="H196" i="2"/>
  <c r="J195" i="2"/>
  <c r="I195" i="2"/>
  <c r="H195" i="2"/>
  <c r="J194" i="2"/>
  <c r="I194" i="2"/>
  <c r="H194" i="2"/>
  <c r="J193" i="2"/>
  <c r="H193" i="2"/>
  <c r="J192" i="2"/>
  <c r="I192" i="2"/>
  <c r="H192" i="2"/>
  <c r="J191" i="2"/>
  <c r="I191" i="2"/>
  <c r="H191" i="2"/>
  <c r="H189" i="2"/>
  <c r="J188" i="2"/>
  <c r="I188" i="2"/>
  <c r="H188" i="2"/>
  <c r="J187" i="2"/>
  <c r="I187" i="2"/>
  <c r="H187" i="2"/>
  <c r="J186" i="2"/>
  <c r="I186" i="2"/>
  <c r="H186" i="2"/>
  <c r="J185" i="2"/>
  <c r="I185" i="2"/>
  <c r="H185" i="2"/>
  <c r="J184" i="2"/>
  <c r="I184" i="2"/>
  <c r="H184" i="2"/>
  <c r="J183" i="2"/>
  <c r="I183" i="2"/>
  <c r="H183" i="2"/>
  <c r="J182" i="2"/>
  <c r="I182" i="2"/>
  <c r="H182" i="2"/>
  <c r="J181" i="2"/>
  <c r="I181" i="2"/>
  <c r="H181" i="2"/>
  <c r="J180" i="2"/>
  <c r="I180" i="2"/>
  <c r="H180" i="2"/>
  <c r="I179" i="2"/>
  <c r="H179" i="2"/>
  <c r="J178" i="2"/>
  <c r="I178" i="2"/>
  <c r="H178" i="2"/>
  <c r="H177" i="2"/>
  <c r="J176" i="2"/>
  <c r="I176" i="2"/>
  <c r="H176" i="2"/>
  <c r="H175" i="2"/>
  <c r="J174" i="2"/>
  <c r="I174" i="2"/>
  <c r="H174" i="2"/>
  <c r="I173" i="2"/>
  <c r="H173" i="2"/>
  <c r="J172" i="2"/>
  <c r="I172" i="2"/>
  <c r="H172" i="2"/>
  <c r="J171" i="2"/>
  <c r="I171" i="2"/>
  <c r="H171" i="2"/>
  <c r="J170" i="2"/>
  <c r="I170" i="2"/>
  <c r="H170" i="2"/>
  <c r="J169" i="2"/>
  <c r="I169" i="2"/>
  <c r="H169" i="2"/>
  <c r="J168" i="2"/>
  <c r="I168" i="2"/>
  <c r="H168" i="2"/>
  <c r="J167" i="2"/>
  <c r="H167" i="2"/>
  <c r="J166" i="2"/>
  <c r="I166" i="2"/>
  <c r="H166" i="2"/>
  <c r="J164" i="2"/>
  <c r="I164" i="2"/>
  <c r="H164" i="2"/>
  <c r="J163" i="2"/>
  <c r="I163" i="2"/>
  <c r="H163" i="2"/>
  <c r="J162" i="2"/>
  <c r="I162" i="2"/>
  <c r="H162" i="2"/>
  <c r="J161" i="2"/>
  <c r="H161" i="2"/>
  <c r="J160" i="2"/>
  <c r="I160" i="2"/>
  <c r="H160" i="2"/>
  <c r="J159" i="2"/>
  <c r="I159" i="2"/>
  <c r="H159" i="2"/>
  <c r="J158" i="2"/>
  <c r="I158" i="2"/>
  <c r="H158" i="2"/>
  <c r="H157" i="2"/>
  <c r="J156" i="2"/>
  <c r="I156" i="2"/>
  <c r="H156" i="2"/>
  <c r="J154" i="2"/>
  <c r="I154" i="2"/>
  <c r="H154" i="2"/>
  <c r="H153" i="2"/>
  <c r="J152" i="2"/>
  <c r="I152" i="2"/>
  <c r="H152" i="2"/>
  <c r="J151" i="2"/>
  <c r="I151" i="2"/>
  <c r="H151" i="2"/>
  <c r="J150" i="2"/>
  <c r="I150" i="2"/>
  <c r="H150" i="2"/>
  <c r="I149" i="2"/>
  <c r="H149" i="2"/>
  <c r="J148" i="2"/>
  <c r="I148" i="2"/>
  <c r="H148" i="2"/>
  <c r="J147" i="2"/>
  <c r="I147" i="2"/>
  <c r="H147" i="2"/>
  <c r="J146" i="2"/>
  <c r="I146" i="2"/>
  <c r="H146" i="2"/>
  <c r="H145" i="2"/>
  <c r="J144" i="2"/>
  <c r="I144" i="2"/>
  <c r="H144" i="2"/>
  <c r="J143" i="2"/>
  <c r="I143" i="2"/>
  <c r="H143" i="2"/>
  <c r="J142" i="2"/>
  <c r="I142" i="2"/>
  <c r="H142" i="2"/>
  <c r="H141" i="2"/>
  <c r="J140" i="2"/>
  <c r="I140" i="2"/>
  <c r="H140" i="2"/>
  <c r="J139" i="2"/>
  <c r="I139" i="2"/>
  <c r="H139" i="2"/>
  <c r="J138" i="2"/>
  <c r="I138" i="2"/>
  <c r="H138" i="2"/>
  <c r="I137" i="2"/>
  <c r="H137" i="2"/>
  <c r="J136" i="2"/>
  <c r="I136" i="2"/>
  <c r="H136" i="2"/>
  <c r="J135" i="2"/>
  <c r="I135" i="2"/>
  <c r="H135" i="2"/>
  <c r="J134" i="2"/>
  <c r="I134" i="2"/>
  <c r="H134" i="2"/>
  <c r="I132" i="2"/>
  <c r="H132" i="2"/>
  <c r="J131" i="2"/>
  <c r="I131" i="2"/>
  <c r="H131" i="2"/>
  <c r="J130" i="2"/>
  <c r="I130" i="2"/>
  <c r="H130" i="2"/>
  <c r="I129" i="2"/>
  <c r="H129" i="2"/>
  <c r="J128" i="2"/>
  <c r="I128" i="2"/>
  <c r="H128" i="2"/>
  <c r="J127" i="2"/>
  <c r="I127" i="2"/>
  <c r="H127" i="2"/>
  <c r="J126" i="2"/>
  <c r="I126" i="2"/>
  <c r="H126" i="2"/>
  <c r="H125" i="2"/>
  <c r="J124" i="2"/>
  <c r="I124" i="2"/>
  <c r="H124" i="2"/>
  <c r="J123" i="2"/>
  <c r="I123" i="2"/>
  <c r="H123" i="2"/>
  <c r="J122" i="2"/>
  <c r="I122" i="2"/>
  <c r="H122" i="2"/>
  <c r="J121" i="2"/>
  <c r="I121" i="2"/>
  <c r="H121" i="2"/>
  <c r="J120" i="2"/>
  <c r="H120" i="2"/>
  <c r="J119" i="2"/>
  <c r="I119" i="2"/>
  <c r="H119" i="2"/>
  <c r="J118" i="2"/>
  <c r="I118" i="2"/>
  <c r="H118" i="2"/>
  <c r="J117" i="2"/>
  <c r="I117" i="2"/>
  <c r="H117" i="2"/>
  <c r="J116" i="2"/>
  <c r="I116" i="2"/>
  <c r="H116" i="2"/>
  <c r="J115" i="2"/>
  <c r="I115" i="2"/>
  <c r="H115" i="2"/>
  <c r="J114" i="2"/>
  <c r="I114" i="2"/>
  <c r="H114" i="2"/>
  <c r="H113" i="2"/>
  <c r="H111" i="2"/>
  <c r="J110" i="2"/>
  <c r="I110" i="2"/>
  <c r="H110" i="2"/>
  <c r="J109" i="2"/>
  <c r="I109" i="2"/>
  <c r="H109" i="2"/>
  <c r="J108" i="2"/>
  <c r="I108" i="2"/>
  <c r="H108" i="2"/>
  <c r="I107" i="2"/>
  <c r="H107" i="2"/>
  <c r="J106" i="2"/>
  <c r="I106" i="2"/>
  <c r="H106" i="2"/>
  <c r="J105" i="2"/>
  <c r="I105" i="2"/>
  <c r="H105" i="2"/>
  <c r="J104" i="2"/>
  <c r="I104" i="2"/>
  <c r="H104" i="2"/>
  <c r="J103" i="2"/>
  <c r="I103" i="2"/>
  <c r="H103" i="2"/>
  <c r="J102" i="2"/>
  <c r="I102" i="2"/>
  <c r="H102" i="2"/>
  <c r="J101" i="2"/>
  <c r="I101" i="2"/>
  <c r="H101" i="2"/>
  <c r="J100" i="2"/>
  <c r="I100" i="2"/>
  <c r="H100" i="2"/>
  <c r="H99" i="2"/>
  <c r="J98" i="2"/>
  <c r="I98" i="2"/>
  <c r="H98" i="2"/>
  <c r="J97" i="2"/>
  <c r="I97" i="2"/>
  <c r="H97" i="2"/>
  <c r="J96" i="2"/>
  <c r="I96" i="2"/>
  <c r="H96" i="2"/>
  <c r="J95" i="2"/>
  <c r="I95" i="2"/>
  <c r="H95" i="2"/>
  <c r="J94" i="2"/>
  <c r="I94" i="2"/>
  <c r="H94" i="2"/>
  <c r="J92" i="2"/>
  <c r="I92" i="2"/>
  <c r="H92" i="2"/>
  <c r="J91" i="2"/>
  <c r="I91" i="2"/>
  <c r="H91" i="2"/>
  <c r="J90" i="2"/>
  <c r="I90" i="2"/>
  <c r="H90" i="2"/>
  <c r="J89" i="2"/>
  <c r="I89" i="2"/>
  <c r="H89" i="2"/>
  <c r="J88" i="2"/>
  <c r="I88" i="2"/>
  <c r="H88" i="2"/>
  <c r="J87" i="2"/>
  <c r="I87" i="2"/>
  <c r="H87" i="2"/>
  <c r="I86" i="2"/>
  <c r="H86" i="2"/>
  <c r="J85" i="2"/>
  <c r="I85" i="2"/>
  <c r="H85" i="2"/>
  <c r="J84" i="2"/>
  <c r="I84" i="2"/>
  <c r="H84" i="2"/>
  <c r="J83" i="2"/>
  <c r="I83" i="2"/>
  <c r="H83" i="2"/>
  <c r="J82" i="2"/>
  <c r="I82" i="2"/>
  <c r="H82" i="2"/>
  <c r="I81" i="2"/>
  <c r="H81" i="2"/>
  <c r="J80" i="2"/>
  <c r="I80" i="2"/>
  <c r="H80" i="2"/>
  <c r="J79" i="2"/>
  <c r="I79" i="2"/>
  <c r="H79" i="2"/>
  <c r="H78" i="2"/>
  <c r="I77" i="2"/>
  <c r="H77" i="2"/>
  <c r="H76" i="2"/>
  <c r="J75" i="2"/>
  <c r="I75" i="2"/>
  <c r="H75" i="2"/>
  <c r="I74" i="2"/>
  <c r="H74" i="2"/>
  <c r="J73" i="2"/>
  <c r="I73" i="2"/>
  <c r="H73" i="2"/>
  <c r="J72" i="2"/>
  <c r="I72" i="2"/>
  <c r="H72" i="2"/>
  <c r="H71" i="2"/>
  <c r="J70" i="2"/>
  <c r="H70" i="2"/>
  <c r="J69" i="2"/>
  <c r="I69" i="2"/>
  <c r="H69" i="2"/>
  <c r="J68" i="2"/>
  <c r="I68" i="2"/>
  <c r="H68" i="2"/>
  <c r="J66" i="2"/>
  <c r="I66" i="2"/>
  <c r="H66" i="2"/>
  <c r="H65" i="2"/>
  <c r="J64" i="2"/>
  <c r="I64" i="2"/>
  <c r="H64" i="2"/>
  <c r="J63" i="2"/>
  <c r="I63" i="2"/>
  <c r="H63" i="2"/>
  <c r="J62" i="2"/>
  <c r="I62" i="2"/>
  <c r="H62" i="2"/>
  <c r="J61" i="2"/>
  <c r="I61" i="2"/>
  <c r="H61" i="2"/>
  <c r="J60" i="2"/>
  <c r="I60" i="2"/>
  <c r="H60" i="2"/>
  <c r="J59" i="2"/>
  <c r="I59" i="2"/>
  <c r="H59" i="2"/>
  <c r="J58" i="2"/>
  <c r="I58" i="2"/>
  <c r="H58" i="2"/>
  <c r="J57" i="2"/>
  <c r="I57" i="2"/>
  <c r="H57" i="2"/>
  <c r="J56" i="2"/>
  <c r="I56" i="2"/>
  <c r="H56" i="2"/>
  <c r="H55" i="2"/>
  <c r="I54" i="2"/>
  <c r="H54" i="2"/>
  <c r="J53" i="2"/>
  <c r="I53" i="2"/>
  <c r="H53" i="2"/>
  <c r="J52" i="2"/>
  <c r="I52" i="2"/>
  <c r="H52" i="2"/>
  <c r="J51" i="2"/>
  <c r="I51" i="2"/>
  <c r="H51" i="2"/>
  <c r="J50" i="2"/>
  <c r="I50" i="2"/>
  <c r="H50" i="2"/>
  <c r="J49" i="2"/>
  <c r="H49" i="2"/>
  <c r="J48" i="2"/>
  <c r="I48" i="2"/>
  <c r="H48" i="2"/>
  <c r="J47" i="2"/>
  <c r="I47" i="2"/>
  <c r="H47" i="2"/>
  <c r="J46" i="2"/>
  <c r="I46" i="2"/>
  <c r="H46" i="2"/>
  <c r="H45" i="2"/>
  <c r="I44" i="2"/>
  <c r="H44" i="2"/>
  <c r="J43" i="2"/>
  <c r="I43" i="2"/>
  <c r="H43" i="2"/>
  <c r="J42" i="2"/>
  <c r="I42" i="2"/>
  <c r="H42" i="2"/>
  <c r="H41" i="2"/>
  <c r="J40" i="2"/>
  <c r="I40" i="2"/>
  <c r="H40" i="2"/>
  <c r="H38" i="2"/>
  <c r="J37" i="2"/>
  <c r="I37" i="2"/>
  <c r="H37" i="2"/>
  <c r="J36" i="2"/>
  <c r="I36" i="2"/>
  <c r="H36" i="2"/>
  <c r="J35" i="2"/>
  <c r="I35" i="2"/>
  <c r="H35" i="2"/>
  <c r="J34" i="2"/>
  <c r="I34" i="2"/>
  <c r="H34" i="2"/>
  <c r="H33" i="2"/>
  <c r="H32" i="2"/>
  <c r="J31" i="2"/>
  <c r="I31" i="2"/>
  <c r="H31" i="2"/>
  <c r="J30" i="2"/>
  <c r="I30" i="2"/>
  <c r="H30" i="2"/>
  <c r="J29" i="2"/>
  <c r="I29" i="2"/>
  <c r="H29" i="2"/>
  <c r="H28" i="2"/>
  <c r="I27" i="2"/>
  <c r="H27" i="2"/>
  <c r="J26" i="2"/>
  <c r="I26" i="2"/>
  <c r="H26" i="2"/>
  <c r="J25" i="2"/>
  <c r="I25" i="2"/>
  <c r="H25" i="2"/>
  <c r="J24" i="2"/>
  <c r="H24" i="2"/>
  <c r="J22" i="2"/>
  <c r="I22" i="2"/>
  <c r="H22" i="2"/>
  <c r="H21" i="2"/>
  <c r="H20" i="2"/>
  <c r="J19" i="2"/>
  <c r="I19" i="2"/>
  <c r="H19" i="2"/>
  <c r="J18" i="2"/>
  <c r="I18" i="2"/>
  <c r="H18" i="2"/>
  <c r="H17" i="2"/>
  <c r="J16" i="2"/>
  <c r="I16" i="2"/>
  <c r="H16" i="2"/>
  <c r="H15" i="2"/>
  <c r="J14" i="2"/>
  <c r="I14" i="2"/>
  <c r="H14" i="2"/>
  <c r="J13" i="2"/>
  <c r="H13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H7" i="2"/>
  <c r="I6" i="2"/>
  <c r="H6" i="2"/>
  <c r="J5" i="2"/>
  <c r="H5" i="2"/>
  <c r="J4" i="2"/>
  <c r="I4" i="2"/>
  <c r="H4" i="2"/>
  <c r="N1425" i="2"/>
  <c r="M1424" i="2"/>
  <c r="N1421" i="2"/>
  <c r="N1419" i="2"/>
  <c r="M1417" i="2"/>
  <c r="L1416" i="2"/>
  <c r="N1415" i="2"/>
  <c r="M1413" i="2"/>
  <c r="N1411" i="2"/>
  <c r="N1410" i="2"/>
  <c r="M1409" i="2"/>
  <c r="L1408" i="2"/>
  <c r="N1407" i="2"/>
  <c r="N1406" i="2"/>
  <c r="M1405" i="2"/>
  <c r="L1404" i="2"/>
  <c r="N1402" i="2"/>
  <c r="N1401" i="2"/>
  <c r="M1400" i="2"/>
  <c r="L1399" i="2"/>
  <c r="N1398" i="2"/>
  <c r="N1397" i="2"/>
  <c r="M1396" i="2"/>
  <c r="N1394" i="2"/>
  <c r="N1393" i="2"/>
  <c r="M1392" i="2"/>
  <c r="L1391" i="2"/>
  <c r="M1387" i="2"/>
  <c r="L1386" i="2"/>
  <c r="N1385" i="2"/>
  <c r="M1383" i="2"/>
  <c r="L1382" i="2"/>
  <c r="N1381" i="2"/>
  <c r="M1379" i="2"/>
  <c r="N1377" i="2"/>
  <c r="M1375" i="2"/>
  <c r="L1374" i="2"/>
  <c r="N1372" i="2"/>
  <c r="M1371" i="2"/>
  <c r="L1370" i="2"/>
  <c r="N1369" i="2"/>
  <c r="N1368" i="2"/>
  <c r="M1367" i="2"/>
  <c r="L1365" i="2"/>
  <c r="N1364" i="2"/>
  <c r="N1363" i="2"/>
  <c r="M1362" i="2"/>
  <c r="N1360" i="2"/>
  <c r="N1359" i="2"/>
  <c r="M1358" i="2"/>
  <c r="L1357" i="2"/>
  <c r="N1350" i="2"/>
  <c r="N1346" i="2"/>
  <c r="L1344" i="2"/>
  <c r="N1342" i="2"/>
  <c r="L1337" i="2"/>
  <c r="L1336" i="2"/>
  <c r="L1329" i="2"/>
  <c r="L1326" i="2"/>
  <c r="L1321" i="2"/>
  <c r="L1319" i="2"/>
  <c r="L1316" i="2"/>
  <c r="L1312" i="2"/>
  <c r="L1308" i="2"/>
  <c r="L1304" i="2"/>
  <c r="L1300" i="2"/>
  <c r="L1297" i="2"/>
  <c r="L1292" i="2"/>
  <c r="L1291" i="2"/>
  <c r="L1290" i="2"/>
  <c r="L1287" i="2"/>
  <c r="L1284" i="2"/>
  <c r="L1282" i="2"/>
  <c r="L1278" i="2"/>
  <c r="L1275" i="2"/>
  <c r="L1274" i="2"/>
  <c r="L1269" i="2"/>
  <c r="L1266" i="2"/>
  <c r="L1265" i="2"/>
  <c r="L1257" i="2"/>
  <c r="L1253" i="2"/>
  <c r="L1252" i="2"/>
  <c r="L1248" i="2"/>
  <c r="L1247" i="2"/>
  <c r="L1244" i="2"/>
  <c r="L1241" i="2"/>
  <c r="L1240" i="2"/>
  <c r="L1236" i="2"/>
  <c r="L1233" i="2"/>
  <c r="L1232" i="2"/>
  <c r="N1192" i="2"/>
  <c r="N1154" i="2"/>
  <c r="N1148" i="2"/>
  <c r="N1142" i="2"/>
  <c r="N1140" i="2"/>
  <c r="N1139" i="2"/>
  <c r="N1135" i="2"/>
  <c r="N1132" i="2"/>
  <c r="N1131" i="2"/>
  <c r="N1126" i="2"/>
  <c r="N1123" i="2"/>
  <c r="N1122" i="2"/>
  <c r="N1118" i="2"/>
  <c r="N1114" i="2"/>
  <c r="N1111" i="2"/>
  <c r="N1110" i="2"/>
  <c r="N1106" i="2"/>
  <c r="N1098" i="2"/>
  <c r="N1089" i="2"/>
  <c r="N1086" i="2"/>
  <c r="N1082" i="2"/>
  <c r="N1081" i="2"/>
  <c r="N1076" i="2"/>
  <c r="N1072" i="2"/>
  <c r="N1068" i="2"/>
  <c r="N1064" i="2"/>
  <c r="N1061" i="2"/>
  <c r="N1060" i="2"/>
  <c r="N1056" i="2"/>
  <c r="N1054" i="2"/>
  <c r="N1052" i="2"/>
  <c r="N1047" i="2"/>
  <c r="N1046" i="2"/>
  <c r="N1043" i="2"/>
  <c r="N1040" i="2"/>
  <c r="N1039" i="2"/>
  <c r="N1026" i="2"/>
  <c r="N1022" i="2"/>
  <c r="N1018" i="2"/>
  <c r="N1016" i="2"/>
  <c r="N1014" i="2"/>
  <c r="N1011" i="2"/>
  <c r="N1005" i="2"/>
  <c r="N1002" i="2"/>
  <c r="N1000" i="2"/>
  <c r="N992" i="2"/>
  <c r="N989" i="2"/>
  <c r="N988" i="2"/>
  <c r="N984" i="2"/>
  <c r="N976" i="2"/>
  <c r="N975" i="2"/>
  <c r="N971" i="2"/>
  <c r="N968" i="2"/>
  <c r="N967" i="2"/>
  <c r="N963" i="2"/>
  <c r="N958" i="2"/>
  <c r="N954" i="2"/>
  <c r="N952" i="2"/>
  <c r="N950" i="2"/>
  <c r="N947" i="2"/>
  <c r="N946" i="2"/>
  <c r="N942" i="2"/>
  <c r="N939" i="2"/>
  <c r="N930" i="2"/>
  <c r="N929" i="2"/>
  <c r="N925" i="2"/>
  <c r="N922" i="2"/>
  <c r="N921" i="2"/>
  <c r="N917" i="2"/>
  <c r="N914" i="2"/>
  <c r="N912" i="2"/>
  <c r="N908" i="2"/>
  <c r="N905" i="2"/>
  <c r="N903" i="2"/>
  <c r="N899" i="2"/>
  <c r="N896" i="2"/>
  <c r="N890" i="2"/>
  <c r="N887" i="2"/>
  <c r="N886" i="2"/>
  <c r="N882" i="2"/>
  <c r="L879" i="2"/>
  <c r="L878" i="2"/>
  <c r="L875" i="2"/>
  <c r="M872" i="2"/>
  <c r="L871" i="2"/>
  <c r="L869" i="2"/>
  <c r="L865" i="2"/>
  <c r="L861" i="2"/>
  <c r="L858" i="2"/>
  <c r="L857" i="2"/>
  <c r="L854" i="2"/>
  <c r="L853" i="2"/>
  <c r="L850" i="2"/>
  <c r="L848" i="2"/>
  <c r="L844" i="2"/>
  <c r="L841" i="2"/>
  <c r="L840" i="2"/>
  <c r="L837" i="2"/>
  <c r="L836" i="2"/>
  <c r="L833" i="2"/>
  <c r="L832" i="2"/>
  <c r="L829" i="2"/>
  <c r="L828" i="2"/>
  <c r="L825" i="2"/>
  <c r="L823" i="2"/>
  <c r="L820" i="2"/>
  <c r="L817" i="2"/>
  <c r="L816" i="2"/>
  <c r="L812" i="2"/>
  <c r="L808" i="2"/>
  <c r="L807" i="2"/>
  <c r="L799" i="2"/>
  <c r="L794" i="2"/>
  <c r="L792" i="2"/>
  <c r="L788" i="2"/>
  <c r="L781" i="2"/>
  <c r="L780" i="2"/>
  <c r="L769" i="2"/>
  <c r="L767" i="2"/>
  <c r="L764" i="2"/>
  <c r="L760" i="2"/>
  <c r="L759" i="2"/>
  <c r="L754" i="2"/>
  <c r="L752" i="2"/>
  <c r="L750" i="2"/>
  <c r="L746" i="2"/>
  <c r="N744" i="2"/>
  <c r="N741" i="2"/>
  <c r="N730" i="2"/>
  <c r="N705" i="2"/>
  <c r="N701" i="2"/>
  <c r="N688" i="2"/>
  <c r="N684" i="2"/>
  <c r="M640" i="2"/>
  <c r="M608" i="2"/>
  <c r="M607" i="2"/>
  <c r="M604" i="2"/>
  <c r="M590" i="2"/>
  <c r="M586" i="2"/>
  <c r="M577" i="2"/>
  <c r="M573" i="2"/>
  <c r="N562" i="2"/>
  <c r="M561" i="2"/>
  <c r="M560" i="2"/>
  <c r="M557" i="2"/>
  <c r="M556" i="2"/>
  <c r="M552" i="2"/>
  <c r="M548" i="2"/>
  <c r="M545" i="2"/>
  <c r="M544" i="2"/>
  <c r="M540" i="2"/>
  <c r="M536" i="2"/>
  <c r="M527" i="2"/>
  <c r="M524" i="2"/>
  <c r="M507" i="2"/>
  <c r="M501" i="2"/>
  <c r="M484" i="2"/>
  <c r="M480" i="2"/>
  <c r="M476" i="2"/>
  <c r="M472" i="2"/>
  <c r="M468" i="2"/>
  <c r="M460" i="2"/>
  <c r="M447" i="2"/>
  <c r="M443" i="2"/>
  <c r="M439" i="2"/>
  <c r="M434" i="2"/>
  <c r="M427" i="2"/>
  <c r="M426" i="2"/>
  <c r="M417" i="2"/>
  <c r="M415" i="2"/>
  <c r="M408" i="2"/>
  <c r="M390" i="2"/>
  <c r="M384" i="2"/>
  <c r="M381" i="2"/>
  <c r="M378" i="2"/>
  <c r="N362" i="2"/>
  <c r="N358" i="2"/>
  <c r="M348" i="2"/>
  <c r="M344" i="2"/>
  <c r="N319" i="2"/>
  <c r="N302" i="2"/>
  <c r="N294" i="2"/>
  <c r="N290" i="2"/>
  <c r="N286" i="2"/>
  <c r="N285" i="2"/>
  <c r="N282" i="2"/>
  <c r="N278" i="2"/>
  <c r="M204" i="2"/>
  <c r="M195" i="2"/>
  <c r="M191" i="2"/>
  <c r="M184" i="2"/>
  <c r="M180" i="2"/>
  <c r="M179" i="2"/>
  <c r="M168" i="2"/>
  <c r="M162" i="2"/>
  <c r="M159" i="2"/>
  <c r="M151" i="2"/>
  <c r="M150" i="2"/>
  <c r="N128" i="2"/>
  <c r="N120" i="2"/>
  <c r="M102" i="2"/>
  <c r="N88" i="2"/>
  <c r="M85" i="2"/>
  <c r="N84" i="2"/>
  <c r="N72" i="2"/>
  <c r="M61" i="2"/>
  <c r="M51" i="2"/>
  <c r="M50" i="2"/>
  <c r="M46" i="2"/>
  <c r="M42" i="2"/>
  <c r="M37" i="2"/>
  <c r="M34" i="2"/>
  <c r="M30" i="2"/>
  <c r="M29" i="2"/>
  <c r="M22" i="2"/>
  <c r="M16" i="2"/>
  <c r="M8" i="2"/>
  <c r="G27" i="1"/>
  <c r="H27" i="1"/>
  <c r="I27" i="1"/>
  <c r="J27" i="1"/>
  <c r="N27" i="1"/>
  <c r="O27" i="1"/>
  <c r="G28" i="1"/>
  <c r="H28" i="1"/>
  <c r="I28" i="1"/>
  <c r="J28" i="1"/>
  <c r="N28" i="1"/>
  <c r="O28" i="1"/>
  <c r="G29" i="1"/>
  <c r="H29" i="1"/>
  <c r="I29" i="1"/>
  <c r="J29" i="1"/>
  <c r="N29" i="1"/>
  <c r="O29" i="1"/>
  <c r="G30" i="1"/>
  <c r="H30" i="1"/>
  <c r="I30" i="1"/>
  <c r="J30" i="1"/>
  <c r="N30" i="1"/>
  <c r="O30" i="1"/>
  <c r="G31" i="1"/>
  <c r="H31" i="1"/>
  <c r="I31" i="1"/>
  <c r="J31" i="1"/>
  <c r="N31" i="1"/>
  <c r="O31" i="1"/>
  <c r="G32" i="1"/>
  <c r="H32" i="1"/>
  <c r="I32" i="1"/>
  <c r="J32" i="1"/>
  <c r="N32" i="1"/>
  <c r="O32" i="1"/>
  <c r="G33" i="1"/>
  <c r="H33" i="1"/>
  <c r="I33" i="1"/>
  <c r="J33" i="1"/>
  <c r="N33" i="1"/>
  <c r="O33" i="1"/>
  <c r="G34" i="1"/>
  <c r="H34" i="1"/>
  <c r="I34" i="1"/>
  <c r="J34" i="1"/>
  <c r="N34" i="1"/>
  <c r="O34" i="1"/>
  <c r="G35" i="1"/>
  <c r="H35" i="1"/>
  <c r="I35" i="1"/>
  <c r="J35" i="1"/>
  <c r="N35" i="1"/>
  <c r="O35" i="1"/>
  <c r="G36" i="1"/>
  <c r="H36" i="1"/>
  <c r="I36" i="1"/>
  <c r="J36" i="1"/>
  <c r="N36" i="1"/>
  <c r="O36" i="1"/>
  <c r="G37" i="1"/>
  <c r="H37" i="1"/>
  <c r="I37" i="1"/>
  <c r="J37" i="1"/>
  <c r="N37" i="1"/>
  <c r="O37" i="1"/>
  <c r="G38" i="1"/>
  <c r="H38" i="1"/>
  <c r="I38" i="1"/>
  <c r="J38" i="1"/>
  <c r="N38" i="1"/>
  <c r="O38" i="1"/>
  <c r="G40" i="1"/>
  <c r="H40" i="1"/>
  <c r="I40" i="1"/>
  <c r="J40" i="1"/>
  <c r="N40" i="1"/>
  <c r="O40" i="1"/>
  <c r="G41" i="1"/>
  <c r="H41" i="1"/>
  <c r="I41" i="1"/>
  <c r="J41" i="1"/>
  <c r="N41" i="1"/>
  <c r="O41" i="1"/>
  <c r="G42" i="1"/>
  <c r="H42" i="1"/>
  <c r="I42" i="1"/>
  <c r="J42" i="1"/>
  <c r="N42" i="1"/>
  <c r="O42" i="1"/>
  <c r="G43" i="1"/>
  <c r="H43" i="1"/>
  <c r="I43" i="1"/>
  <c r="J43" i="1"/>
  <c r="N43" i="1"/>
  <c r="O43" i="1"/>
  <c r="G44" i="1"/>
  <c r="H44" i="1"/>
  <c r="I44" i="1"/>
  <c r="J44" i="1"/>
  <c r="N44" i="1"/>
  <c r="O44" i="1"/>
  <c r="G45" i="1"/>
  <c r="H45" i="1"/>
  <c r="I45" i="1"/>
  <c r="J45" i="1"/>
  <c r="N45" i="1"/>
  <c r="O45" i="1"/>
  <c r="G46" i="1"/>
  <c r="H46" i="1"/>
  <c r="I46" i="1"/>
  <c r="J46" i="1"/>
  <c r="N46" i="1"/>
  <c r="O46" i="1"/>
  <c r="G47" i="1"/>
  <c r="H47" i="1"/>
  <c r="I47" i="1"/>
  <c r="J47" i="1"/>
  <c r="N47" i="1"/>
  <c r="O47" i="1"/>
  <c r="G48" i="1"/>
  <c r="H48" i="1"/>
  <c r="I48" i="1"/>
  <c r="J48" i="1"/>
  <c r="N48" i="1"/>
  <c r="O48" i="1"/>
  <c r="G49" i="1"/>
  <c r="H49" i="1"/>
  <c r="I49" i="1"/>
  <c r="J49" i="1"/>
  <c r="N49" i="1"/>
  <c r="O49" i="1"/>
  <c r="G50" i="1"/>
  <c r="H50" i="1"/>
  <c r="I50" i="1"/>
  <c r="J50" i="1"/>
  <c r="N50" i="1"/>
  <c r="O50" i="1"/>
  <c r="G51" i="1"/>
  <c r="H51" i="1"/>
  <c r="I51" i="1"/>
  <c r="J51" i="1"/>
  <c r="N51" i="1"/>
  <c r="O51" i="1"/>
  <c r="G52" i="1"/>
  <c r="H52" i="1"/>
  <c r="I52" i="1"/>
  <c r="J52" i="1"/>
  <c r="N52" i="1"/>
  <c r="O52" i="1"/>
  <c r="G53" i="1"/>
  <c r="H53" i="1"/>
  <c r="I53" i="1"/>
  <c r="J53" i="1"/>
  <c r="N53" i="1"/>
  <c r="O53" i="1"/>
  <c r="G54" i="1"/>
  <c r="H54" i="1"/>
  <c r="I54" i="1"/>
  <c r="J54" i="1"/>
  <c r="N54" i="1"/>
  <c r="O54" i="1"/>
  <c r="G55" i="1"/>
  <c r="H55" i="1"/>
  <c r="I55" i="1"/>
  <c r="J55" i="1"/>
  <c r="N55" i="1"/>
  <c r="O55" i="1"/>
  <c r="G56" i="1"/>
  <c r="H56" i="1"/>
  <c r="I56" i="1"/>
  <c r="J56" i="1"/>
  <c r="N56" i="1"/>
  <c r="O56" i="1"/>
  <c r="G57" i="1"/>
  <c r="H57" i="1"/>
  <c r="I57" i="1"/>
  <c r="J57" i="1"/>
  <c r="N57" i="1"/>
  <c r="O57" i="1"/>
  <c r="G58" i="1"/>
  <c r="H58" i="1"/>
  <c r="I58" i="1"/>
  <c r="J58" i="1"/>
  <c r="N58" i="1"/>
  <c r="O58" i="1"/>
  <c r="G59" i="1"/>
  <c r="H59" i="1"/>
  <c r="I59" i="1"/>
  <c r="J59" i="1"/>
  <c r="N59" i="1"/>
  <c r="O59" i="1"/>
  <c r="G60" i="1"/>
  <c r="H60" i="1"/>
  <c r="I60" i="1"/>
  <c r="J60" i="1"/>
  <c r="N60" i="1"/>
  <c r="O60" i="1"/>
  <c r="G61" i="1"/>
  <c r="H61" i="1"/>
  <c r="I61" i="1"/>
  <c r="J61" i="1"/>
  <c r="N61" i="1"/>
  <c r="O61" i="1"/>
  <c r="G62" i="1"/>
  <c r="H62" i="1"/>
  <c r="I62" i="1"/>
  <c r="J62" i="1"/>
  <c r="N62" i="1"/>
  <c r="O62" i="1"/>
  <c r="G63" i="1"/>
  <c r="H63" i="1"/>
  <c r="I63" i="1"/>
  <c r="J63" i="1"/>
  <c r="N63" i="1"/>
  <c r="O63" i="1"/>
  <c r="G64" i="1"/>
  <c r="H64" i="1"/>
  <c r="I64" i="1"/>
  <c r="J64" i="1"/>
  <c r="N64" i="1"/>
  <c r="O64" i="1"/>
  <c r="G65" i="1"/>
  <c r="H65" i="1"/>
  <c r="I65" i="1"/>
  <c r="J65" i="1"/>
  <c r="N65" i="1"/>
  <c r="O65" i="1"/>
  <c r="G66" i="1"/>
  <c r="H66" i="1"/>
  <c r="I66" i="1"/>
  <c r="J66" i="1"/>
  <c r="N66" i="1"/>
  <c r="O66" i="1"/>
  <c r="G68" i="1"/>
  <c r="H68" i="1"/>
  <c r="I68" i="1"/>
  <c r="J68" i="1"/>
  <c r="N68" i="1"/>
  <c r="O68" i="1"/>
  <c r="G69" i="1"/>
  <c r="H69" i="1"/>
  <c r="I69" i="1"/>
  <c r="J69" i="1"/>
  <c r="N69" i="1"/>
  <c r="O69" i="1"/>
  <c r="G70" i="1"/>
  <c r="H70" i="1"/>
  <c r="I70" i="1"/>
  <c r="J70" i="1"/>
  <c r="N70" i="1"/>
  <c r="O70" i="1"/>
  <c r="G71" i="1"/>
  <c r="H71" i="1"/>
  <c r="I71" i="1"/>
  <c r="J71" i="1"/>
  <c r="N71" i="1"/>
  <c r="O71" i="1"/>
  <c r="G72" i="1"/>
  <c r="H72" i="1"/>
  <c r="I72" i="1"/>
  <c r="J72" i="1"/>
  <c r="N72" i="1"/>
  <c r="O72" i="1"/>
  <c r="G73" i="1"/>
  <c r="H73" i="1"/>
  <c r="I73" i="1"/>
  <c r="J73" i="1"/>
  <c r="N73" i="1"/>
  <c r="O73" i="1"/>
  <c r="G74" i="1"/>
  <c r="H74" i="1"/>
  <c r="I74" i="1"/>
  <c r="J74" i="1"/>
  <c r="N74" i="1"/>
  <c r="O74" i="1"/>
  <c r="G75" i="1"/>
  <c r="H75" i="1"/>
  <c r="I75" i="1"/>
  <c r="J75" i="1"/>
  <c r="N75" i="1"/>
  <c r="O75" i="1"/>
  <c r="G76" i="1"/>
  <c r="H76" i="1"/>
  <c r="I76" i="1"/>
  <c r="J76" i="1"/>
  <c r="N76" i="1"/>
  <c r="O76" i="1"/>
  <c r="G77" i="1"/>
  <c r="H77" i="1"/>
  <c r="I77" i="1"/>
  <c r="J77" i="1"/>
  <c r="N77" i="1"/>
  <c r="O77" i="1"/>
  <c r="G78" i="1"/>
  <c r="H78" i="1"/>
  <c r="I78" i="1"/>
  <c r="J78" i="1"/>
  <c r="N78" i="1"/>
  <c r="O78" i="1"/>
  <c r="G79" i="1"/>
  <c r="H79" i="1"/>
  <c r="I79" i="1"/>
  <c r="J79" i="1"/>
  <c r="N79" i="1"/>
  <c r="O79" i="1"/>
  <c r="G80" i="1"/>
  <c r="H80" i="1"/>
  <c r="I80" i="1"/>
  <c r="J80" i="1"/>
  <c r="N80" i="1"/>
  <c r="O80" i="1"/>
  <c r="G81" i="1"/>
  <c r="H81" i="1"/>
  <c r="I81" i="1"/>
  <c r="J81" i="1"/>
  <c r="N81" i="1"/>
  <c r="O81" i="1"/>
  <c r="G82" i="1"/>
  <c r="H82" i="1"/>
  <c r="I82" i="1"/>
  <c r="J82" i="1"/>
  <c r="N82" i="1"/>
  <c r="O82" i="1"/>
  <c r="G83" i="1"/>
  <c r="H83" i="1"/>
  <c r="I83" i="1"/>
  <c r="J83" i="1"/>
  <c r="N83" i="1"/>
  <c r="O83" i="1"/>
  <c r="G84" i="1"/>
  <c r="H84" i="1"/>
  <c r="I84" i="1"/>
  <c r="J84" i="1"/>
  <c r="N84" i="1"/>
  <c r="O84" i="1"/>
  <c r="G85" i="1"/>
  <c r="H85" i="1"/>
  <c r="I85" i="1"/>
  <c r="J85" i="1"/>
  <c r="N85" i="1"/>
  <c r="O85" i="1"/>
  <c r="G86" i="1"/>
  <c r="H86" i="1"/>
  <c r="I86" i="1"/>
  <c r="J86" i="1"/>
  <c r="N86" i="1"/>
  <c r="O86" i="1"/>
  <c r="G87" i="1"/>
  <c r="H87" i="1"/>
  <c r="I87" i="1"/>
  <c r="J87" i="1"/>
  <c r="N87" i="1"/>
  <c r="O87" i="1"/>
  <c r="G88" i="1"/>
  <c r="H88" i="1"/>
  <c r="I88" i="1"/>
  <c r="J88" i="1"/>
  <c r="N88" i="1"/>
  <c r="O88" i="1"/>
  <c r="G89" i="1"/>
  <c r="H89" i="1"/>
  <c r="I89" i="1"/>
  <c r="J89" i="1"/>
  <c r="N89" i="1"/>
  <c r="O89" i="1"/>
  <c r="G90" i="1"/>
  <c r="H90" i="1"/>
  <c r="I90" i="1"/>
  <c r="J90" i="1"/>
  <c r="N90" i="1"/>
  <c r="O90" i="1"/>
  <c r="G91" i="1"/>
  <c r="H91" i="1"/>
  <c r="I91" i="1"/>
  <c r="J91" i="1"/>
  <c r="N91" i="1"/>
  <c r="O91" i="1"/>
  <c r="G92" i="1"/>
  <c r="H92" i="1"/>
  <c r="I92" i="1"/>
  <c r="J92" i="1"/>
  <c r="N92" i="1"/>
  <c r="O92" i="1"/>
  <c r="G94" i="1"/>
  <c r="H94" i="1"/>
  <c r="I94" i="1"/>
  <c r="J94" i="1"/>
  <c r="N94" i="1"/>
  <c r="O94" i="1"/>
  <c r="G95" i="1"/>
  <c r="H95" i="1"/>
  <c r="I95" i="1"/>
  <c r="J95" i="1"/>
  <c r="N95" i="1"/>
  <c r="O95" i="1"/>
  <c r="G96" i="1"/>
  <c r="H96" i="1"/>
  <c r="I96" i="1"/>
  <c r="J96" i="1"/>
  <c r="N96" i="1"/>
  <c r="O96" i="1"/>
  <c r="G97" i="1"/>
  <c r="H97" i="1"/>
  <c r="I97" i="1"/>
  <c r="J97" i="1"/>
  <c r="N97" i="1"/>
  <c r="O97" i="1"/>
  <c r="G98" i="1"/>
  <c r="H98" i="1"/>
  <c r="I98" i="1"/>
  <c r="J98" i="1"/>
  <c r="N98" i="1"/>
  <c r="O98" i="1"/>
  <c r="G99" i="1"/>
  <c r="H99" i="1"/>
  <c r="I99" i="1"/>
  <c r="J99" i="1"/>
  <c r="N99" i="1"/>
  <c r="O99" i="1"/>
  <c r="G100" i="1"/>
  <c r="H100" i="1"/>
  <c r="I100" i="1"/>
  <c r="J100" i="1"/>
  <c r="N100" i="1"/>
  <c r="O100" i="1"/>
  <c r="G101" i="1"/>
  <c r="H101" i="1"/>
  <c r="I101" i="1"/>
  <c r="J101" i="1"/>
  <c r="N101" i="1"/>
  <c r="O101" i="1"/>
  <c r="G102" i="1"/>
  <c r="H102" i="1"/>
  <c r="I102" i="1"/>
  <c r="J102" i="1"/>
  <c r="N102" i="1"/>
  <c r="O102" i="1"/>
  <c r="G103" i="1"/>
  <c r="H103" i="1"/>
  <c r="I103" i="1"/>
  <c r="J103" i="1"/>
  <c r="N103" i="1"/>
  <c r="O103" i="1"/>
  <c r="G104" i="1"/>
  <c r="H104" i="1"/>
  <c r="I104" i="1"/>
  <c r="J104" i="1"/>
  <c r="N104" i="1"/>
  <c r="O104" i="1"/>
  <c r="G105" i="1"/>
  <c r="H105" i="1"/>
  <c r="I105" i="1"/>
  <c r="J105" i="1"/>
  <c r="N105" i="1"/>
  <c r="O105" i="1"/>
  <c r="G106" i="1"/>
  <c r="H106" i="1"/>
  <c r="I106" i="1"/>
  <c r="J106" i="1"/>
  <c r="N106" i="1"/>
  <c r="O106" i="1"/>
  <c r="G107" i="1"/>
  <c r="H107" i="1"/>
  <c r="I107" i="1"/>
  <c r="J107" i="1"/>
  <c r="N107" i="1"/>
  <c r="O107" i="1"/>
  <c r="G108" i="1"/>
  <c r="H108" i="1"/>
  <c r="I108" i="1"/>
  <c r="J108" i="1"/>
  <c r="N108" i="1"/>
  <c r="O108" i="1"/>
  <c r="G109" i="1"/>
  <c r="H109" i="1"/>
  <c r="I109" i="1"/>
  <c r="J109" i="1"/>
  <c r="N109" i="1"/>
  <c r="O109" i="1"/>
  <c r="G110" i="1"/>
  <c r="H110" i="1"/>
  <c r="I110" i="1"/>
  <c r="J110" i="1"/>
  <c r="N110" i="1"/>
  <c r="O110" i="1"/>
  <c r="G111" i="1"/>
  <c r="H111" i="1"/>
  <c r="I111" i="1"/>
  <c r="J111" i="1"/>
  <c r="N111" i="1"/>
  <c r="O111" i="1"/>
  <c r="G113" i="1"/>
  <c r="H113" i="1"/>
  <c r="I113" i="1"/>
  <c r="J113" i="1"/>
  <c r="N113" i="1"/>
  <c r="O113" i="1"/>
  <c r="G114" i="1"/>
  <c r="H114" i="1"/>
  <c r="I114" i="1"/>
  <c r="J114" i="1"/>
  <c r="N114" i="1"/>
  <c r="O114" i="1"/>
  <c r="G115" i="1"/>
  <c r="H115" i="1"/>
  <c r="I115" i="1"/>
  <c r="J115" i="1"/>
  <c r="N115" i="1"/>
  <c r="O115" i="1"/>
  <c r="G116" i="1"/>
  <c r="H116" i="1"/>
  <c r="I116" i="1"/>
  <c r="J116" i="1"/>
  <c r="N116" i="1"/>
  <c r="O116" i="1"/>
  <c r="G117" i="1"/>
  <c r="H117" i="1"/>
  <c r="I117" i="1"/>
  <c r="J117" i="1"/>
  <c r="N117" i="1"/>
  <c r="O117" i="1"/>
  <c r="G118" i="1"/>
  <c r="H118" i="1"/>
  <c r="I118" i="1"/>
  <c r="J118" i="1"/>
  <c r="N118" i="1"/>
  <c r="O118" i="1"/>
  <c r="G119" i="1"/>
  <c r="H119" i="1"/>
  <c r="I119" i="1"/>
  <c r="J119" i="1"/>
  <c r="N119" i="1"/>
  <c r="O119" i="1"/>
  <c r="G120" i="1"/>
  <c r="H120" i="1"/>
  <c r="I120" i="1"/>
  <c r="J120" i="1"/>
  <c r="N120" i="1"/>
  <c r="O120" i="1"/>
  <c r="G121" i="1"/>
  <c r="H121" i="1"/>
  <c r="I121" i="1"/>
  <c r="J121" i="1"/>
  <c r="N121" i="1"/>
  <c r="O121" i="1"/>
  <c r="G122" i="1"/>
  <c r="H122" i="1"/>
  <c r="I122" i="1"/>
  <c r="J122" i="1"/>
  <c r="N122" i="1"/>
  <c r="O122" i="1"/>
  <c r="G123" i="1"/>
  <c r="H123" i="1"/>
  <c r="I123" i="1"/>
  <c r="J123" i="1"/>
  <c r="N123" i="1"/>
  <c r="O123" i="1"/>
  <c r="G124" i="1"/>
  <c r="H124" i="1"/>
  <c r="I124" i="1"/>
  <c r="J124" i="1"/>
  <c r="N124" i="1"/>
  <c r="O124" i="1"/>
  <c r="G125" i="1"/>
  <c r="H125" i="1"/>
  <c r="I125" i="1"/>
  <c r="J125" i="1"/>
  <c r="N125" i="1"/>
  <c r="O125" i="1"/>
  <c r="G126" i="1"/>
  <c r="H126" i="1"/>
  <c r="I126" i="1"/>
  <c r="J126" i="1"/>
  <c r="N126" i="1"/>
  <c r="O126" i="1"/>
  <c r="G127" i="1"/>
  <c r="H127" i="1"/>
  <c r="I127" i="1"/>
  <c r="J127" i="1"/>
  <c r="N127" i="1"/>
  <c r="O127" i="1"/>
  <c r="G128" i="1"/>
  <c r="H128" i="1"/>
  <c r="I128" i="1"/>
  <c r="J128" i="1"/>
  <c r="N128" i="1"/>
  <c r="O128" i="1"/>
  <c r="G129" i="1"/>
  <c r="H129" i="1"/>
  <c r="I129" i="1"/>
  <c r="J129" i="1"/>
  <c r="N129" i="1"/>
  <c r="O129" i="1"/>
  <c r="G130" i="1"/>
  <c r="H130" i="1"/>
  <c r="I130" i="1"/>
  <c r="J130" i="1"/>
  <c r="N130" i="1"/>
  <c r="O130" i="1"/>
  <c r="G131" i="1"/>
  <c r="H131" i="1"/>
  <c r="I131" i="1"/>
  <c r="J131" i="1"/>
  <c r="N131" i="1"/>
  <c r="O131" i="1"/>
  <c r="G132" i="1"/>
  <c r="H132" i="1"/>
  <c r="I132" i="1"/>
  <c r="J132" i="1"/>
  <c r="N132" i="1"/>
  <c r="O132" i="1"/>
  <c r="G134" i="1"/>
  <c r="H134" i="1"/>
  <c r="I134" i="1"/>
  <c r="J134" i="1"/>
  <c r="N134" i="1"/>
  <c r="O134" i="1"/>
  <c r="G135" i="1"/>
  <c r="H135" i="1"/>
  <c r="I135" i="1"/>
  <c r="J135" i="1"/>
  <c r="N135" i="1"/>
  <c r="O135" i="1"/>
  <c r="G136" i="1"/>
  <c r="H136" i="1"/>
  <c r="I136" i="1"/>
  <c r="J136" i="1"/>
  <c r="N136" i="1"/>
  <c r="O136" i="1"/>
  <c r="G137" i="1"/>
  <c r="H137" i="1"/>
  <c r="I137" i="1"/>
  <c r="J137" i="1"/>
  <c r="N137" i="1"/>
  <c r="O137" i="1"/>
  <c r="G138" i="1"/>
  <c r="H138" i="1"/>
  <c r="I138" i="1"/>
  <c r="J138" i="1"/>
  <c r="N138" i="1"/>
  <c r="O138" i="1"/>
  <c r="G139" i="1"/>
  <c r="H139" i="1"/>
  <c r="I139" i="1"/>
  <c r="J139" i="1"/>
  <c r="N139" i="1"/>
  <c r="O139" i="1"/>
  <c r="G140" i="1"/>
  <c r="H140" i="1"/>
  <c r="I140" i="1"/>
  <c r="J140" i="1"/>
  <c r="N140" i="1"/>
  <c r="O140" i="1"/>
  <c r="G141" i="1"/>
  <c r="H141" i="1"/>
  <c r="I141" i="1"/>
  <c r="J141" i="1"/>
  <c r="N141" i="1"/>
  <c r="O141" i="1"/>
  <c r="G142" i="1"/>
  <c r="H142" i="1"/>
  <c r="I142" i="1"/>
  <c r="J142" i="1"/>
  <c r="N142" i="1"/>
  <c r="O142" i="1"/>
  <c r="G143" i="1"/>
  <c r="H143" i="1"/>
  <c r="I143" i="1"/>
  <c r="J143" i="1"/>
  <c r="N143" i="1"/>
  <c r="O143" i="1"/>
  <c r="G144" i="1"/>
  <c r="H144" i="1"/>
  <c r="I144" i="1"/>
  <c r="J144" i="1"/>
  <c r="N144" i="1"/>
  <c r="O144" i="1"/>
  <c r="G145" i="1"/>
  <c r="H145" i="1"/>
  <c r="I145" i="1"/>
  <c r="J145" i="1"/>
  <c r="N145" i="1"/>
  <c r="O145" i="1"/>
  <c r="G146" i="1"/>
  <c r="H146" i="1"/>
  <c r="I146" i="1"/>
  <c r="J146" i="1"/>
  <c r="N146" i="1"/>
  <c r="O146" i="1"/>
  <c r="G147" i="1"/>
  <c r="H147" i="1"/>
  <c r="I147" i="1"/>
  <c r="J147" i="1"/>
  <c r="N147" i="1"/>
  <c r="O147" i="1"/>
  <c r="G148" i="1"/>
  <c r="H148" i="1"/>
  <c r="I148" i="1"/>
  <c r="J148" i="1"/>
  <c r="N148" i="1"/>
  <c r="O148" i="1"/>
  <c r="G149" i="1"/>
  <c r="H149" i="1"/>
  <c r="I149" i="1"/>
  <c r="J149" i="1"/>
  <c r="N149" i="1"/>
  <c r="O149" i="1"/>
  <c r="G150" i="1"/>
  <c r="H150" i="1"/>
  <c r="I150" i="1"/>
  <c r="J150" i="1"/>
  <c r="N150" i="1"/>
  <c r="O150" i="1"/>
  <c r="G151" i="1"/>
  <c r="H151" i="1"/>
  <c r="I151" i="1"/>
  <c r="J151" i="1"/>
  <c r="N151" i="1"/>
  <c r="O151" i="1"/>
  <c r="G152" i="1"/>
  <c r="H152" i="1"/>
  <c r="I152" i="1"/>
  <c r="J152" i="1"/>
  <c r="N152" i="1"/>
  <c r="O152" i="1"/>
  <c r="G153" i="1"/>
  <c r="H153" i="1"/>
  <c r="I153" i="1"/>
  <c r="J153" i="1"/>
  <c r="N153" i="1"/>
  <c r="O153" i="1"/>
  <c r="G154" i="1"/>
  <c r="H154" i="1"/>
  <c r="I154" i="1"/>
  <c r="J154" i="1"/>
  <c r="N154" i="1"/>
  <c r="O154" i="1"/>
  <c r="G156" i="1"/>
  <c r="H156" i="1"/>
  <c r="I156" i="1"/>
  <c r="J156" i="1"/>
  <c r="N156" i="1"/>
  <c r="O156" i="1"/>
  <c r="G157" i="1"/>
  <c r="H157" i="1"/>
  <c r="I157" i="1"/>
  <c r="J157" i="1"/>
  <c r="N157" i="1"/>
  <c r="O157" i="1"/>
  <c r="G158" i="1"/>
  <c r="H158" i="1"/>
  <c r="I158" i="1"/>
  <c r="J158" i="1"/>
  <c r="N158" i="1"/>
  <c r="O158" i="1"/>
  <c r="G159" i="1"/>
  <c r="H159" i="1"/>
  <c r="I159" i="1"/>
  <c r="J159" i="1"/>
  <c r="N159" i="1"/>
  <c r="O159" i="1"/>
  <c r="G160" i="1"/>
  <c r="H160" i="1"/>
  <c r="I160" i="1"/>
  <c r="J160" i="1"/>
  <c r="N160" i="1"/>
  <c r="O160" i="1"/>
  <c r="G161" i="1"/>
  <c r="H161" i="1"/>
  <c r="I161" i="1"/>
  <c r="J161" i="1"/>
  <c r="N161" i="1"/>
  <c r="O161" i="1"/>
  <c r="G162" i="1"/>
  <c r="H162" i="1"/>
  <c r="I162" i="1"/>
  <c r="J162" i="1"/>
  <c r="N162" i="1"/>
  <c r="O162" i="1"/>
  <c r="G163" i="1"/>
  <c r="H163" i="1"/>
  <c r="I163" i="1"/>
  <c r="J163" i="1"/>
  <c r="N163" i="1"/>
  <c r="O163" i="1"/>
  <c r="G164" i="1"/>
  <c r="H164" i="1"/>
  <c r="I164" i="1"/>
  <c r="J164" i="1"/>
  <c r="N164" i="1"/>
  <c r="O164" i="1"/>
  <c r="G166" i="1"/>
  <c r="H166" i="1"/>
  <c r="I166" i="1"/>
  <c r="J166" i="1"/>
  <c r="N166" i="1"/>
  <c r="O166" i="1"/>
  <c r="G167" i="1"/>
  <c r="H167" i="1"/>
  <c r="I167" i="1"/>
  <c r="J167" i="1"/>
  <c r="N167" i="1"/>
  <c r="O167" i="1"/>
  <c r="G168" i="1"/>
  <c r="H168" i="1"/>
  <c r="I168" i="1"/>
  <c r="J168" i="1"/>
  <c r="N168" i="1"/>
  <c r="O168" i="1"/>
  <c r="G169" i="1"/>
  <c r="H169" i="1"/>
  <c r="I169" i="1"/>
  <c r="J169" i="1"/>
  <c r="N169" i="1"/>
  <c r="O169" i="1"/>
  <c r="G170" i="1"/>
  <c r="H170" i="1"/>
  <c r="I170" i="1"/>
  <c r="J170" i="1"/>
  <c r="N170" i="1"/>
  <c r="O170" i="1"/>
  <c r="G171" i="1"/>
  <c r="H171" i="1"/>
  <c r="I171" i="1"/>
  <c r="J171" i="1"/>
  <c r="N171" i="1"/>
  <c r="O171" i="1"/>
  <c r="G172" i="1"/>
  <c r="H172" i="1"/>
  <c r="I172" i="1"/>
  <c r="J172" i="1"/>
  <c r="N172" i="1"/>
  <c r="O172" i="1"/>
  <c r="G173" i="1"/>
  <c r="H173" i="1"/>
  <c r="I173" i="1"/>
  <c r="J173" i="1"/>
  <c r="N173" i="1"/>
  <c r="O173" i="1"/>
  <c r="G174" i="1"/>
  <c r="H174" i="1"/>
  <c r="I174" i="1"/>
  <c r="J174" i="1"/>
  <c r="N174" i="1"/>
  <c r="O174" i="1"/>
  <c r="G175" i="1"/>
  <c r="H175" i="1"/>
  <c r="I175" i="1"/>
  <c r="J175" i="1"/>
  <c r="N175" i="1"/>
  <c r="O175" i="1"/>
  <c r="G176" i="1"/>
  <c r="H176" i="1"/>
  <c r="I176" i="1"/>
  <c r="J176" i="1"/>
  <c r="N176" i="1"/>
  <c r="O176" i="1"/>
  <c r="G177" i="1"/>
  <c r="H177" i="1"/>
  <c r="I177" i="1"/>
  <c r="J177" i="1"/>
  <c r="N177" i="1"/>
  <c r="O177" i="1"/>
  <c r="G178" i="1"/>
  <c r="H178" i="1"/>
  <c r="I178" i="1"/>
  <c r="J178" i="1"/>
  <c r="N178" i="1"/>
  <c r="O178" i="1"/>
  <c r="G179" i="1"/>
  <c r="H179" i="1"/>
  <c r="I179" i="1"/>
  <c r="J179" i="1"/>
  <c r="N179" i="1"/>
  <c r="O179" i="1"/>
  <c r="G180" i="1"/>
  <c r="H180" i="1"/>
  <c r="I180" i="1"/>
  <c r="J180" i="1"/>
  <c r="N180" i="1"/>
  <c r="O180" i="1"/>
  <c r="G181" i="1"/>
  <c r="H181" i="1"/>
  <c r="I181" i="1"/>
  <c r="J181" i="1"/>
  <c r="N181" i="1"/>
  <c r="O181" i="1"/>
  <c r="G182" i="1"/>
  <c r="H182" i="1"/>
  <c r="I182" i="1"/>
  <c r="J182" i="1"/>
  <c r="N182" i="1"/>
  <c r="O182" i="1"/>
  <c r="G183" i="1"/>
  <c r="H183" i="1"/>
  <c r="I183" i="1"/>
  <c r="J183" i="1"/>
  <c r="N183" i="1"/>
  <c r="O183" i="1"/>
  <c r="G184" i="1"/>
  <c r="H184" i="1"/>
  <c r="I184" i="1"/>
  <c r="J184" i="1"/>
  <c r="N184" i="1"/>
  <c r="O184" i="1"/>
  <c r="G185" i="1"/>
  <c r="H185" i="1"/>
  <c r="I185" i="1"/>
  <c r="J185" i="1"/>
  <c r="N185" i="1"/>
  <c r="O185" i="1"/>
  <c r="G186" i="1"/>
  <c r="H186" i="1"/>
  <c r="I186" i="1"/>
  <c r="J186" i="1"/>
  <c r="N186" i="1"/>
  <c r="O186" i="1"/>
  <c r="G187" i="1"/>
  <c r="H187" i="1"/>
  <c r="I187" i="1"/>
  <c r="J187" i="1"/>
  <c r="N187" i="1"/>
  <c r="O187" i="1"/>
  <c r="G188" i="1"/>
  <c r="H188" i="1"/>
  <c r="I188" i="1"/>
  <c r="J188" i="1"/>
  <c r="N188" i="1"/>
  <c r="O188" i="1"/>
  <c r="G189" i="1"/>
  <c r="H189" i="1"/>
  <c r="I189" i="1"/>
  <c r="J189" i="1"/>
  <c r="N189" i="1"/>
  <c r="O189" i="1"/>
  <c r="G191" i="1"/>
  <c r="H191" i="1"/>
  <c r="I191" i="1"/>
  <c r="J191" i="1"/>
  <c r="N191" i="1"/>
  <c r="O191" i="1"/>
  <c r="G192" i="1"/>
  <c r="H192" i="1"/>
  <c r="I192" i="1"/>
  <c r="J192" i="1"/>
  <c r="N192" i="1"/>
  <c r="O192" i="1"/>
  <c r="G193" i="1"/>
  <c r="H193" i="1"/>
  <c r="I193" i="1"/>
  <c r="J193" i="1"/>
  <c r="N193" i="1"/>
  <c r="O193" i="1"/>
  <c r="G194" i="1"/>
  <c r="H194" i="1"/>
  <c r="I194" i="1"/>
  <c r="J194" i="1"/>
  <c r="N194" i="1"/>
  <c r="O194" i="1"/>
  <c r="G195" i="1"/>
  <c r="H195" i="1"/>
  <c r="I195" i="1"/>
  <c r="J195" i="1"/>
  <c r="N195" i="1"/>
  <c r="O195" i="1"/>
  <c r="G196" i="1"/>
  <c r="H196" i="1"/>
  <c r="I196" i="1"/>
  <c r="J196" i="1"/>
  <c r="N196" i="1"/>
  <c r="O196" i="1"/>
  <c r="G197" i="1"/>
  <c r="H197" i="1"/>
  <c r="I197" i="1"/>
  <c r="J197" i="1"/>
  <c r="N197" i="1"/>
  <c r="O197" i="1"/>
  <c r="G198" i="1"/>
  <c r="H198" i="1"/>
  <c r="I198" i="1"/>
  <c r="J198" i="1"/>
  <c r="N198" i="1"/>
  <c r="O198" i="1"/>
  <c r="G199" i="1"/>
  <c r="H199" i="1"/>
  <c r="I199" i="1"/>
  <c r="J199" i="1"/>
  <c r="N199" i="1"/>
  <c r="O199" i="1"/>
  <c r="G200" i="1"/>
  <c r="H200" i="1"/>
  <c r="I200" i="1"/>
  <c r="J200" i="1"/>
  <c r="N200" i="1"/>
  <c r="O200" i="1"/>
  <c r="G201" i="1"/>
  <c r="H201" i="1"/>
  <c r="I201" i="1"/>
  <c r="J201" i="1"/>
  <c r="N201" i="1"/>
  <c r="O201" i="1"/>
  <c r="G202" i="1"/>
  <c r="H202" i="1"/>
  <c r="I202" i="1"/>
  <c r="J202" i="1"/>
  <c r="N202" i="1"/>
  <c r="O202" i="1"/>
  <c r="G203" i="1"/>
  <c r="H203" i="1"/>
  <c r="I203" i="1"/>
  <c r="J203" i="1"/>
  <c r="N203" i="1"/>
  <c r="O203" i="1"/>
  <c r="G204" i="1"/>
  <c r="H204" i="1"/>
  <c r="I204" i="1"/>
  <c r="J204" i="1"/>
  <c r="N204" i="1"/>
  <c r="O204" i="1"/>
  <c r="G205" i="1"/>
  <c r="H205" i="1"/>
  <c r="I205" i="1"/>
  <c r="J205" i="1"/>
  <c r="N205" i="1"/>
  <c r="O205" i="1"/>
  <c r="G206" i="1"/>
  <c r="H206" i="1"/>
  <c r="I206" i="1"/>
  <c r="J206" i="1"/>
  <c r="N206" i="1"/>
  <c r="O206" i="1"/>
  <c r="G207" i="1"/>
  <c r="H207" i="1"/>
  <c r="I207" i="1"/>
  <c r="J207" i="1"/>
  <c r="N207" i="1"/>
  <c r="O207" i="1"/>
  <c r="G208" i="1"/>
  <c r="H208" i="1"/>
  <c r="I208" i="1"/>
  <c r="J208" i="1"/>
  <c r="N208" i="1"/>
  <c r="O208" i="1"/>
  <c r="G209" i="1"/>
  <c r="H209" i="1"/>
  <c r="I209" i="1"/>
  <c r="J209" i="1"/>
  <c r="N209" i="1"/>
  <c r="O209" i="1"/>
  <c r="G210" i="1"/>
  <c r="H210" i="1"/>
  <c r="I210" i="1"/>
  <c r="J210" i="1"/>
  <c r="N210" i="1"/>
  <c r="O210" i="1"/>
  <c r="G211" i="1"/>
  <c r="H211" i="1"/>
  <c r="I211" i="1"/>
  <c r="J211" i="1"/>
  <c r="N211" i="1"/>
  <c r="O211" i="1"/>
  <c r="G212" i="1"/>
  <c r="H212" i="1"/>
  <c r="I212" i="1"/>
  <c r="J212" i="1"/>
  <c r="N212" i="1"/>
  <c r="O212" i="1"/>
  <c r="G213" i="1"/>
  <c r="H213" i="1"/>
  <c r="I213" i="1"/>
  <c r="J213" i="1"/>
  <c r="N213" i="1"/>
  <c r="O213" i="1"/>
  <c r="G214" i="1"/>
  <c r="H214" i="1"/>
  <c r="I214" i="1"/>
  <c r="J214" i="1"/>
  <c r="N214" i="1"/>
  <c r="O214" i="1"/>
  <c r="G215" i="1"/>
  <c r="H215" i="1"/>
  <c r="I215" i="1"/>
  <c r="J215" i="1"/>
  <c r="N215" i="1"/>
  <c r="O215" i="1"/>
  <c r="G216" i="1"/>
  <c r="H216" i="1"/>
  <c r="I216" i="1"/>
  <c r="J216" i="1"/>
  <c r="N216" i="1"/>
  <c r="O216" i="1"/>
  <c r="G217" i="1"/>
  <c r="H217" i="1"/>
  <c r="I217" i="1"/>
  <c r="J217" i="1"/>
  <c r="N217" i="1"/>
  <c r="O217" i="1"/>
  <c r="G218" i="1"/>
  <c r="H218" i="1"/>
  <c r="I218" i="1"/>
  <c r="J218" i="1"/>
  <c r="N218" i="1"/>
  <c r="O218" i="1"/>
  <c r="G219" i="1"/>
  <c r="H219" i="1"/>
  <c r="I219" i="1"/>
  <c r="J219" i="1"/>
  <c r="N219" i="1"/>
  <c r="O219" i="1"/>
  <c r="G220" i="1"/>
  <c r="H220" i="1"/>
  <c r="I220" i="1"/>
  <c r="J220" i="1"/>
  <c r="N220" i="1"/>
  <c r="O220" i="1"/>
  <c r="G221" i="1"/>
  <c r="H221" i="1"/>
  <c r="I221" i="1"/>
  <c r="J221" i="1"/>
  <c r="N221" i="1"/>
  <c r="O221" i="1"/>
  <c r="G222" i="1"/>
  <c r="H222" i="1"/>
  <c r="I222" i="1"/>
  <c r="J222" i="1"/>
  <c r="N222" i="1"/>
  <c r="O222" i="1"/>
  <c r="G223" i="1"/>
  <c r="H223" i="1"/>
  <c r="I223" i="1"/>
  <c r="J223" i="1"/>
  <c r="N223" i="1"/>
  <c r="O223" i="1"/>
  <c r="G224" i="1"/>
  <c r="H224" i="1"/>
  <c r="I224" i="1"/>
  <c r="J224" i="1"/>
  <c r="N224" i="1"/>
  <c r="O224" i="1"/>
  <c r="G225" i="1"/>
  <c r="H225" i="1"/>
  <c r="I225" i="1"/>
  <c r="J225" i="1"/>
  <c r="N225" i="1"/>
  <c r="O225" i="1"/>
  <c r="G227" i="1"/>
  <c r="H227" i="1"/>
  <c r="I227" i="1"/>
  <c r="J227" i="1"/>
  <c r="N227" i="1"/>
  <c r="O227" i="1"/>
  <c r="G228" i="1"/>
  <c r="H228" i="1"/>
  <c r="I228" i="1"/>
  <c r="J228" i="1"/>
  <c r="N228" i="1"/>
  <c r="O228" i="1"/>
  <c r="G229" i="1"/>
  <c r="H229" i="1"/>
  <c r="I229" i="1"/>
  <c r="J229" i="1"/>
  <c r="N229" i="1"/>
  <c r="O229" i="1"/>
  <c r="G230" i="1"/>
  <c r="H230" i="1"/>
  <c r="I230" i="1"/>
  <c r="J230" i="1"/>
  <c r="N230" i="1"/>
  <c r="O230" i="1"/>
  <c r="G231" i="1"/>
  <c r="H231" i="1"/>
  <c r="I231" i="1"/>
  <c r="J231" i="1"/>
  <c r="N231" i="1"/>
  <c r="O231" i="1"/>
  <c r="G232" i="1"/>
  <c r="H232" i="1"/>
  <c r="I232" i="1"/>
  <c r="J232" i="1"/>
  <c r="N232" i="1"/>
  <c r="O232" i="1"/>
  <c r="G233" i="1"/>
  <c r="H233" i="1"/>
  <c r="I233" i="1"/>
  <c r="J233" i="1"/>
  <c r="N233" i="1"/>
  <c r="O233" i="1"/>
  <c r="G234" i="1"/>
  <c r="H234" i="1"/>
  <c r="I234" i="1"/>
  <c r="J234" i="1"/>
  <c r="N234" i="1"/>
  <c r="O234" i="1"/>
  <c r="G235" i="1"/>
  <c r="H235" i="1"/>
  <c r="I235" i="1"/>
  <c r="J235" i="1"/>
  <c r="N235" i="1"/>
  <c r="O235" i="1"/>
  <c r="G236" i="1"/>
  <c r="H236" i="1"/>
  <c r="I236" i="1"/>
  <c r="J236" i="1"/>
  <c r="N236" i="1"/>
  <c r="O236" i="1"/>
  <c r="G237" i="1"/>
  <c r="H237" i="1"/>
  <c r="I237" i="1"/>
  <c r="J237" i="1"/>
  <c r="N237" i="1"/>
  <c r="O237" i="1"/>
  <c r="G238" i="1"/>
  <c r="H238" i="1"/>
  <c r="I238" i="1"/>
  <c r="J238" i="1"/>
  <c r="N238" i="1"/>
  <c r="O238" i="1"/>
  <c r="G239" i="1"/>
  <c r="H239" i="1"/>
  <c r="I239" i="1"/>
  <c r="J239" i="1"/>
  <c r="N239" i="1"/>
  <c r="O239" i="1"/>
  <c r="G240" i="1"/>
  <c r="H240" i="1"/>
  <c r="I240" i="1"/>
  <c r="J240" i="1"/>
  <c r="N240" i="1"/>
  <c r="O240" i="1"/>
  <c r="G241" i="1"/>
  <c r="H241" i="1"/>
  <c r="I241" i="1"/>
  <c r="J241" i="1"/>
  <c r="N241" i="1"/>
  <c r="O241" i="1"/>
  <c r="G242" i="1"/>
  <c r="H242" i="1"/>
  <c r="I242" i="1"/>
  <c r="J242" i="1"/>
  <c r="N242" i="1"/>
  <c r="O242" i="1"/>
  <c r="G243" i="1"/>
  <c r="H243" i="1"/>
  <c r="I243" i="1"/>
  <c r="J243" i="1"/>
  <c r="N243" i="1"/>
  <c r="O243" i="1"/>
  <c r="G244" i="1"/>
  <c r="H244" i="1"/>
  <c r="I244" i="1"/>
  <c r="J244" i="1"/>
  <c r="N244" i="1"/>
  <c r="O244" i="1"/>
  <c r="G245" i="1"/>
  <c r="H245" i="1"/>
  <c r="I245" i="1"/>
  <c r="J245" i="1"/>
  <c r="N245" i="1"/>
  <c r="O245" i="1"/>
  <c r="G246" i="1"/>
  <c r="H246" i="1"/>
  <c r="I246" i="1"/>
  <c r="J246" i="1"/>
  <c r="N246" i="1"/>
  <c r="O246" i="1"/>
  <c r="G247" i="1"/>
  <c r="H247" i="1"/>
  <c r="I247" i="1"/>
  <c r="J247" i="1"/>
  <c r="N247" i="1"/>
  <c r="O247" i="1"/>
  <c r="G248" i="1"/>
  <c r="H248" i="1"/>
  <c r="I248" i="1"/>
  <c r="J248" i="1"/>
  <c r="N248" i="1"/>
  <c r="O248" i="1"/>
  <c r="G249" i="1"/>
  <c r="H249" i="1"/>
  <c r="I249" i="1"/>
  <c r="J249" i="1"/>
  <c r="N249" i="1"/>
  <c r="O249" i="1"/>
  <c r="G250" i="1"/>
  <c r="H250" i="1"/>
  <c r="I250" i="1"/>
  <c r="J250" i="1"/>
  <c r="N250" i="1"/>
  <c r="O250" i="1"/>
  <c r="G252" i="1"/>
  <c r="H252" i="1"/>
  <c r="I252" i="1"/>
  <c r="J252" i="1"/>
  <c r="N252" i="1"/>
  <c r="O252" i="1"/>
  <c r="G253" i="1"/>
  <c r="H253" i="1"/>
  <c r="I253" i="1"/>
  <c r="J253" i="1"/>
  <c r="N253" i="1"/>
  <c r="O253" i="1"/>
  <c r="G254" i="1"/>
  <c r="H254" i="1"/>
  <c r="I254" i="1"/>
  <c r="J254" i="1"/>
  <c r="N254" i="1"/>
  <c r="O254" i="1"/>
  <c r="G255" i="1"/>
  <c r="H255" i="1"/>
  <c r="I255" i="1"/>
  <c r="J255" i="1"/>
  <c r="N255" i="1"/>
  <c r="O255" i="1"/>
  <c r="G256" i="1"/>
  <c r="H256" i="1"/>
  <c r="I256" i="1"/>
  <c r="J256" i="1"/>
  <c r="N256" i="1"/>
  <c r="O256" i="1"/>
  <c r="G257" i="1"/>
  <c r="H257" i="1"/>
  <c r="I257" i="1"/>
  <c r="J257" i="1"/>
  <c r="N257" i="1"/>
  <c r="O257" i="1"/>
  <c r="G258" i="1"/>
  <c r="H258" i="1"/>
  <c r="I258" i="1"/>
  <c r="J258" i="1"/>
  <c r="N258" i="1"/>
  <c r="O258" i="1"/>
  <c r="G259" i="1"/>
  <c r="H259" i="1"/>
  <c r="I259" i="1"/>
  <c r="J259" i="1"/>
  <c r="N259" i="1"/>
  <c r="O259" i="1"/>
  <c r="G260" i="1"/>
  <c r="H260" i="1"/>
  <c r="I260" i="1"/>
  <c r="J260" i="1"/>
  <c r="N260" i="1"/>
  <c r="O260" i="1"/>
  <c r="G261" i="1"/>
  <c r="H261" i="1"/>
  <c r="I261" i="1"/>
  <c r="J261" i="1"/>
  <c r="N261" i="1"/>
  <c r="O261" i="1"/>
  <c r="G262" i="1"/>
  <c r="H262" i="1"/>
  <c r="I262" i="1"/>
  <c r="J262" i="1"/>
  <c r="N262" i="1"/>
  <c r="O262" i="1"/>
  <c r="G263" i="1"/>
  <c r="H263" i="1"/>
  <c r="I263" i="1"/>
  <c r="J263" i="1"/>
  <c r="N263" i="1"/>
  <c r="O263" i="1"/>
  <c r="G264" i="1"/>
  <c r="H264" i="1"/>
  <c r="I264" i="1"/>
  <c r="J264" i="1"/>
  <c r="N264" i="1"/>
  <c r="O264" i="1"/>
  <c r="G265" i="1"/>
  <c r="H265" i="1"/>
  <c r="I265" i="1"/>
  <c r="J265" i="1"/>
  <c r="N265" i="1"/>
  <c r="O265" i="1"/>
  <c r="G266" i="1"/>
  <c r="H266" i="1"/>
  <c r="I266" i="1"/>
  <c r="J266" i="1"/>
  <c r="N266" i="1"/>
  <c r="O266" i="1"/>
  <c r="G267" i="1"/>
  <c r="H267" i="1"/>
  <c r="I267" i="1"/>
  <c r="J267" i="1"/>
  <c r="N267" i="1"/>
  <c r="O267" i="1"/>
  <c r="G268" i="1"/>
  <c r="H268" i="1"/>
  <c r="I268" i="1"/>
  <c r="J268" i="1"/>
  <c r="N268" i="1"/>
  <c r="O268" i="1"/>
  <c r="G269" i="1"/>
  <c r="H269" i="1"/>
  <c r="I269" i="1"/>
  <c r="J269" i="1"/>
  <c r="N269" i="1"/>
  <c r="O269" i="1"/>
  <c r="G270" i="1"/>
  <c r="H270" i="1"/>
  <c r="I270" i="1"/>
  <c r="J270" i="1"/>
  <c r="N270" i="1"/>
  <c r="O270" i="1"/>
  <c r="G272" i="1"/>
  <c r="H272" i="1"/>
  <c r="I272" i="1"/>
  <c r="J272" i="1"/>
  <c r="N272" i="1"/>
  <c r="O272" i="1"/>
  <c r="G273" i="1"/>
  <c r="H273" i="1"/>
  <c r="I273" i="1"/>
  <c r="J273" i="1"/>
  <c r="N273" i="1"/>
  <c r="O273" i="1"/>
  <c r="G274" i="1"/>
  <c r="H274" i="1"/>
  <c r="I274" i="1"/>
  <c r="J274" i="1"/>
  <c r="N274" i="1"/>
  <c r="O274" i="1"/>
  <c r="G275" i="1"/>
  <c r="H275" i="1"/>
  <c r="I275" i="1"/>
  <c r="J275" i="1"/>
  <c r="N275" i="1"/>
  <c r="O275" i="1"/>
  <c r="G276" i="1"/>
  <c r="H276" i="1"/>
  <c r="I276" i="1"/>
  <c r="J276" i="1"/>
  <c r="N276" i="1"/>
  <c r="O276" i="1"/>
  <c r="G277" i="1"/>
  <c r="H277" i="1"/>
  <c r="I277" i="1"/>
  <c r="J277" i="1"/>
  <c r="N277" i="1"/>
  <c r="O277" i="1"/>
  <c r="G278" i="1"/>
  <c r="H278" i="1"/>
  <c r="I278" i="1"/>
  <c r="J278" i="1"/>
  <c r="N278" i="1"/>
  <c r="O278" i="1"/>
  <c r="G279" i="1"/>
  <c r="H279" i="1"/>
  <c r="I279" i="1"/>
  <c r="J279" i="1"/>
  <c r="N279" i="1"/>
  <c r="O279" i="1"/>
  <c r="G280" i="1"/>
  <c r="H280" i="1"/>
  <c r="I280" i="1"/>
  <c r="J280" i="1"/>
  <c r="N280" i="1"/>
  <c r="O280" i="1"/>
  <c r="G281" i="1"/>
  <c r="H281" i="1"/>
  <c r="I281" i="1"/>
  <c r="J281" i="1"/>
  <c r="N281" i="1"/>
  <c r="O281" i="1"/>
  <c r="G282" i="1"/>
  <c r="H282" i="1"/>
  <c r="I282" i="1"/>
  <c r="J282" i="1"/>
  <c r="N282" i="1"/>
  <c r="O282" i="1"/>
  <c r="G283" i="1"/>
  <c r="H283" i="1"/>
  <c r="I283" i="1"/>
  <c r="J283" i="1"/>
  <c r="N283" i="1"/>
  <c r="O283" i="1"/>
  <c r="G284" i="1"/>
  <c r="H284" i="1"/>
  <c r="I284" i="1"/>
  <c r="J284" i="1"/>
  <c r="N284" i="1"/>
  <c r="O284" i="1"/>
  <c r="G285" i="1"/>
  <c r="H285" i="1"/>
  <c r="I285" i="1"/>
  <c r="J285" i="1"/>
  <c r="N285" i="1"/>
  <c r="O285" i="1"/>
  <c r="G286" i="1"/>
  <c r="H286" i="1"/>
  <c r="I286" i="1"/>
  <c r="J286" i="1"/>
  <c r="N286" i="1"/>
  <c r="O286" i="1"/>
  <c r="G287" i="1"/>
  <c r="H287" i="1"/>
  <c r="I287" i="1"/>
  <c r="J287" i="1"/>
  <c r="N287" i="1"/>
  <c r="O287" i="1"/>
  <c r="G288" i="1"/>
  <c r="H288" i="1"/>
  <c r="I288" i="1"/>
  <c r="J288" i="1"/>
  <c r="N288" i="1"/>
  <c r="O288" i="1"/>
  <c r="G289" i="1"/>
  <c r="H289" i="1"/>
  <c r="I289" i="1"/>
  <c r="J289" i="1"/>
  <c r="N289" i="1"/>
  <c r="O289" i="1"/>
  <c r="G290" i="1"/>
  <c r="H290" i="1"/>
  <c r="I290" i="1"/>
  <c r="J290" i="1"/>
  <c r="N290" i="1"/>
  <c r="O290" i="1"/>
  <c r="G291" i="1"/>
  <c r="H291" i="1"/>
  <c r="I291" i="1"/>
  <c r="J291" i="1"/>
  <c r="N291" i="1"/>
  <c r="O291" i="1"/>
  <c r="G292" i="1"/>
  <c r="H292" i="1"/>
  <c r="I292" i="1"/>
  <c r="J292" i="1"/>
  <c r="N292" i="1"/>
  <c r="O292" i="1"/>
  <c r="G293" i="1"/>
  <c r="H293" i="1"/>
  <c r="I293" i="1"/>
  <c r="J293" i="1"/>
  <c r="N293" i="1"/>
  <c r="O293" i="1"/>
  <c r="G294" i="1"/>
  <c r="H294" i="1"/>
  <c r="I294" i="1"/>
  <c r="J294" i="1"/>
  <c r="N294" i="1"/>
  <c r="O294" i="1"/>
  <c r="G295" i="1"/>
  <c r="H295" i="1"/>
  <c r="I295" i="1"/>
  <c r="J295" i="1"/>
  <c r="N295" i="1"/>
  <c r="O295" i="1"/>
  <c r="G296" i="1"/>
  <c r="H296" i="1"/>
  <c r="I296" i="1"/>
  <c r="J296" i="1"/>
  <c r="N296" i="1"/>
  <c r="O296" i="1"/>
  <c r="G297" i="1"/>
  <c r="H297" i="1"/>
  <c r="I297" i="1"/>
  <c r="J297" i="1"/>
  <c r="N297" i="1"/>
  <c r="O297" i="1"/>
  <c r="G298" i="1"/>
  <c r="H298" i="1"/>
  <c r="I298" i="1"/>
  <c r="J298" i="1"/>
  <c r="N298" i="1"/>
  <c r="O298" i="1"/>
  <c r="G299" i="1"/>
  <c r="H299" i="1"/>
  <c r="I299" i="1"/>
  <c r="J299" i="1"/>
  <c r="N299" i="1"/>
  <c r="O299" i="1"/>
  <c r="G300" i="1"/>
  <c r="H300" i="1"/>
  <c r="I300" i="1"/>
  <c r="J300" i="1"/>
  <c r="N300" i="1"/>
  <c r="O300" i="1"/>
  <c r="G301" i="1"/>
  <c r="H301" i="1"/>
  <c r="I301" i="1"/>
  <c r="J301" i="1"/>
  <c r="N301" i="1"/>
  <c r="O301" i="1"/>
  <c r="G302" i="1"/>
  <c r="H302" i="1"/>
  <c r="I302" i="1"/>
  <c r="J302" i="1"/>
  <c r="N302" i="1"/>
  <c r="O302" i="1"/>
  <c r="G303" i="1"/>
  <c r="H303" i="1"/>
  <c r="I303" i="1"/>
  <c r="J303" i="1"/>
  <c r="N303" i="1"/>
  <c r="O303" i="1"/>
  <c r="G304" i="1"/>
  <c r="H304" i="1"/>
  <c r="I304" i="1"/>
  <c r="J304" i="1"/>
  <c r="N304" i="1"/>
  <c r="O304" i="1"/>
  <c r="G305" i="1"/>
  <c r="H305" i="1"/>
  <c r="I305" i="1"/>
  <c r="J305" i="1"/>
  <c r="N305" i="1"/>
  <c r="O305" i="1"/>
  <c r="G306" i="1"/>
  <c r="H306" i="1"/>
  <c r="I306" i="1"/>
  <c r="J306" i="1"/>
  <c r="N306" i="1"/>
  <c r="O306" i="1"/>
  <c r="G307" i="1"/>
  <c r="H307" i="1"/>
  <c r="I307" i="1"/>
  <c r="J307" i="1"/>
  <c r="N307" i="1"/>
  <c r="O307" i="1"/>
  <c r="G309" i="1"/>
  <c r="H309" i="1"/>
  <c r="I309" i="1"/>
  <c r="J309" i="1"/>
  <c r="N309" i="1"/>
  <c r="O309" i="1"/>
  <c r="G310" i="1"/>
  <c r="H310" i="1"/>
  <c r="I310" i="1"/>
  <c r="J310" i="1"/>
  <c r="N310" i="1"/>
  <c r="O310" i="1"/>
  <c r="G311" i="1"/>
  <c r="H311" i="1"/>
  <c r="I311" i="1"/>
  <c r="J311" i="1"/>
  <c r="N311" i="1"/>
  <c r="O311" i="1"/>
  <c r="G312" i="1"/>
  <c r="H312" i="1"/>
  <c r="I312" i="1"/>
  <c r="J312" i="1"/>
  <c r="N312" i="1"/>
  <c r="O312" i="1"/>
  <c r="G313" i="1"/>
  <c r="H313" i="1"/>
  <c r="I313" i="1"/>
  <c r="J313" i="1"/>
  <c r="N313" i="1"/>
  <c r="O313" i="1"/>
  <c r="G314" i="1"/>
  <c r="H314" i="1"/>
  <c r="I314" i="1"/>
  <c r="J314" i="1"/>
  <c r="N314" i="1"/>
  <c r="O314" i="1"/>
  <c r="G315" i="1"/>
  <c r="H315" i="1"/>
  <c r="I315" i="1"/>
  <c r="J315" i="1"/>
  <c r="N315" i="1"/>
  <c r="O315" i="1"/>
  <c r="G316" i="1"/>
  <c r="H316" i="1"/>
  <c r="I316" i="1"/>
  <c r="J316" i="1"/>
  <c r="N316" i="1"/>
  <c r="O316" i="1"/>
  <c r="G317" i="1"/>
  <c r="H317" i="1"/>
  <c r="I317" i="1"/>
  <c r="J317" i="1"/>
  <c r="N317" i="1"/>
  <c r="O317" i="1"/>
  <c r="G318" i="1"/>
  <c r="H318" i="1"/>
  <c r="I318" i="1"/>
  <c r="J318" i="1"/>
  <c r="N318" i="1"/>
  <c r="O318" i="1"/>
  <c r="G319" i="1"/>
  <c r="H319" i="1"/>
  <c r="I319" i="1"/>
  <c r="J319" i="1"/>
  <c r="N319" i="1"/>
  <c r="O319" i="1"/>
  <c r="G320" i="1"/>
  <c r="H320" i="1"/>
  <c r="I320" i="1"/>
  <c r="J320" i="1"/>
  <c r="N320" i="1"/>
  <c r="O320" i="1"/>
  <c r="G321" i="1"/>
  <c r="H321" i="1"/>
  <c r="I321" i="1"/>
  <c r="J321" i="1"/>
  <c r="N321" i="1"/>
  <c r="O321" i="1"/>
  <c r="G322" i="1"/>
  <c r="H322" i="1"/>
  <c r="I322" i="1"/>
  <c r="J322" i="1"/>
  <c r="N322" i="1"/>
  <c r="O322" i="1"/>
  <c r="G323" i="1"/>
  <c r="H323" i="1"/>
  <c r="I323" i="1"/>
  <c r="J323" i="1"/>
  <c r="N323" i="1"/>
  <c r="O323" i="1"/>
  <c r="G324" i="1"/>
  <c r="H324" i="1"/>
  <c r="I324" i="1"/>
  <c r="J324" i="1"/>
  <c r="N324" i="1"/>
  <c r="O324" i="1"/>
  <c r="G325" i="1"/>
  <c r="H325" i="1"/>
  <c r="I325" i="1"/>
  <c r="J325" i="1"/>
  <c r="N325" i="1"/>
  <c r="O325" i="1"/>
  <c r="G326" i="1"/>
  <c r="H326" i="1"/>
  <c r="I326" i="1"/>
  <c r="J326" i="1"/>
  <c r="N326" i="1"/>
  <c r="O326" i="1"/>
  <c r="G327" i="1"/>
  <c r="H327" i="1"/>
  <c r="I327" i="1"/>
  <c r="J327" i="1"/>
  <c r="N327" i="1"/>
  <c r="O327" i="1"/>
  <c r="G328" i="1"/>
  <c r="H328" i="1"/>
  <c r="I328" i="1"/>
  <c r="J328" i="1"/>
  <c r="N328" i="1"/>
  <c r="O328" i="1"/>
  <c r="G329" i="1"/>
  <c r="H329" i="1"/>
  <c r="I329" i="1"/>
  <c r="J329" i="1"/>
  <c r="N329" i="1"/>
  <c r="O329" i="1"/>
  <c r="G330" i="1"/>
  <c r="H330" i="1"/>
  <c r="I330" i="1"/>
  <c r="J330" i="1"/>
  <c r="N330" i="1"/>
  <c r="O330" i="1"/>
  <c r="G332" i="1"/>
  <c r="H332" i="1"/>
  <c r="I332" i="1"/>
  <c r="J332" i="1"/>
  <c r="N332" i="1"/>
  <c r="O332" i="1"/>
  <c r="G333" i="1"/>
  <c r="H333" i="1"/>
  <c r="I333" i="1"/>
  <c r="J333" i="1"/>
  <c r="N333" i="1"/>
  <c r="O333" i="1"/>
  <c r="G334" i="1"/>
  <c r="H334" i="1"/>
  <c r="I334" i="1"/>
  <c r="J334" i="1"/>
  <c r="N334" i="1"/>
  <c r="O334" i="1"/>
  <c r="G335" i="1"/>
  <c r="H335" i="1"/>
  <c r="I335" i="1"/>
  <c r="J335" i="1"/>
  <c r="N335" i="1"/>
  <c r="O335" i="1"/>
  <c r="G336" i="1"/>
  <c r="H336" i="1"/>
  <c r="I336" i="1"/>
  <c r="J336" i="1"/>
  <c r="N336" i="1"/>
  <c r="O336" i="1"/>
  <c r="G337" i="1"/>
  <c r="H337" i="1"/>
  <c r="I337" i="1"/>
  <c r="J337" i="1"/>
  <c r="N337" i="1"/>
  <c r="O337" i="1"/>
  <c r="G338" i="1"/>
  <c r="H338" i="1"/>
  <c r="I338" i="1"/>
  <c r="J338" i="1"/>
  <c r="N338" i="1"/>
  <c r="O338" i="1"/>
  <c r="G339" i="1"/>
  <c r="H339" i="1"/>
  <c r="I339" i="1"/>
  <c r="J339" i="1"/>
  <c r="N339" i="1"/>
  <c r="O339" i="1"/>
  <c r="G340" i="1"/>
  <c r="H340" i="1"/>
  <c r="I340" i="1"/>
  <c r="J340" i="1"/>
  <c r="N340" i="1"/>
  <c r="O340" i="1"/>
  <c r="G341" i="1"/>
  <c r="H341" i="1"/>
  <c r="I341" i="1"/>
  <c r="J341" i="1"/>
  <c r="N341" i="1"/>
  <c r="O341" i="1"/>
  <c r="G342" i="1"/>
  <c r="H342" i="1"/>
  <c r="I342" i="1"/>
  <c r="J342" i="1"/>
  <c r="N342" i="1"/>
  <c r="O342" i="1"/>
  <c r="G343" i="1"/>
  <c r="H343" i="1"/>
  <c r="I343" i="1"/>
  <c r="J343" i="1"/>
  <c r="N343" i="1"/>
  <c r="O343" i="1"/>
  <c r="G344" i="1"/>
  <c r="H344" i="1"/>
  <c r="I344" i="1"/>
  <c r="J344" i="1"/>
  <c r="N344" i="1"/>
  <c r="O344" i="1"/>
  <c r="G345" i="1"/>
  <c r="H345" i="1"/>
  <c r="I345" i="1"/>
  <c r="J345" i="1"/>
  <c r="N345" i="1"/>
  <c r="O345" i="1"/>
  <c r="G346" i="1"/>
  <c r="H346" i="1"/>
  <c r="I346" i="1"/>
  <c r="J346" i="1"/>
  <c r="N346" i="1"/>
  <c r="O346" i="1"/>
  <c r="G347" i="1"/>
  <c r="H347" i="1"/>
  <c r="I347" i="1"/>
  <c r="J347" i="1"/>
  <c r="N347" i="1"/>
  <c r="O347" i="1"/>
  <c r="G348" i="1"/>
  <c r="H348" i="1"/>
  <c r="I348" i="1"/>
  <c r="J348" i="1"/>
  <c r="N348" i="1"/>
  <c r="O348" i="1"/>
  <c r="G349" i="1"/>
  <c r="H349" i="1"/>
  <c r="I349" i="1"/>
  <c r="J349" i="1"/>
  <c r="N349" i="1"/>
  <c r="O349" i="1"/>
  <c r="G350" i="1"/>
  <c r="H350" i="1"/>
  <c r="I350" i="1"/>
  <c r="J350" i="1"/>
  <c r="N350" i="1"/>
  <c r="O350" i="1"/>
  <c r="G352" i="1"/>
  <c r="H352" i="1"/>
  <c r="I352" i="1"/>
  <c r="J352" i="1"/>
  <c r="N352" i="1"/>
  <c r="O352" i="1"/>
  <c r="G353" i="1"/>
  <c r="H353" i="1"/>
  <c r="I353" i="1"/>
  <c r="J353" i="1"/>
  <c r="N353" i="1"/>
  <c r="O353" i="1"/>
  <c r="G354" i="1"/>
  <c r="H354" i="1"/>
  <c r="I354" i="1"/>
  <c r="J354" i="1"/>
  <c r="N354" i="1"/>
  <c r="O354" i="1"/>
  <c r="G355" i="1"/>
  <c r="H355" i="1"/>
  <c r="I355" i="1"/>
  <c r="J355" i="1"/>
  <c r="N355" i="1"/>
  <c r="O355" i="1"/>
  <c r="G356" i="1"/>
  <c r="H356" i="1"/>
  <c r="I356" i="1"/>
  <c r="J356" i="1"/>
  <c r="N356" i="1"/>
  <c r="O356" i="1"/>
  <c r="G357" i="1"/>
  <c r="H357" i="1"/>
  <c r="I357" i="1"/>
  <c r="J357" i="1"/>
  <c r="N357" i="1"/>
  <c r="O357" i="1"/>
  <c r="G358" i="1"/>
  <c r="H358" i="1"/>
  <c r="I358" i="1"/>
  <c r="J358" i="1"/>
  <c r="N358" i="1"/>
  <c r="O358" i="1"/>
  <c r="G359" i="1"/>
  <c r="H359" i="1"/>
  <c r="I359" i="1"/>
  <c r="J359" i="1"/>
  <c r="N359" i="1"/>
  <c r="O359" i="1"/>
  <c r="G360" i="1"/>
  <c r="H360" i="1"/>
  <c r="I360" i="1"/>
  <c r="J360" i="1"/>
  <c r="N360" i="1"/>
  <c r="O360" i="1"/>
  <c r="G361" i="1"/>
  <c r="H361" i="1"/>
  <c r="I361" i="1"/>
  <c r="J361" i="1"/>
  <c r="N361" i="1"/>
  <c r="O361" i="1"/>
  <c r="G362" i="1"/>
  <c r="H362" i="1"/>
  <c r="I362" i="1"/>
  <c r="J362" i="1"/>
  <c r="N362" i="1"/>
  <c r="O362" i="1"/>
  <c r="G363" i="1"/>
  <c r="H363" i="1"/>
  <c r="I363" i="1"/>
  <c r="J363" i="1"/>
  <c r="N363" i="1"/>
  <c r="O363" i="1"/>
  <c r="G364" i="1"/>
  <c r="H364" i="1"/>
  <c r="I364" i="1"/>
  <c r="J364" i="1"/>
  <c r="N364" i="1"/>
  <c r="O364" i="1"/>
  <c r="G365" i="1"/>
  <c r="H365" i="1"/>
  <c r="I365" i="1"/>
  <c r="J365" i="1"/>
  <c r="N365" i="1"/>
  <c r="O365" i="1"/>
  <c r="G366" i="1"/>
  <c r="H366" i="1"/>
  <c r="I366" i="1"/>
  <c r="J366" i="1"/>
  <c r="N366" i="1"/>
  <c r="O366" i="1"/>
  <c r="G367" i="1"/>
  <c r="H367" i="1"/>
  <c r="I367" i="1"/>
  <c r="J367" i="1"/>
  <c r="N367" i="1"/>
  <c r="O367" i="1"/>
  <c r="G368" i="1"/>
  <c r="H368" i="1"/>
  <c r="I368" i="1"/>
  <c r="J368" i="1"/>
  <c r="N368" i="1"/>
  <c r="O368" i="1"/>
  <c r="G370" i="1"/>
  <c r="H370" i="1"/>
  <c r="I370" i="1"/>
  <c r="J370" i="1"/>
  <c r="N370" i="1"/>
  <c r="O370" i="1"/>
  <c r="G371" i="1"/>
  <c r="H371" i="1"/>
  <c r="I371" i="1"/>
  <c r="J371" i="1"/>
  <c r="N371" i="1"/>
  <c r="O371" i="1"/>
  <c r="G372" i="1"/>
  <c r="H372" i="1"/>
  <c r="I372" i="1"/>
  <c r="J372" i="1"/>
  <c r="N372" i="1"/>
  <c r="O372" i="1"/>
  <c r="G373" i="1"/>
  <c r="H373" i="1"/>
  <c r="I373" i="1"/>
  <c r="J373" i="1"/>
  <c r="N373" i="1"/>
  <c r="O373" i="1"/>
  <c r="G374" i="1"/>
  <c r="H374" i="1"/>
  <c r="I374" i="1"/>
  <c r="J374" i="1"/>
  <c r="N374" i="1"/>
  <c r="O374" i="1"/>
  <c r="G375" i="1"/>
  <c r="H375" i="1"/>
  <c r="I375" i="1"/>
  <c r="J375" i="1"/>
  <c r="N375" i="1"/>
  <c r="O375" i="1"/>
  <c r="G376" i="1"/>
  <c r="H376" i="1"/>
  <c r="I376" i="1"/>
  <c r="J376" i="1"/>
  <c r="N376" i="1"/>
  <c r="O376" i="1"/>
  <c r="G377" i="1"/>
  <c r="H377" i="1"/>
  <c r="I377" i="1"/>
  <c r="J377" i="1"/>
  <c r="N377" i="1"/>
  <c r="O377" i="1"/>
  <c r="G378" i="1"/>
  <c r="H378" i="1"/>
  <c r="I378" i="1"/>
  <c r="J378" i="1"/>
  <c r="N378" i="1"/>
  <c r="O378" i="1"/>
  <c r="G379" i="1"/>
  <c r="H379" i="1"/>
  <c r="I379" i="1"/>
  <c r="J379" i="1"/>
  <c r="N379" i="1"/>
  <c r="O379" i="1"/>
  <c r="G380" i="1"/>
  <c r="H380" i="1"/>
  <c r="I380" i="1"/>
  <c r="J380" i="1"/>
  <c r="N380" i="1"/>
  <c r="O380" i="1"/>
  <c r="G381" i="1"/>
  <c r="H381" i="1"/>
  <c r="I381" i="1"/>
  <c r="J381" i="1"/>
  <c r="N381" i="1"/>
  <c r="O381" i="1"/>
  <c r="G382" i="1"/>
  <c r="H382" i="1"/>
  <c r="I382" i="1"/>
  <c r="J382" i="1"/>
  <c r="N382" i="1"/>
  <c r="O382" i="1"/>
  <c r="G383" i="1"/>
  <c r="H383" i="1"/>
  <c r="I383" i="1"/>
  <c r="J383" i="1"/>
  <c r="N383" i="1"/>
  <c r="O383" i="1"/>
  <c r="G384" i="1"/>
  <c r="H384" i="1"/>
  <c r="I384" i="1"/>
  <c r="J384" i="1"/>
  <c r="N384" i="1"/>
  <c r="O384" i="1"/>
  <c r="G385" i="1"/>
  <c r="H385" i="1"/>
  <c r="I385" i="1"/>
  <c r="J385" i="1"/>
  <c r="N385" i="1"/>
  <c r="O385" i="1"/>
  <c r="G386" i="1"/>
  <c r="H386" i="1"/>
  <c r="I386" i="1"/>
  <c r="J386" i="1"/>
  <c r="N386" i="1"/>
  <c r="O386" i="1"/>
  <c r="G387" i="1"/>
  <c r="H387" i="1"/>
  <c r="I387" i="1"/>
  <c r="J387" i="1"/>
  <c r="N387" i="1"/>
  <c r="O387" i="1"/>
  <c r="G388" i="1"/>
  <c r="H388" i="1"/>
  <c r="I388" i="1"/>
  <c r="J388" i="1"/>
  <c r="N388" i="1"/>
  <c r="O388" i="1"/>
  <c r="G389" i="1"/>
  <c r="H389" i="1"/>
  <c r="I389" i="1"/>
  <c r="J389" i="1"/>
  <c r="N389" i="1"/>
  <c r="O389" i="1"/>
  <c r="G390" i="1"/>
  <c r="H390" i="1"/>
  <c r="I390" i="1"/>
  <c r="J390" i="1"/>
  <c r="N390" i="1"/>
  <c r="O390" i="1"/>
  <c r="G391" i="1"/>
  <c r="H391" i="1"/>
  <c r="I391" i="1"/>
  <c r="J391" i="1"/>
  <c r="N391" i="1"/>
  <c r="O391" i="1"/>
  <c r="G392" i="1"/>
  <c r="H392" i="1"/>
  <c r="I392" i="1"/>
  <c r="J392" i="1"/>
  <c r="N392" i="1"/>
  <c r="O392" i="1"/>
  <c r="G393" i="1"/>
  <c r="H393" i="1"/>
  <c r="I393" i="1"/>
  <c r="J393" i="1"/>
  <c r="N393" i="1"/>
  <c r="O393" i="1"/>
  <c r="G395" i="1"/>
  <c r="H395" i="1"/>
  <c r="I395" i="1"/>
  <c r="J395" i="1"/>
  <c r="N395" i="1"/>
  <c r="O395" i="1"/>
  <c r="G396" i="1"/>
  <c r="H396" i="1"/>
  <c r="I396" i="1"/>
  <c r="J396" i="1"/>
  <c r="N396" i="1"/>
  <c r="O396" i="1"/>
  <c r="G397" i="1"/>
  <c r="H397" i="1"/>
  <c r="I397" i="1"/>
  <c r="J397" i="1"/>
  <c r="N397" i="1"/>
  <c r="O397" i="1"/>
  <c r="G398" i="1"/>
  <c r="H398" i="1"/>
  <c r="I398" i="1"/>
  <c r="J398" i="1"/>
  <c r="N398" i="1"/>
  <c r="O398" i="1"/>
  <c r="G399" i="1"/>
  <c r="H399" i="1"/>
  <c r="I399" i="1"/>
  <c r="J399" i="1"/>
  <c r="N399" i="1"/>
  <c r="O399" i="1"/>
  <c r="G400" i="1"/>
  <c r="H400" i="1"/>
  <c r="I400" i="1"/>
  <c r="J400" i="1"/>
  <c r="N400" i="1"/>
  <c r="O400" i="1"/>
  <c r="G401" i="1"/>
  <c r="H401" i="1"/>
  <c r="I401" i="1"/>
  <c r="J401" i="1"/>
  <c r="N401" i="1"/>
  <c r="O401" i="1"/>
  <c r="G402" i="1"/>
  <c r="H402" i="1"/>
  <c r="I402" i="1"/>
  <c r="J402" i="1"/>
  <c r="N402" i="1"/>
  <c r="O402" i="1"/>
  <c r="G403" i="1"/>
  <c r="H403" i="1"/>
  <c r="I403" i="1"/>
  <c r="J403" i="1"/>
  <c r="N403" i="1"/>
  <c r="O403" i="1"/>
  <c r="G404" i="1"/>
  <c r="H404" i="1"/>
  <c r="I404" i="1"/>
  <c r="J404" i="1"/>
  <c r="N404" i="1"/>
  <c r="O404" i="1"/>
  <c r="G405" i="1"/>
  <c r="H405" i="1"/>
  <c r="I405" i="1"/>
  <c r="J405" i="1"/>
  <c r="N405" i="1"/>
  <c r="O405" i="1"/>
  <c r="G406" i="1"/>
  <c r="H406" i="1"/>
  <c r="I406" i="1"/>
  <c r="J406" i="1"/>
  <c r="N406" i="1"/>
  <c r="O406" i="1"/>
  <c r="G407" i="1"/>
  <c r="H407" i="1"/>
  <c r="I407" i="1"/>
  <c r="J407" i="1"/>
  <c r="N407" i="1"/>
  <c r="O407" i="1"/>
  <c r="G408" i="1"/>
  <c r="H408" i="1"/>
  <c r="I408" i="1"/>
  <c r="J408" i="1"/>
  <c r="N408" i="1"/>
  <c r="O408" i="1"/>
  <c r="G410" i="1"/>
  <c r="H410" i="1"/>
  <c r="I410" i="1"/>
  <c r="J410" i="1"/>
  <c r="N410" i="1"/>
  <c r="O410" i="1"/>
  <c r="G411" i="1"/>
  <c r="H411" i="1"/>
  <c r="I411" i="1"/>
  <c r="J411" i="1"/>
  <c r="N411" i="1"/>
  <c r="O411" i="1"/>
  <c r="G412" i="1"/>
  <c r="H412" i="1"/>
  <c r="I412" i="1"/>
  <c r="J412" i="1"/>
  <c r="N412" i="1"/>
  <c r="O412" i="1"/>
  <c r="G413" i="1"/>
  <c r="H413" i="1"/>
  <c r="I413" i="1"/>
  <c r="J413" i="1"/>
  <c r="N413" i="1"/>
  <c r="O413" i="1"/>
  <c r="G414" i="1"/>
  <c r="H414" i="1"/>
  <c r="I414" i="1"/>
  <c r="J414" i="1"/>
  <c r="N414" i="1"/>
  <c r="O414" i="1"/>
  <c r="G415" i="1"/>
  <c r="H415" i="1"/>
  <c r="I415" i="1"/>
  <c r="J415" i="1"/>
  <c r="N415" i="1"/>
  <c r="O415" i="1"/>
  <c r="G416" i="1"/>
  <c r="H416" i="1"/>
  <c r="I416" i="1"/>
  <c r="J416" i="1"/>
  <c r="N416" i="1"/>
  <c r="O416" i="1"/>
  <c r="G417" i="1"/>
  <c r="H417" i="1"/>
  <c r="I417" i="1"/>
  <c r="J417" i="1"/>
  <c r="N417" i="1"/>
  <c r="O417" i="1"/>
  <c r="G419" i="1"/>
  <c r="H419" i="1"/>
  <c r="I419" i="1"/>
  <c r="J419" i="1"/>
  <c r="N419" i="1"/>
  <c r="O419" i="1"/>
  <c r="G420" i="1"/>
  <c r="H420" i="1"/>
  <c r="I420" i="1"/>
  <c r="J420" i="1"/>
  <c r="N420" i="1"/>
  <c r="O420" i="1"/>
  <c r="G421" i="1"/>
  <c r="H421" i="1"/>
  <c r="I421" i="1"/>
  <c r="J421" i="1"/>
  <c r="N421" i="1"/>
  <c r="O421" i="1"/>
  <c r="G422" i="1"/>
  <c r="H422" i="1"/>
  <c r="I422" i="1"/>
  <c r="J422" i="1"/>
  <c r="N422" i="1"/>
  <c r="O422" i="1"/>
  <c r="G423" i="1"/>
  <c r="H423" i="1"/>
  <c r="I423" i="1"/>
  <c r="J423" i="1"/>
  <c r="N423" i="1"/>
  <c r="O423" i="1"/>
  <c r="G424" i="1"/>
  <c r="H424" i="1"/>
  <c r="I424" i="1"/>
  <c r="J424" i="1"/>
  <c r="N424" i="1"/>
  <c r="O424" i="1"/>
  <c r="G425" i="1"/>
  <c r="H425" i="1"/>
  <c r="I425" i="1"/>
  <c r="J425" i="1"/>
  <c r="N425" i="1"/>
  <c r="O425" i="1"/>
  <c r="G426" i="1"/>
  <c r="H426" i="1"/>
  <c r="I426" i="1"/>
  <c r="J426" i="1"/>
  <c r="N426" i="1"/>
  <c r="O426" i="1"/>
  <c r="G427" i="1"/>
  <c r="H427" i="1"/>
  <c r="I427" i="1"/>
  <c r="J427" i="1"/>
  <c r="N427" i="1"/>
  <c r="O427" i="1"/>
  <c r="G428" i="1"/>
  <c r="H428" i="1"/>
  <c r="I428" i="1"/>
  <c r="J428" i="1"/>
  <c r="N428" i="1"/>
  <c r="O428" i="1"/>
  <c r="G429" i="1"/>
  <c r="H429" i="1"/>
  <c r="I429" i="1"/>
  <c r="J429" i="1"/>
  <c r="N429" i="1"/>
  <c r="O429" i="1"/>
  <c r="G430" i="1"/>
  <c r="H430" i="1"/>
  <c r="I430" i="1"/>
  <c r="J430" i="1"/>
  <c r="N430" i="1"/>
  <c r="O430" i="1"/>
  <c r="G431" i="1"/>
  <c r="H431" i="1"/>
  <c r="I431" i="1"/>
  <c r="J431" i="1"/>
  <c r="N431" i="1"/>
  <c r="O431" i="1"/>
  <c r="G432" i="1"/>
  <c r="H432" i="1"/>
  <c r="I432" i="1"/>
  <c r="J432" i="1"/>
  <c r="N432" i="1"/>
  <c r="O432" i="1"/>
  <c r="G433" i="1"/>
  <c r="H433" i="1"/>
  <c r="I433" i="1"/>
  <c r="J433" i="1"/>
  <c r="N433" i="1"/>
  <c r="O433" i="1"/>
  <c r="G434" i="1"/>
  <c r="H434" i="1"/>
  <c r="I434" i="1"/>
  <c r="J434" i="1"/>
  <c r="N434" i="1"/>
  <c r="O434" i="1"/>
  <c r="G435" i="1"/>
  <c r="H435" i="1"/>
  <c r="I435" i="1"/>
  <c r="J435" i="1"/>
  <c r="N435" i="1"/>
  <c r="O435" i="1"/>
  <c r="G436" i="1"/>
  <c r="H436" i="1"/>
  <c r="I436" i="1"/>
  <c r="J436" i="1"/>
  <c r="N436" i="1"/>
  <c r="O436" i="1"/>
  <c r="G438" i="1"/>
  <c r="H438" i="1"/>
  <c r="I438" i="1"/>
  <c r="J438" i="1"/>
  <c r="N438" i="1"/>
  <c r="O438" i="1"/>
  <c r="G439" i="1"/>
  <c r="H439" i="1"/>
  <c r="I439" i="1"/>
  <c r="J439" i="1"/>
  <c r="N439" i="1"/>
  <c r="O439" i="1"/>
  <c r="G440" i="1"/>
  <c r="H440" i="1"/>
  <c r="I440" i="1"/>
  <c r="J440" i="1"/>
  <c r="N440" i="1"/>
  <c r="O440" i="1"/>
  <c r="G441" i="1"/>
  <c r="H441" i="1"/>
  <c r="I441" i="1"/>
  <c r="J441" i="1"/>
  <c r="N441" i="1"/>
  <c r="O441" i="1"/>
  <c r="G442" i="1"/>
  <c r="H442" i="1"/>
  <c r="I442" i="1"/>
  <c r="J442" i="1"/>
  <c r="N442" i="1"/>
  <c r="O442" i="1"/>
  <c r="G443" i="1"/>
  <c r="H443" i="1"/>
  <c r="I443" i="1"/>
  <c r="J443" i="1"/>
  <c r="N443" i="1"/>
  <c r="O443" i="1"/>
  <c r="G444" i="1"/>
  <c r="H444" i="1"/>
  <c r="I444" i="1"/>
  <c r="J444" i="1"/>
  <c r="N444" i="1"/>
  <c r="O444" i="1"/>
  <c r="G445" i="1"/>
  <c r="H445" i="1"/>
  <c r="I445" i="1"/>
  <c r="J445" i="1"/>
  <c r="N445" i="1"/>
  <c r="O445" i="1"/>
  <c r="G446" i="1"/>
  <c r="H446" i="1"/>
  <c r="I446" i="1"/>
  <c r="J446" i="1"/>
  <c r="N446" i="1"/>
  <c r="O446" i="1"/>
  <c r="G447" i="1"/>
  <c r="H447" i="1"/>
  <c r="I447" i="1"/>
  <c r="J447" i="1"/>
  <c r="N447" i="1"/>
  <c r="O447" i="1"/>
  <c r="G448" i="1"/>
  <c r="H448" i="1"/>
  <c r="I448" i="1"/>
  <c r="J448" i="1"/>
  <c r="N448" i="1"/>
  <c r="O448" i="1"/>
  <c r="G449" i="1"/>
  <c r="H449" i="1"/>
  <c r="I449" i="1"/>
  <c r="J449" i="1"/>
  <c r="N449" i="1"/>
  <c r="O449" i="1"/>
  <c r="G450" i="1"/>
  <c r="H450" i="1"/>
  <c r="I450" i="1"/>
  <c r="J450" i="1"/>
  <c r="N450" i="1"/>
  <c r="O450" i="1"/>
  <c r="G451" i="1"/>
  <c r="H451" i="1"/>
  <c r="I451" i="1"/>
  <c r="J451" i="1"/>
  <c r="N451" i="1"/>
  <c r="O451" i="1"/>
  <c r="G452" i="1"/>
  <c r="H452" i="1"/>
  <c r="I452" i="1"/>
  <c r="J452" i="1"/>
  <c r="N452" i="1"/>
  <c r="O452" i="1"/>
  <c r="G454" i="1"/>
  <c r="H454" i="1"/>
  <c r="I454" i="1"/>
  <c r="J454" i="1"/>
  <c r="N454" i="1"/>
  <c r="O454" i="1"/>
  <c r="G455" i="1"/>
  <c r="H455" i="1"/>
  <c r="I455" i="1"/>
  <c r="J455" i="1"/>
  <c r="N455" i="1"/>
  <c r="O455" i="1"/>
  <c r="G456" i="1"/>
  <c r="H456" i="1"/>
  <c r="I456" i="1"/>
  <c r="J456" i="1"/>
  <c r="N456" i="1"/>
  <c r="O456" i="1"/>
  <c r="G457" i="1"/>
  <c r="H457" i="1"/>
  <c r="I457" i="1"/>
  <c r="J457" i="1"/>
  <c r="N457" i="1"/>
  <c r="O457" i="1"/>
  <c r="G458" i="1"/>
  <c r="H458" i="1"/>
  <c r="I458" i="1"/>
  <c r="J458" i="1"/>
  <c r="N458" i="1"/>
  <c r="O458" i="1"/>
  <c r="G459" i="1"/>
  <c r="H459" i="1"/>
  <c r="I459" i="1"/>
  <c r="J459" i="1"/>
  <c r="N459" i="1"/>
  <c r="O459" i="1"/>
  <c r="G460" i="1"/>
  <c r="H460" i="1"/>
  <c r="I460" i="1"/>
  <c r="J460" i="1"/>
  <c r="N460" i="1"/>
  <c r="O460" i="1"/>
  <c r="G461" i="1"/>
  <c r="H461" i="1"/>
  <c r="I461" i="1"/>
  <c r="J461" i="1"/>
  <c r="N461" i="1"/>
  <c r="O461" i="1"/>
  <c r="G462" i="1"/>
  <c r="H462" i="1"/>
  <c r="I462" i="1"/>
  <c r="J462" i="1"/>
  <c r="N462" i="1"/>
  <c r="O462" i="1"/>
  <c r="G463" i="1"/>
  <c r="H463" i="1"/>
  <c r="I463" i="1"/>
  <c r="J463" i="1"/>
  <c r="N463" i="1"/>
  <c r="O463" i="1"/>
  <c r="G464" i="1"/>
  <c r="H464" i="1"/>
  <c r="I464" i="1"/>
  <c r="J464" i="1"/>
  <c r="N464" i="1"/>
  <c r="O464" i="1"/>
  <c r="G465" i="1"/>
  <c r="H465" i="1"/>
  <c r="I465" i="1"/>
  <c r="J465" i="1"/>
  <c r="N465" i="1"/>
  <c r="O465" i="1"/>
  <c r="G466" i="1"/>
  <c r="H466" i="1"/>
  <c r="I466" i="1"/>
  <c r="J466" i="1"/>
  <c r="N466" i="1"/>
  <c r="O466" i="1"/>
  <c r="G467" i="1"/>
  <c r="H467" i="1"/>
  <c r="I467" i="1"/>
  <c r="J467" i="1"/>
  <c r="N467" i="1"/>
  <c r="O467" i="1"/>
  <c r="G468" i="1"/>
  <c r="H468" i="1"/>
  <c r="I468" i="1"/>
  <c r="J468" i="1"/>
  <c r="N468" i="1"/>
  <c r="O468" i="1"/>
  <c r="G469" i="1"/>
  <c r="H469" i="1"/>
  <c r="I469" i="1"/>
  <c r="J469" i="1"/>
  <c r="N469" i="1"/>
  <c r="O469" i="1"/>
  <c r="G470" i="1"/>
  <c r="H470" i="1"/>
  <c r="I470" i="1"/>
  <c r="J470" i="1"/>
  <c r="N470" i="1"/>
  <c r="O470" i="1"/>
  <c r="G471" i="1"/>
  <c r="H471" i="1"/>
  <c r="I471" i="1"/>
  <c r="J471" i="1"/>
  <c r="N471" i="1"/>
  <c r="O471" i="1"/>
  <c r="G472" i="1"/>
  <c r="H472" i="1"/>
  <c r="I472" i="1"/>
  <c r="J472" i="1"/>
  <c r="N472" i="1"/>
  <c r="O472" i="1"/>
  <c r="G473" i="1"/>
  <c r="H473" i="1"/>
  <c r="I473" i="1"/>
  <c r="J473" i="1"/>
  <c r="N473" i="1"/>
  <c r="O473" i="1"/>
  <c r="G474" i="1"/>
  <c r="H474" i="1"/>
  <c r="I474" i="1"/>
  <c r="J474" i="1"/>
  <c r="N474" i="1"/>
  <c r="O474" i="1"/>
  <c r="G475" i="1"/>
  <c r="H475" i="1"/>
  <c r="I475" i="1"/>
  <c r="J475" i="1"/>
  <c r="N475" i="1"/>
  <c r="O475" i="1"/>
  <c r="G476" i="1"/>
  <c r="H476" i="1"/>
  <c r="I476" i="1"/>
  <c r="J476" i="1"/>
  <c r="N476" i="1"/>
  <c r="O476" i="1"/>
  <c r="G477" i="1"/>
  <c r="H477" i="1"/>
  <c r="I477" i="1"/>
  <c r="J477" i="1"/>
  <c r="N477" i="1"/>
  <c r="O477" i="1"/>
  <c r="G478" i="1"/>
  <c r="H478" i="1"/>
  <c r="I478" i="1"/>
  <c r="J478" i="1"/>
  <c r="N478" i="1"/>
  <c r="O478" i="1"/>
  <c r="G479" i="1"/>
  <c r="H479" i="1"/>
  <c r="I479" i="1"/>
  <c r="J479" i="1"/>
  <c r="N479" i="1"/>
  <c r="O479" i="1"/>
  <c r="G480" i="1"/>
  <c r="H480" i="1"/>
  <c r="I480" i="1"/>
  <c r="J480" i="1"/>
  <c r="N480" i="1"/>
  <c r="O480" i="1"/>
  <c r="G481" i="1"/>
  <c r="H481" i="1"/>
  <c r="I481" i="1"/>
  <c r="J481" i="1"/>
  <c r="N481" i="1"/>
  <c r="O481" i="1"/>
  <c r="G482" i="1"/>
  <c r="H482" i="1"/>
  <c r="I482" i="1"/>
  <c r="J482" i="1"/>
  <c r="N482" i="1"/>
  <c r="O482" i="1"/>
  <c r="G483" i="1"/>
  <c r="H483" i="1"/>
  <c r="I483" i="1"/>
  <c r="J483" i="1"/>
  <c r="N483" i="1"/>
  <c r="O483" i="1"/>
  <c r="G484" i="1"/>
  <c r="H484" i="1"/>
  <c r="I484" i="1"/>
  <c r="J484" i="1"/>
  <c r="N484" i="1"/>
  <c r="O484" i="1"/>
  <c r="G485" i="1"/>
  <c r="H485" i="1"/>
  <c r="I485" i="1"/>
  <c r="J485" i="1"/>
  <c r="N485" i="1"/>
  <c r="O485" i="1"/>
  <c r="G486" i="1"/>
  <c r="H486" i="1"/>
  <c r="I486" i="1"/>
  <c r="J486" i="1"/>
  <c r="N486" i="1"/>
  <c r="O486" i="1"/>
  <c r="G487" i="1"/>
  <c r="H487" i="1"/>
  <c r="I487" i="1"/>
  <c r="J487" i="1"/>
  <c r="N487" i="1"/>
  <c r="O487" i="1"/>
  <c r="G489" i="1"/>
  <c r="H489" i="1"/>
  <c r="I489" i="1"/>
  <c r="J489" i="1"/>
  <c r="N489" i="1"/>
  <c r="O489" i="1"/>
  <c r="G490" i="1"/>
  <c r="H490" i="1"/>
  <c r="I490" i="1"/>
  <c r="J490" i="1"/>
  <c r="N490" i="1"/>
  <c r="O490" i="1"/>
  <c r="G491" i="1"/>
  <c r="H491" i="1"/>
  <c r="I491" i="1"/>
  <c r="J491" i="1"/>
  <c r="N491" i="1"/>
  <c r="O491" i="1"/>
  <c r="G492" i="1"/>
  <c r="H492" i="1"/>
  <c r="I492" i="1"/>
  <c r="J492" i="1"/>
  <c r="N492" i="1"/>
  <c r="O492" i="1"/>
  <c r="G493" i="1"/>
  <c r="H493" i="1"/>
  <c r="I493" i="1"/>
  <c r="J493" i="1"/>
  <c r="N493" i="1"/>
  <c r="O493" i="1"/>
  <c r="G494" i="1"/>
  <c r="H494" i="1"/>
  <c r="I494" i="1"/>
  <c r="J494" i="1"/>
  <c r="N494" i="1"/>
  <c r="O494" i="1"/>
  <c r="G495" i="1"/>
  <c r="H495" i="1"/>
  <c r="I495" i="1"/>
  <c r="J495" i="1"/>
  <c r="N495" i="1"/>
  <c r="O495" i="1"/>
  <c r="G496" i="1"/>
  <c r="H496" i="1"/>
  <c r="I496" i="1"/>
  <c r="J496" i="1"/>
  <c r="N496" i="1"/>
  <c r="O496" i="1"/>
  <c r="G497" i="1"/>
  <c r="H497" i="1"/>
  <c r="I497" i="1"/>
  <c r="J497" i="1"/>
  <c r="N497" i="1"/>
  <c r="O497" i="1"/>
  <c r="G498" i="1"/>
  <c r="H498" i="1"/>
  <c r="I498" i="1"/>
  <c r="J498" i="1"/>
  <c r="N498" i="1"/>
  <c r="O498" i="1"/>
  <c r="G499" i="1"/>
  <c r="H499" i="1"/>
  <c r="I499" i="1"/>
  <c r="J499" i="1"/>
  <c r="N499" i="1"/>
  <c r="O499" i="1"/>
  <c r="G500" i="1"/>
  <c r="H500" i="1"/>
  <c r="I500" i="1"/>
  <c r="J500" i="1"/>
  <c r="N500" i="1"/>
  <c r="O500" i="1"/>
  <c r="G501" i="1"/>
  <c r="H501" i="1"/>
  <c r="I501" i="1"/>
  <c r="J501" i="1"/>
  <c r="N501" i="1"/>
  <c r="O501" i="1"/>
  <c r="G502" i="1"/>
  <c r="H502" i="1"/>
  <c r="I502" i="1"/>
  <c r="J502" i="1"/>
  <c r="N502" i="1"/>
  <c r="O502" i="1"/>
  <c r="G503" i="1"/>
  <c r="H503" i="1"/>
  <c r="I503" i="1"/>
  <c r="J503" i="1"/>
  <c r="N503" i="1"/>
  <c r="O503" i="1"/>
  <c r="G504" i="1"/>
  <c r="H504" i="1"/>
  <c r="I504" i="1"/>
  <c r="J504" i="1"/>
  <c r="N504" i="1"/>
  <c r="O504" i="1"/>
  <c r="G506" i="1"/>
  <c r="H506" i="1"/>
  <c r="I506" i="1"/>
  <c r="J506" i="1"/>
  <c r="N506" i="1"/>
  <c r="O506" i="1"/>
  <c r="G507" i="1"/>
  <c r="H507" i="1"/>
  <c r="I507" i="1"/>
  <c r="J507" i="1"/>
  <c r="N507" i="1"/>
  <c r="O507" i="1"/>
  <c r="G508" i="1"/>
  <c r="H508" i="1"/>
  <c r="I508" i="1"/>
  <c r="J508" i="1"/>
  <c r="N508" i="1"/>
  <c r="O508" i="1"/>
  <c r="G509" i="1"/>
  <c r="H509" i="1"/>
  <c r="I509" i="1"/>
  <c r="J509" i="1"/>
  <c r="N509" i="1"/>
  <c r="O509" i="1"/>
  <c r="G510" i="1"/>
  <c r="H510" i="1"/>
  <c r="I510" i="1"/>
  <c r="J510" i="1"/>
  <c r="N510" i="1"/>
  <c r="O510" i="1"/>
  <c r="G511" i="1"/>
  <c r="H511" i="1"/>
  <c r="I511" i="1"/>
  <c r="J511" i="1"/>
  <c r="N511" i="1"/>
  <c r="O511" i="1"/>
  <c r="G512" i="1"/>
  <c r="H512" i="1"/>
  <c r="I512" i="1"/>
  <c r="J512" i="1"/>
  <c r="N512" i="1"/>
  <c r="O512" i="1"/>
  <c r="G513" i="1"/>
  <c r="H513" i="1"/>
  <c r="I513" i="1"/>
  <c r="J513" i="1"/>
  <c r="N513" i="1"/>
  <c r="O513" i="1"/>
  <c r="G515" i="1"/>
  <c r="H515" i="1"/>
  <c r="I515" i="1"/>
  <c r="J515" i="1"/>
  <c r="N515" i="1"/>
  <c r="O515" i="1"/>
  <c r="G516" i="1"/>
  <c r="H516" i="1"/>
  <c r="I516" i="1"/>
  <c r="J516" i="1"/>
  <c r="N516" i="1"/>
  <c r="O516" i="1"/>
  <c r="G517" i="1"/>
  <c r="H517" i="1"/>
  <c r="I517" i="1"/>
  <c r="J517" i="1"/>
  <c r="N517" i="1"/>
  <c r="O517" i="1"/>
  <c r="G518" i="1"/>
  <c r="H518" i="1"/>
  <c r="I518" i="1"/>
  <c r="J518" i="1"/>
  <c r="N518" i="1"/>
  <c r="O518" i="1"/>
  <c r="G519" i="1"/>
  <c r="H519" i="1"/>
  <c r="I519" i="1"/>
  <c r="J519" i="1"/>
  <c r="N519" i="1"/>
  <c r="O519" i="1"/>
  <c r="G520" i="1"/>
  <c r="H520" i="1"/>
  <c r="I520" i="1"/>
  <c r="J520" i="1"/>
  <c r="N520" i="1"/>
  <c r="O520" i="1"/>
  <c r="G521" i="1"/>
  <c r="H521" i="1"/>
  <c r="I521" i="1"/>
  <c r="J521" i="1"/>
  <c r="N521" i="1"/>
  <c r="O521" i="1"/>
  <c r="G522" i="1"/>
  <c r="H522" i="1"/>
  <c r="I522" i="1"/>
  <c r="J522" i="1"/>
  <c r="N522" i="1"/>
  <c r="O522" i="1"/>
  <c r="G523" i="1"/>
  <c r="H523" i="1"/>
  <c r="I523" i="1"/>
  <c r="J523" i="1"/>
  <c r="N523" i="1"/>
  <c r="O523" i="1"/>
  <c r="G524" i="1"/>
  <c r="H524" i="1"/>
  <c r="I524" i="1"/>
  <c r="J524" i="1"/>
  <c r="N524" i="1"/>
  <c r="O524" i="1"/>
  <c r="G525" i="1"/>
  <c r="H525" i="1"/>
  <c r="I525" i="1"/>
  <c r="J525" i="1"/>
  <c r="N525" i="1"/>
  <c r="O525" i="1"/>
  <c r="G526" i="1"/>
  <c r="H526" i="1"/>
  <c r="I526" i="1"/>
  <c r="J526" i="1"/>
  <c r="N526" i="1"/>
  <c r="O526" i="1"/>
  <c r="G527" i="1"/>
  <c r="H527" i="1"/>
  <c r="I527" i="1"/>
  <c r="J527" i="1"/>
  <c r="N527" i="1"/>
  <c r="O527" i="1"/>
  <c r="G528" i="1"/>
  <c r="H528" i="1"/>
  <c r="I528" i="1"/>
  <c r="J528" i="1"/>
  <c r="N528" i="1"/>
  <c r="O528" i="1"/>
  <c r="G529" i="1"/>
  <c r="H529" i="1"/>
  <c r="I529" i="1"/>
  <c r="J529" i="1"/>
  <c r="N529" i="1"/>
  <c r="O529" i="1"/>
  <c r="G531" i="1"/>
  <c r="H531" i="1"/>
  <c r="I531" i="1"/>
  <c r="J531" i="1"/>
  <c r="N531" i="1"/>
  <c r="O531" i="1"/>
  <c r="G532" i="1"/>
  <c r="H532" i="1"/>
  <c r="I532" i="1"/>
  <c r="J532" i="1"/>
  <c r="N532" i="1"/>
  <c r="O532" i="1"/>
  <c r="G533" i="1"/>
  <c r="H533" i="1"/>
  <c r="I533" i="1"/>
  <c r="J533" i="1"/>
  <c r="N533" i="1"/>
  <c r="O533" i="1"/>
  <c r="G534" i="1"/>
  <c r="H534" i="1"/>
  <c r="I534" i="1"/>
  <c r="J534" i="1"/>
  <c r="N534" i="1"/>
  <c r="O534" i="1"/>
  <c r="G535" i="1"/>
  <c r="H535" i="1"/>
  <c r="I535" i="1"/>
  <c r="J535" i="1"/>
  <c r="N535" i="1"/>
  <c r="O535" i="1"/>
  <c r="G536" i="1"/>
  <c r="H536" i="1"/>
  <c r="I536" i="1"/>
  <c r="J536" i="1"/>
  <c r="N536" i="1"/>
  <c r="O536" i="1"/>
  <c r="G537" i="1"/>
  <c r="H537" i="1"/>
  <c r="I537" i="1"/>
  <c r="J537" i="1"/>
  <c r="N537" i="1"/>
  <c r="O537" i="1"/>
  <c r="G538" i="1"/>
  <c r="H538" i="1"/>
  <c r="I538" i="1"/>
  <c r="J538" i="1"/>
  <c r="N538" i="1"/>
  <c r="O538" i="1"/>
  <c r="G539" i="1"/>
  <c r="H539" i="1"/>
  <c r="I539" i="1"/>
  <c r="J539" i="1"/>
  <c r="N539" i="1"/>
  <c r="O539" i="1"/>
  <c r="G540" i="1"/>
  <c r="H540" i="1"/>
  <c r="I540" i="1"/>
  <c r="J540" i="1"/>
  <c r="N540" i="1"/>
  <c r="O540" i="1"/>
  <c r="G542" i="1"/>
  <c r="H542" i="1"/>
  <c r="I542" i="1"/>
  <c r="J542" i="1"/>
  <c r="N542" i="1"/>
  <c r="O542" i="1"/>
  <c r="G543" i="1"/>
  <c r="H543" i="1"/>
  <c r="I543" i="1"/>
  <c r="J543" i="1"/>
  <c r="N543" i="1"/>
  <c r="O543" i="1"/>
  <c r="G544" i="1"/>
  <c r="H544" i="1"/>
  <c r="I544" i="1"/>
  <c r="J544" i="1"/>
  <c r="N544" i="1"/>
  <c r="O544" i="1"/>
  <c r="G545" i="1"/>
  <c r="H545" i="1"/>
  <c r="I545" i="1"/>
  <c r="J545" i="1"/>
  <c r="N545" i="1"/>
  <c r="O545" i="1"/>
  <c r="G546" i="1"/>
  <c r="H546" i="1"/>
  <c r="I546" i="1"/>
  <c r="J546" i="1"/>
  <c r="N546" i="1"/>
  <c r="O546" i="1"/>
  <c r="G547" i="1"/>
  <c r="H547" i="1"/>
  <c r="I547" i="1"/>
  <c r="J547" i="1"/>
  <c r="N547" i="1"/>
  <c r="O547" i="1"/>
  <c r="G548" i="1"/>
  <c r="H548" i="1"/>
  <c r="I548" i="1"/>
  <c r="J548" i="1"/>
  <c r="N548" i="1"/>
  <c r="O548" i="1"/>
  <c r="G549" i="1"/>
  <c r="H549" i="1"/>
  <c r="I549" i="1"/>
  <c r="J549" i="1"/>
  <c r="N549" i="1"/>
  <c r="O549" i="1"/>
  <c r="G550" i="1"/>
  <c r="H550" i="1"/>
  <c r="I550" i="1"/>
  <c r="J550" i="1"/>
  <c r="N550" i="1"/>
  <c r="O550" i="1"/>
  <c r="G551" i="1"/>
  <c r="H551" i="1"/>
  <c r="I551" i="1"/>
  <c r="J551" i="1"/>
  <c r="N551" i="1"/>
  <c r="O551" i="1"/>
  <c r="G552" i="1"/>
  <c r="H552" i="1"/>
  <c r="I552" i="1"/>
  <c r="J552" i="1"/>
  <c r="N552" i="1"/>
  <c r="O552" i="1"/>
  <c r="G553" i="1"/>
  <c r="H553" i="1"/>
  <c r="I553" i="1"/>
  <c r="J553" i="1"/>
  <c r="N553" i="1"/>
  <c r="O553" i="1"/>
  <c r="G554" i="1"/>
  <c r="H554" i="1"/>
  <c r="I554" i="1"/>
  <c r="J554" i="1"/>
  <c r="N554" i="1"/>
  <c r="O554" i="1"/>
  <c r="G555" i="1"/>
  <c r="H555" i="1"/>
  <c r="I555" i="1"/>
  <c r="J555" i="1"/>
  <c r="N555" i="1"/>
  <c r="O555" i="1"/>
  <c r="G556" i="1"/>
  <c r="H556" i="1"/>
  <c r="I556" i="1"/>
  <c r="J556" i="1"/>
  <c r="N556" i="1"/>
  <c r="O556" i="1"/>
  <c r="G557" i="1"/>
  <c r="H557" i="1"/>
  <c r="I557" i="1"/>
  <c r="J557" i="1"/>
  <c r="N557" i="1"/>
  <c r="O557" i="1"/>
  <c r="G558" i="1"/>
  <c r="H558" i="1"/>
  <c r="I558" i="1"/>
  <c r="J558" i="1"/>
  <c r="N558" i="1"/>
  <c r="O558" i="1"/>
  <c r="G559" i="1"/>
  <c r="H559" i="1"/>
  <c r="I559" i="1"/>
  <c r="J559" i="1"/>
  <c r="N559" i="1"/>
  <c r="O559" i="1"/>
  <c r="G560" i="1"/>
  <c r="H560" i="1"/>
  <c r="I560" i="1"/>
  <c r="J560" i="1"/>
  <c r="N560" i="1"/>
  <c r="O560" i="1"/>
  <c r="G561" i="1"/>
  <c r="H561" i="1"/>
  <c r="I561" i="1"/>
  <c r="J561" i="1"/>
  <c r="N561" i="1"/>
  <c r="O561" i="1"/>
  <c r="G562" i="1"/>
  <c r="H562" i="1"/>
  <c r="I562" i="1"/>
  <c r="J562" i="1"/>
  <c r="N562" i="1"/>
  <c r="O562" i="1"/>
  <c r="G563" i="1"/>
  <c r="H563" i="1"/>
  <c r="I563" i="1"/>
  <c r="J563" i="1"/>
  <c r="N563" i="1"/>
  <c r="O563" i="1"/>
  <c r="G565" i="1"/>
  <c r="H565" i="1"/>
  <c r="I565" i="1"/>
  <c r="J565" i="1"/>
  <c r="N565" i="1"/>
  <c r="N581" i="1" s="1"/>
  <c r="O565" i="1"/>
  <c r="G566" i="1"/>
  <c r="H566" i="1"/>
  <c r="I566" i="1"/>
  <c r="J566" i="1"/>
  <c r="N566" i="1"/>
  <c r="O566" i="1"/>
  <c r="G567" i="1"/>
  <c r="H567" i="1"/>
  <c r="I567" i="1"/>
  <c r="J567" i="1"/>
  <c r="N567" i="1"/>
  <c r="O567" i="1"/>
  <c r="G568" i="1"/>
  <c r="H568" i="1"/>
  <c r="I568" i="1"/>
  <c r="J568" i="1"/>
  <c r="N568" i="1"/>
  <c r="O568" i="1"/>
  <c r="G569" i="1"/>
  <c r="H569" i="1"/>
  <c r="I569" i="1"/>
  <c r="J569" i="1"/>
  <c r="N569" i="1"/>
  <c r="O569" i="1"/>
  <c r="G570" i="1"/>
  <c r="H570" i="1"/>
  <c r="I570" i="1"/>
  <c r="J570" i="1"/>
  <c r="N570" i="1"/>
  <c r="O570" i="1"/>
  <c r="G571" i="1"/>
  <c r="H571" i="1"/>
  <c r="I571" i="1"/>
  <c r="J571" i="1"/>
  <c r="N571" i="1"/>
  <c r="O571" i="1"/>
  <c r="G572" i="1"/>
  <c r="H572" i="1"/>
  <c r="I572" i="1"/>
  <c r="J572" i="1"/>
  <c r="N572" i="1"/>
  <c r="O572" i="1"/>
  <c r="G573" i="1"/>
  <c r="H573" i="1"/>
  <c r="I573" i="1"/>
  <c r="J573" i="1"/>
  <c r="N573" i="1"/>
  <c r="O573" i="1"/>
  <c r="G574" i="1"/>
  <c r="H574" i="1"/>
  <c r="I574" i="1"/>
  <c r="J574" i="1"/>
  <c r="N574" i="1"/>
  <c r="O574" i="1"/>
  <c r="G575" i="1"/>
  <c r="H575" i="1"/>
  <c r="I575" i="1"/>
  <c r="J575" i="1"/>
  <c r="N575" i="1"/>
  <c r="O575" i="1"/>
  <c r="G576" i="1"/>
  <c r="H576" i="1"/>
  <c r="I576" i="1"/>
  <c r="J576" i="1"/>
  <c r="N576" i="1"/>
  <c r="O576" i="1"/>
  <c r="G577" i="1"/>
  <c r="H577" i="1"/>
  <c r="I577" i="1"/>
  <c r="J577" i="1"/>
  <c r="N577" i="1"/>
  <c r="O577" i="1"/>
  <c r="G578" i="1"/>
  <c r="H578" i="1"/>
  <c r="I578" i="1"/>
  <c r="J578" i="1"/>
  <c r="N578" i="1"/>
  <c r="O578" i="1"/>
  <c r="G579" i="1"/>
  <c r="H579" i="1"/>
  <c r="I579" i="1"/>
  <c r="J579" i="1"/>
  <c r="N579" i="1"/>
  <c r="O579" i="1"/>
  <c r="G580" i="1"/>
  <c r="H580" i="1"/>
  <c r="I580" i="1"/>
  <c r="J580" i="1"/>
  <c r="N580" i="1"/>
  <c r="O580" i="1"/>
  <c r="G582" i="1"/>
  <c r="H582" i="1"/>
  <c r="I582" i="1"/>
  <c r="J582" i="1"/>
  <c r="N582" i="1"/>
  <c r="O582" i="1"/>
  <c r="G583" i="1"/>
  <c r="H583" i="1"/>
  <c r="I583" i="1"/>
  <c r="J583" i="1"/>
  <c r="N583" i="1"/>
  <c r="O583" i="1"/>
  <c r="G584" i="1"/>
  <c r="H584" i="1"/>
  <c r="I584" i="1"/>
  <c r="J584" i="1"/>
  <c r="N584" i="1"/>
  <c r="O584" i="1"/>
  <c r="G585" i="1"/>
  <c r="H585" i="1"/>
  <c r="I585" i="1"/>
  <c r="J585" i="1"/>
  <c r="N585" i="1"/>
  <c r="O585" i="1"/>
  <c r="G586" i="1"/>
  <c r="H586" i="1"/>
  <c r="I586" i="1"/>
  <c r="J586" i="1"/>
  <c r="N586" i="1"/>
  <c r="O586" i="1"/>
  <c r="G587" i="1"/>
  <c r="H587" i="1"/>
  <c r="I587" i="1"/>
  <c r="J587" i="1"/>
  <c r="N587" i="1"/>
  <c r="O587" i="1"/>
  <c r="G588" i="1"/>
  <c r="H588" i="1"/>
  <c r="I588" i="1"/>
  <c r="J588" i="1"/>
  <c r="N588" i="1"/>
  <c r="O588" i="1"/>
  <c r="G589" i="1"/>
  <c r="H589" i="1"/>
  <c r="I589" i="1"/>
  <c r="J589" i="1"/>
  <c r="N589" i="1"/>
  <c r="O589" i="1"/>
  <c r="G590" i="1"/>
  <c r="H590" i="1"/>
  <c r="I590" i="1"/>
  <c r="J590" i="1"/>
  <c r="N590" i="1"/>
  <c r="O590" i="1"/>
  <c r="G591" i="1"/>
  <c r="H591" i="1"/>
  <c r="I591" i="1"/>
  <c r="J591" i="1"/>
  <c r="N591" i="1"/>
  <c r="O591" i="1"/>
  <c r="G592" i="1"/>
  <c r="H592" i="1"/>
  <c r="I592" i="1"/>
  <c r="J592" i="1"/>
  <c r="N592" i="1"/>
  <c r="O592" i="1"/>
  <c r="G593" i="1"/>
  <c r="H593" i="1"/>
  <c r="I593" i="1"/>
  <c r="J593" i="1"/>
  <c r="N593" i="1"/>
  <c r="O593" i="1"/>
  <c r="G594" i="1"/>
  <c r="H594" i="1"/>
  <c r="I594" i="1"/>
  <c r="J594" i="1"/>
  <c r="N594" i="1"/>
  <c r="O594" i="1"/>
  <c r="G595" i="1"/>
  <c r="H595" i="1"/>
  <c r="I595" i="1"/>
  <c r="J595" i="1"/>
  <c r="N595" i="1"/>
  <c r="O595" i="1"/>
  <c r="G596" i="1"/>
  <c r="H596" i="1"/>
  <c r="I596" i="1"/>
  <c r="J596" i="1"/>
  <c r="N596" i="1"/>
  <c r="O596" i="1"/>
  <c r="G597" i="1"/>
  <c r="H597" i="1"/>
  <c r="I597" i="1"/>
  <c r="J597" i="1"/>
  <c r="N597" i="1"/>
  <c r="O597" i="1"/>
  <c r="G598" i="1"/>
  <c r="H598" i="1"/>
  <c r="I598" i="1"/>
  <c r="J598" i="1"/>
  <c r="N598" i="1"/>
  <c r="O598" i="1"/>
  <c r="G599" i="1"/>
  <c r="H599" i="1"/>
  <c r="I599" i="1"/>
  <c r="J599" i="1"/>
  <c r="N599" i="1"/>
  <c r="O599" i="1"/>
  <c r="G600" i="1"/>
  <c r="H600" i="1"/>
  <c r="I600" i="1"/>
  <c r="J600" i="1"/>
  <c r="N600" i="1"/>
  <c r="O600" i="1"/>
  <c r="G601" i="1"/>
  <c r="H601" i="1"/>
  <c r="I601" i="1"/>
  <c r="J601" i="1"/>
  <c r="N601" i="1"/>
  <c r="O601" i="1"/>
  <c r="G603" i="1"/>
  <c r="H603" i="1"/>
  <c r="I603" i="1"/>
  <c r="J603" i="1"/>
  <c r="N603" i="1"/>
  <c r="O603" i="1"/>
  <c r="G604" i="1"/>
  <c r="H604" i="1"/>
  <c r="I604" i="1"/>
  <c r="J604" i="1"/>
  <c r="N604" i="1"/>
  <c r="O604" i="1"/>
  <c r="G605" i="1"/>
  <c r="H605" i="1"/>
  <c r="I605" i="1"/>
  <c r="J605" i="1"/>
  <c r="N605" i="1"/>
  <c r="O605" i="1"/>
  <c r="G606" i="1"/>
  <c r="H606" i="1"/>
  <c r="I606" i="1"/>
  <c r="J606" i="1"/>
  <c r="N606" i="1"/>
  <c r="O606" i="1"/>
  <c r="G607" i="1"/>
  <c r="H607" i="1"/>
  <c r="I607" i="1"/>
  <c r="J607" i="1"/>
  <c r="N607" i="1"/>
  <c r="O607" i="1"/>
  <c r="G608" i="1"/>
  <c r="H608" i="1"/>
  <c r="I608" i="1"/>
  <c r="J608" i="1"/>
  <c r="N608" i="1"/>
  <c r="O608" i="1"/>
  <c r="G609" i="1"/>
  <c r="H609" i="1"/>
  <c r="I609" i="1"/>
  <c r="J609" i="1"/>
  <c r="N609" i="1"/>
  <c r="O609" i="1"/>
  <c r="G610" i="1"/>
  <c r="H610" i="1"/>
  <c r="I610" i="1"/>
  <c r="J610" i="1"/>
  <c r="N610" i="1"/>
  <c r="O610" i="1"/>
  <c r="G612" i="1"/>
  <c r="H612" i="1"/>
  <c r="I612" i="1"/>
  <c r="J612" i="1"/>
  <c r="N612" i="1"/>
  <c r="O612" i="1"/>
  <c r="G613" i="1"/>
  <c r="H613" i="1"/>
  <c r="I613" i="1"/>
  <c r="J613" i="1"/>
  <c r="N613" i="1"/>
  <c r="O613" i="1"/>
  <c r="G614" i="1"/>
  <c r="H614" i="1"/>
  <c r="I614" i="1"/>
  <c r="J614" i="1"/>
  <c r="N614" i="1"/>
  <c r="O614" i="1"/>
  <c r="G615" i="1"/>
  <c r="H615" i="1"/>
  <c r="I615" i="1"/>
  <c r="J615" i="1"/>
  <c r="N615" i="1"/>
  <c r="O615" i="1"/>
  <c r="G616" i="1"/>
  <c r="H616" i="1"/>
  <c r="I616" i="1"/>
  <c r="J616" i="1"/>
  <c r="N616" i="1"/>
  <c r="O616" i="1"/>
  <c r="G617" i="1"/>
  <c r="H617" i="1"/>
  <c r="I617" i="1"/>
  <c r="J617" i="1"/>
  <c r="N617" i="1"/>
  <c r="O617" i="1"/>
  <c r="G618" i="1"/>
  <c r="H618" i="1"/>
  <c r="I618" i="1"/>
  <c r="J618" i="1"/>
  <c r="N618" i="1"/>
  <c r="O618" i="1"/>
  <c r="G619" i="1"/>
  <c r="H619" i="1"/>
  <c r="I619" i="1"/>
  <c r="J619" i="1"/>
  <c r="N619" i="1"/>
  <c r="O619" i="1"/>
  <c r="G620" i="1"/>
  <c r="H620" i="1"/>
  <c r="I620" i="1"/>
  <c r="J620" i="1"/>
  <c r="N620" i="1"/>
  <c r="O620" i="1"/>
  <c r="G621" i="1"/>
  <c r="H621" i="1"/>
  <c r="I621" i="1"/>
  <c r="J621" i="1"/>
  <c r="N621" i="1"/>
  <c r="O621" i="1"/>
  <c r="G622" i="1"/>
  <c r="H622" i="1"/>
  <c r="I622" i="1"/>
  <c r="J622" i="1"/>
  <c r="N622" i="1"/>
  <c r="O622" i="1"/>
  <c r="G624" i="1"/>
  <c r="H624" i="1"/>
  <c r="I624" i="1"/>
  <c r="J624" i="1"/>
  <c r="N624" i="1"/>
  <c r="O624" i="1"/>
  <c r="G625" i="1"/>
  <c r="H625" i="1"/>
  <c r="I625" i="1"/>
  <c r="J625" i="1"/>
  <c r="N625" i="1"/>
  <c r="O625" i="1"/>
  <c r="G626" i="1"/>
  <c r="H626" i="1"/>
  <c r="I626" i="1"/>
  <c r="J626" i="1"/>
  <c r="N626" i="1"/>
  <c r="O626" i="1"/>
  <c r="G627" i="1"/>
  <c r="H627" i="1"/>
  <c r="I627" i="1"/>
  <c r="J627" i="1"/>
  <c r="N627" i="1"/>
  <c r="O627" i="1"/>
  <c r="G628" i="1"/>
  <c r="H628" i="1"/>
  <c r="I628" i="1"/>
  <c r="J628" i="1"/>
  <c r="N628" i="1"/>
  <c r="O628" i="1"/>
  <c r="G629" i="1"/>
  <c r="H629" i="1"/>
  <c r="I629" i="1"/>
  <c r="J629" i="1"/>
  <c r="N629" i="1"/>
  <c r="O629" i="1"/>
  <c r="G630" i="1"/>
  <c r="H630" i="1"/>
  <c r="I630" i="1"/>
  <c r="J630" i="1"/>
  <c r="N630" i="1"/>
  <c r="O630" i="1"/>
  <c r="G631" i="1"/>
  <c r="H631" i="1"/>
  <c r="I631" i="1"/>
  <c r="J631" i="1"/>
  <c r="N631" i="1"/>
  <c r="O631" i="1"/>
  <c r="G632" i="1"/>
  <c r="H632" i="1"/>
  <c r="I632" i="1"/>
  <c r="J632" i="1"/>
  <c r="N632" i="1"/>
  <c r="O632" i="1"/>
  <c r="G633" i="1"/>
  <c r="H633" i="1"/>
  <c r="I633" i="1"/>
  <c r="J633" i="1"/>
  <c r="N633" i="1"/>
  <c r="O633" i="1"/>
  <c r="G634" i="1"/>
  <c r="H634" i="1"/>
  <c r="I634" i="1"/>
  <c r="J634" i="1"/>
  <c r="N634" i="1"/>
  <c r="O634" i="1"/>
  <c r="G636" i="1"/>
  <c r="H636" i="1"/>
  <c r="I636" i="1"/>
  <c r="J636" i="1"/>
  <c r="N636" i="1"/>
  <c r="O636" i="1"/>
  <c r="G637" i="1"/>
  <c r="H637" i="1"/>
  <c r="I637" i="1"/>
  <c r="J637" i="1"/>
  <c r="N637" i="1"/>
  <c r="O637" i="1"/>
  <c r="G638" i="1"/>
  <c r="H638" i="1"/>
  <c r="I638" i="1"/>
  <c r="J638" i="1"/>
  <c r="N638" i="1"/>
  <c r="O638" i="1"/>
  <c r="G639" i="1"/>
  <c r="H639" i="1"/>
  <c r="I639" i="1"/>
  <c r="J639" i="1"/>
  <c r="N639" i="1"/>
  <c r="O639" i="1"/>
  <c r="G640" i="1"/>
  <c r="H640" i="1"/>
  <c r="I640" i="1"/>
  <c r="J640" i="1"/>
  <c r="N640" i="1"/>
  <c r="O640" i="1"/>
  <c r="G641" i="1"/>
  <c r="H641" i="1"/>
  <c r="I641" i="1"/>
  <c r="J641" i="1"/>
  <c r="N641" i="1"/>
  <c r="O641" i="1"/>
  <c r="G642" i="1"/>
  <c r="H642" i="1"/>
  <c r="I642" i="1"/>
  <c r="J642" i="1"/>
  <c r="N642" i="1"/>
  <c r="O642" i="1"/>
  <c r="G643" i="1"/>
  <c r="H643" i="1"/>
  <c r="I643" i="1"/>
  <c r="J643" i="1"/>
  <c r="N643" i="1"/>
  <c r="O643" i="1"/>
  <c r="G644" i="1"/>
  <c r="H644" i="1"/>
  <c r="I644" i="1"/>
  <c r="J644" i="1"/>
  <c r="N644" i="1"/>
  <c r="O644" i="1"/>
  <c r="G645" i="1"/>
  <c r="H645" i="1"/>
  <c r="I645" i="1"/>
  <c r="J645" i="1"/>
  <c r="N645" i="1"/>
  <c r="O645" i="1"/>
  <c r="G646" i="1"/>
  <c r="H646" i="1"/>
  <c r="I646" i="1"/>
  <c r="J646" i="1"/>
  <c r="N646" i="1"/>
  <c r="O646" i="1"/>
  <c r="G647" i="1"/>
  <c r="H647" i="1"/>
  <c r="I647" i="1"/>
  <c r="J647" i="1"/>
  <c r="N647" i="1"/>
  <c r="O647" i="1"/>
  <c r="G648" i="1"/>
  <c r="H648" i="1"/>
  <c r="I648" i="1"/>
  <c r="J648" i="1"/>
  <c r="N648" i="1"/>
  <c r="O648" i="1"/>
  <c r="G649" i="1"/>
  <c r="H649" i="1"/>
  <c r="I649" i="1"/>
  <c r="J649" i="1"/>
  <c r="N649" i="1"/>
  <c r="O649" i="1"/>
  <c r="G650" i="1"/>
  <c r="H650" i="1"/>
  <c r="I650" i="1"/>
  <c r="J650" i="1"/>
  <c r="N650" i="1"/>
  <c r="O650" i="1"/>
  <c r="G651" i="1"/>
  <c r="H651" i="1"/>
  <c r="I651" i="1"/>
  <c r="J651" i="1"/>
  <c r="N651" i="1"/>
  <c r="O651" i="1"/>
  <c r="G652" i="1"/>
  <c r="H652" i="1"/>
  <c r="I652" i="1"/>
  <c r="J652" i="1"/>
  <c r="N652" i="1"/>
  <c r="O652" i="1"/>
  <c r="G653" i="1"/>
  <c r="H653" i="1"/>
  <c r="I653" i="1"/>
  <c r="J653" i="1"/>
  <c r="N653" i="1"/>
  <c r="O653" i="1"/>
  <c r="G655" i="1"/>
  <c r="H655" i="1"/>
  <c r="I655" i="1"/>
  <c r="J655" i="1"/>
  <c r="N655" i="1"/>
  <c r="O655" i="1"/>
  <c r="G656" i="1"/>
  <c r="H656" i="1"/>
  <c r="I656" i="1"/>
  <c r="J656" i="1"/>
  <c r="N656" i="1"/>
  <c r="O656" i="1"/>
  <c r="G657" i="1"/>
  <c r="H657" i="1"/>
  <c r="I657" i="1"/>
  <c r="J657" i="1"/>
  <c r="N657" i="1"/>
  <c r="O657" i="1"/>
  <c r="G658" i="1"/>
  <c r="H658" i="1"/>
  <c r="I658" i="1"/>
  <c r="J658" i="1"/>
  <c r="N658" i="1"/>
  <c r="O658" i="1"/>
  <c r="G659" i="1"/>
  <c r="H659" i="1"/>
  <c r="I659" i="1"/>
  <c r="J659" i="1"/>
  <c r="N659" i="1"/>
  <c r="O659" i="1"/>
  <c r="G660" i="1"/>
  <c r="H660" i="1"/>
  <c r="I660" i="1"/>
  <c r="J660" i="1"/>
  <c r="N660" i="1"/>
  <c r="O660" i="1"/>
  <c r="G661" i="1"/>
  <c r="H661" i="1"/>
  <c r="I661" i="1"/>
  <c r="J661" i="1"/>
  <c r="N661" i="1"/>
  <c r="O661" i="1"/>
  <c r="G662" i="1"/>
  <c r="H662" i="1"/>
  <c r="I662" i="1"/>
  <c r="J662" i="1"/>
  <c r="N662" i="1"/>
  <c r="O662" i="1"/>
  <c r="G663" i="1"/>
  <c r="H663" i="1"/>
  <c r="I663" i="1"/>
  <c r="J663" i="1"/>
  <c r="N663" i="1"/>
  <c r="O663" i="1"/>
  <c r="G664" i="1"/>
  <c r="H664" i="1"/>
  <c r="I664" i="1"/>
  <c r="J664" i="1"/>
  <c r="N664" i="1"/>
  <c r="O664" i="1"/>
  <c r="G665" i="1"/>
  <c r="H665" i="1"/>
  <c r="I665" i="1"/>
  <c r="J665" i="1"/>
  <c r="N665" i="1"/>
  <c r="O665" i="1"/>
  <c r="G666" i="1"/>
  <c r="H666" i="1"/>
  <c r="I666" i="1"/>
  <c r="J666" i="1"/>
  <c r="N666" i="1"/>
  <c r="O666" i="1"/>
  <c r="G667" i="1"/>
  <c r="H667" i="1"/>
  <c r="I667" i="1"/>
  <c r="J667" i="1"/>
  <c r="N667" i="1"/>
  <c r="O667" i="1"/>
  <c r="G668" i="1"/>
  <c r="H668" i="1"/>
  <c r="I668" i="1"/>
  <c r="J668" i="1"/>
  <c r="N668" i="1"/>
  <c r="O668" i="1"/>
  <c r="G669" i="1"/>
  <c r="H669" i="1"/>
  <c r="I669" i="1"/>
  <c r="J669" i="1"/>
  <c r="N669" i="1"/>
  <c r="O669" i="1"/>
  <c r="G670" i="1"/>
  <c r="H670" i="1"/>
  <c r="I670" i="1"/>
  <c r="J670" i="1"/>
  <c r="N670" i="1"/>
  <c r="O670" i="1"/>
  <c r="G671" i="1"/>
  <c r="H671" i="1"/>
  <c r="I671" i="1"/>
  <c r="J671" i="1"/>
  <c r="N671" i="1"/>
  <c r="O671" i="1"/>
  <c r="G672" i="1"/>
  <c r="H672" i="1"/>
  <c r="I672" i="1"/>
  <c r="J672" i="1"/>
  <c r="N672" i="1"/>
  <c r="O672" i="1"/>
  <c r="G674" i="1"/>
  <c r="H674" i="1"/>
  <c r="I674" i="1"/>
  <c r="J674" i="1"/>
  <c r="N674" i="1"/>
  <c r="O674" i="1"/>
  <c r="G675" i="1"/>
  <c r="H675" i="1"/>
  <c r="I675" i="1"/>
  <c r="J675" i="1"/>
  <c r="N675" i="1"/>
  <c r="O675" i="1"/>
  <c r="G676" i="1"/>
  <c r="H676" i="1"/>
  <c r="I676" i="1"/>
  <c r="J676" i="1"/>
  <c r="N676" i="1"/>
  <c r="O676" i="1"/>
  <c r="G677" i="1"/>
  <c r="H677" i="1"/>
  <c r="I677" i="1"/>
  <c r="J677" i="1"/>
  <c r="N677" i="1"/>
  <c r="O677" i="1"/>
  <c r="G678" i="1"/>
  <c r="H678" i="1"/>
  <c r="I678" i="1"/>
  <c r="J678" i="1"/>
  <c r="N678" i="1"/>
  <c r="O678" i="1"/>
  <c r="G679" i="1"/>
  <c r="H679" i="1"/>
  <c r="I679" i="1"/>
  <c r="J679" i="1"/>
  <c r="N679" i="1"/>
  <c r="O679" i="1"/>
  <c r="G680" i="1"/>
  <c r="H680" i="1"/>
  <c r="I680" i="1"/>
  <c r="J680" i="1"/>
  <c r="N680" i="1"/>
  <c r="O680" i="1"/>
  <c r="G681" i="1"/>
  <c r="H681" i="1"/>
  <c r="I681" i="1"/>
  <c r="J681" i="1"/>
  <c r="N681" i="1"/>
  <c r="O681" i="1"/>
  <c r="G682" i="1"/>
  <c r="H682" i="1"/>
  <c r="I682" i="1"/>
  <c r="J682" i="1"/>
  <c r="N682" i="1"/>
  <c r="O682" i="1"/>
  <c r="G683" i="1"/>
  <c r="H683" i="1"/>
  <c r="I683" i="1"/>
  <c r="J683" i="1"/>
  <c r="N683" i="1"/>
  <c r="O683" i="1"/>
  <c r="G684" i="1"/>
  <c r="H684" i="1"/>
  <c r="I684" i="1"/>
  <c r="J684" i="1"/>
  <c r="N684" i="1"/>
  <c r="O684" i="1"/>
  <c r="G685" i="1"/>
  <c r="H685" i="1"/>
  <c r="I685" i="1"/>
  <c r="J685" i="1"/>
  <c r="N685" i="1"/>
  <c r="O685" i="1"/>
  <c r="G686" i="1"/>
  <c r="H686" i="1"/>
  <c r="I686" i="1"/>
  <c r="J686" i="1"/>
  <c r="N686" i="1"/>
  <c r="O686" i="1"/>
  <c r="G687" i="1"/>
  <c r="H687" i="1"/>
  <c r="I687" i="1"/>
  <c r="J687" i="1"/>
  <c r="N687" i="1"/>
  <c r="O687" i="1"/>
  <c r="G688" i="1"/>
  <c r="H688" i="1"/>
  <c r="I688" i="1"/>
  <c r="J688" i="1"/>
  <c r="N688" i="1"/>
  <c r="O688" i="1"/>
  <c r="G689" i="1"/>
  <c r="H689" i="1"/>
  <c r="I689" i="1"/>
  <c r="J689" i="1"/>
  <c r="N689" i="1"/>
  <c r="O689" i="1"/>
  <c r="G690" i="1"/>
  <c r="H690" i="1"/>
  <c r="I690" i="1"/>
  <c r="J690" i="1"/>
  <c r="N690" i="1"/>
  <c r="O690" i="1"/>
  <c r="G692" i="1"/>
  <c r="H692" i="1"/>
  <c r="I692" i="1"/>
  <c r="J692" i="1"/>
  <c r="N692" i="1"/>
  <c r="O692" i="1"/>
  <c r="G693" i="1"/>
  <c r="H693" i="1"/>
  <c r="I693" i="1"/>
  <c r="J693" i="1"/>
  <c r="N693" i="1"/>
  <c r="O693" i="1"/>
  <c r="G694" i="1"/>
  <c r="H694" i="1"/>
  <c r="I694" i="1"/>
  <c r="J694" i="1"/>
  <c r="N694" i="1"/>
  <c r="O694" i="1"/>
  <c r="G695" i="1"/>
  <c r="H695" i="1"/>
  <c r="I695" i="1"/>
  <c r="J695" i="1"/>
  <c r="N695" i="1"/>
  <c r="O695" i="1"/>
  <c r="G696" i="1"/>
  <c r="H696" i="1"/>
  <c r="I696" i="1"/>
  <c r="J696" i="1"/>
  <c r="N696" i="1"/>
  <c r="O696" i="1"/>
  <c r="G697" i="1"/>
  <c r="H697" i="1"/>
  <c r="I697" i="1"/>
  <c r="J697" i="1"/>
  <c r="N697" i="1"/>
  <c r="O697" i="1"/>
  <c r="G698" i="1"/>
  <c r="H698" i="1"/>
  <c r="I698" i="1"/>
  <c r="J698" i="1"/>
  <c r="N698" i="1"/>
  <c r="O698" i="1"/>
  <c r="G699" i="1"/>
  <c r="H699" i="1"/>
  <c r="I699" i="1"/>
  <c r="J699" i="1"/>
  <c r="N699" i="1"/>
  <c r="O699" i="1"/>
  <c r="G700" i="1"/>
  <c r="H700" i="1"/>
  <c r="I700" i="1"/>
  <c r="J700" i="1"/>
  <c r="N700" i="1"/>
  <c r="O700" i="1"/>
  <c r="G701" i="1"/>
  <c r="H701" i="1"/>
  <c r="I701" i="1"/>
  <c r="J701" i="1"/>
  <c r="N701" i="1"/>
  <c r="O701" i="1"/>
  <c r="G702" i="1"/>
  <c r="H702" i="1"/>
  <c r="I702" i="1"/>
  <c r="J702" i="1"/>
  <c r="N702" i="1"/>
  <c r="O702" i="1"/>
  <c r="G703" i="1"/>
  <c r="H703" i="1"/>
  <c r="I703" i="1"/>
  <c r="J703" i="1"/>
  <c r="N703" i="1"/>
  <c r="O703" i="1"/>
  <c r="G704" i="1"/>
  <c r="H704" i="1"/>
  <c r="I704" i="1"/>
  <c r="J704" i="1"/>
  <c r="N704" i="1"/>
  <c r="O704" i="1"/>
  <c r="G705" i="1"/>
  <c r="H705" i="1"/>
  <c r="I705" i="1"/>
  <c r="J705" i="1"/>
  <c r="N705" i="1"/>
  <c r="O705" i="1"/>
  <c r="G706" i="1"/>
  <c r="H706" i="1"/>
  <c r="I706" i="1"/>
  <c r="J706" i="1"/>
  <c r="N706" i="1"/>
  <c r="O706" i="1"/>
  <c r="G707" i="1"/>
  <c r="H707" i="1"/>
  <c r="I707" i="1"/>
  <c r="J707" i="1"/>
  <c r="N707" i="1"/>
  <c r="O707" i="1"/>
  <c r="G708" i="1"/>
  <c r="H708" i="1"/>
  <c r="I708" i="1"/>
  <c r="J708" i="1"/>
  <c r="N708" i="1"/>
  <c r="O708" i="1"/>
  <c r="G709" i="1"/>
  <c r="H709" i="1"/>
  <c r="I709" i="1"/>
  <c r="J709" i="1"/>
  <c r="N709" i="1"/>
  <c r="O709" i="1"/>
  <c r="G711" i="1"/>
  <c r="H711" i="1"/>
  <c r="I711" i="1"/>
  <c r="J711" i="1"/>
  <c r="N711" i="1"/>
  <c r="O711" i="1"/>
  <c r="G712" i="1"/>
  <c r="H712" i="1"/>
  <c r="I712" i="1"/>
  <c r="J712" i="1"/>
  <c r="N712" i="1"/>
  <c r="O712" i="1"/>
  <c r="G713" i="1"/>
  <c r="H713" i="1"/>
  <c r="I713" i="1"/>
  <c r="J713" i="1"/>
  <c r="N713" i="1"/>
  <c r="O713" i="1"/>
  <c r="G714" i="1"/>
  <c r="H714" i="1"/>
  <c r="I714" i="1"/>
  <c r="J714" i="1"/>
  <c r="N714" i="1"/>
  <c r="O714" i="1"/>
  <c r="G715" i="1"/>
  <c r="H715" i="1"/>
  <c r="I715" i="1"/>
  <c r="J715" i="1"/>
  <c r="N715" i="1"/>
  <c r="O715" i="1"/>
  <c r="G716" i="1"/>
  <c r="H716" i="1"/>
  <c r="I716" i="1"/>
  <c r="J716" i="1"/>
  <c r="N716" i="1"/>
  <c r="O716" i="1"/>
  <c r="G717" i="1"/>
  <c r="H717" i="1"/>
  <c r="I717" i="1"/>
  <c r="J717" i="1"/>
  <c r="N717" i="1"/>
  <c r="O717" i="1"/>
  <c r="G718" i="1"/>
  <c r="H718" i="1"/>
  <c r="I718" i="1"/>
  <c r="J718" i="1"/>
  <c r="N718" i="1"/>
  <c r="O718" i="1"/>
  <c r="G719" i="1"/>
  <c r="H719" i="1"/>
  <c r="I719" i="1"/>
  <c r="J719" i="1"/>
  <c r="N719" i="1"/>
  <c r="O719" i="1"/>
  <c r="G720" i="1"/>
  <c r="H720" i="1"/>
  <c r="I720" i="1"/>
  <c r="J720" i="1"/>
  <c r="N720" i="1"/>
  <c r="O720" i="1"/>
  <c r="G721" i="1"/>
  <c r="H721" i="1"/>
  <c r="I721" i="1"/>
  <c r="J721" i="1"/>
  <c r="N721" i="1"/>
  <c r="O721" i="1"/>
  <c r="G722" i="1"/>
  <c r="H722" i="1"/>
  <c r="I722" i="1"/>
  <c r="J722" i="1"/>
  <c r="N722" i="1"/>
  <c r="O722" i="1"/>
  <c r="G723" i="1"/>
  <c r="H723" i="1"/>
  <c r="I723" i="1"/>
  <c r="J723" i="1"/>
  <c r="N723" i="1"/>
  <c r="O723" i="1"/>
  <c r="G724" i="1"/>
  <c r="H724" i="1"/>
  <c r="I724" i="1"/>
  <c r="J724" i="1"/>
  <c r="N724" i="1"/>
  <c r="O724" i="1"/>
  <c r="G725" i="1"/>
  <c r="H725" i="1"/>
  <c r="I725" i="1"/>
  <c r="J725" i="1"/>
  <c r="N725" i="1"/>
  <c r="O725" i="1"/>
  <c r="G726" i="1"/>
  <c r="H726" i="1"/>
  <c r="I726" i="1"/>
  <c r="J726" i="1"/>
  <c r="N726" i="1"/>
  <c r="O726" i="1"/>
  <c r="G727" i="1"/>
  <c r="H727" i="1"/>
  <c r="I727" i="1"/>
  <c r="J727" i="1"/>
  <c r="N727" i="1"/>
  <c r="O727" i="1"/>
  <c r="G728" i="1"/>
  <c r="H728" i="1"/>
  <c r="I728" i="1"/>
  <c r="J728" i="1"/>
  <c r="N728" i="1"/>
  <c r="O728" i="1"/>
  <c r="G729" i="1"/>
  <c r="H729" i="1"/>
  <c r="I729" i="1"/>
  <c r="J729" i="1"/>
  <c r="N729" i="1"/>
  <c r="O729" i="1"/>
  <c r="G730" i="1"/>
  <c r="H730" i="1"/>
  <c r="I730" i="1"/>
  <c r="J730" i="1"/>
  <c r="N730" i="1"/>
  <c r="O730" i="1"/>
  <c r="G731" i="1"/>
  <c r="H731" i="1"/>
  <c r="I731" i="1"/>
  <c r="J731" i="1"/>
  <c r="N731" i="1"/>
  <c r="O731" i="1"/>
  <c r="G732" i="1"/>
  <c r="H732" i="1"/>
  <c r="I732" i="1"/>
  <c r="J732" i="1"/>
  <c r="N732" i="1"/>
  <c r="O732" i="1"/>
  <c r="G733" i="1"/>
  <c r="H733" i="1"/>
  <c r="I733" i="1"/>
  <c r="J733" i="1"/>
  <c r="N733" i="1"/>
  <c r="O733" i="1"/>
  <c r="G734" i="1"/>
  <c r="H734" i="1"/>
  <c r="I734" i="1"/>
  <c r="J734" i="1"/>
  <c r="N734" i="1"/>
  <c r="O734" i="1"/>
  <c r="G735" i="1"/>
  <c r="H735" i="1"/>
  <c r="I735" i="1"/>
  <c r="J735" i="1"/>
  <c r="N735" i="1"/>
  <c r="O735" i="1"/>
  <c r="G736" i="1"/>
  <c r="H736" i="1"/>
  <c r="I736" i="1"/>
  <c r="J736" i="1"/>
  <c r="N736" i="1"/>
  <c r="O736" i="1"/>
  <c r="G737" i="1"/>
  <c r="H737" i="1"/>
  <c r="I737" i="1"/>
  <c r="J737" i="1"/>
  <c r="N737" i="1"/>
  <c r="O737" i="1"/>
  <c r="G738" i="1"/>
  <c r="H738" i="1"/>
  <c r="I738" i="1"/>
  <c r="J738" i="1"/>
  <c r="N738" i="1"/>
  <c r="O738" i="1"/>
  <c r="G739" i="1"/>
  <c r="H739" i="1"/>
  <c r="I739" i="1"/>
  <c r="J739" i="1"/>
  <c r="N739" i="1"/>
  <c r="O739" i="1"/>
  <c r="G740" i="1"/>
  <c r="H740" i="1"/>
  <c r="I740" i="1"/>
  <c r="J740" i="1"/>
  <c r="N740" i="1"/>
  <c r="O740" i="1"/>
  <c r="G741" i="1"/>
  <c r="H741" i="1"/>
  <c r="I741" i="1"/>
  <c r="J741" i="1"/>
  <c r="N741" i="1"/>
  <c r="O741" i="1"/>
  <c r="G742" i="1"/>
  <c r="H742" i="1"/>
  <c r="I742" i="1"/>
  <c r="J742" i="1"/>
  <c r="N742" i="1"/>
  <c r="O742" i="1"/>
  <c r="G743" i="1"/>
  <c r="H743" i="1"/>
  <c r="I743" i="1"/>
  <c r="J743" i="1"/>
  <c r="N743" i="1"/>
  <c r="O743" i="1"/>
  <c r="G744" i="1"/>
  <c r="H744" i="1"/>
  <c r="I744" i="1"/>
  <c r="J744" i="1"/>
  <c r="N744" i="1"/>
  <c r="O744" i="1"/>
  <c r="G745" i="1"/>
  <c r="H745" i="1"/>
  <c r="I745" i="1"/>
  <c r="J745" i="1"/>
  <c r="N745" i="1"/>
  <c r="O745" i="1"/>
  <c r="G746" i="1"/>
  <c r="H746" i="1"/>
  <c r="I746" i="1"/>
  <c r="J746" i="1"/>
  <c r="N746" i="1"/>
  <c r="O746" i="1"/>
  <c r="G747" i="1"/>
  <c r="H747" i="1"/>
  <c r="I747" i="1"/>
  <c r="J747" i="1"/>
  <c r="N747" i="1"/>
  <c r="O747" i="1"/>
  <c r="G748" i="1"/>
  <c r="H748" i="1"/>
  <c r="I748" i="1"/>
  <c r="J748" i="1"/>
  <c r="N748" i="1"/>
  <c r="O748" i="1"/>
  <c r="G749" i="1"/>
  <c r="H749" i="1"/>
  <c r="I749" i="1"/>
  <c r="J749" i="1"/>
  <c r="N749" i="1"/>
  <c r="O749" i="1"/>
  <c r="G750" i="1"/>
  <c r="H750" i="1"/>
  <c r="I750" i="1"/>
  <c r="J750" i="1"/>
  <c r="N750" i="1"/>
  <c r="O750" i="1"/>
  <c r="G751" i="1"/>
  <c r="H751" i="1"/>
  <c r="I751" i="1"/>
  <c r="J751" i="1"/>
  <c r="N751" i="1"/>
  <c r="O751" i="1"/>
  <c r="G752" i="1"/>
  <c r="H752" i="1"/>
  <c r="I752" i="1"/>
  <c r="J752" i="1"/>
  <c r="N752" i="1"/>
  <c r="O752" i="1"/>
  <c r="G753" i="1"/>
  <c r="H753" i="1"/>
  <c r="I753" i="1"/>
  <c r="J753" i="1"/>
  <c r="N753" i="1"/>
  <c r="O753" i="1"/>
  <c r="G754" i="1"/>
  <c r="H754" i="1"/>
  <c r="I754" i="1"/>
  <c r="J754" i="1"/>
  <c r="N754" i="1"/>
  <c r="O754" i="1"/>
  <c r="G755" i="1"/>
  <c r="H755" i="1"/>
  <c r="I755" i="1"/>
  <c r="J755" i="1"/>
  <c r="N755" i="1"/>
  <c r="O755" i="1"/>
  <c r="G756" i="1"/>
  <c r="H756" i="1"/>
  <c r="I756" i="1"/>
  <c r="J756" i="1"/>
  <c r="N756" i="1"/>
  <c r="O756" i="1"/>
  <c r="G757" i="1"/>
  <c r="H757" i="1"/>
  <c r="I757" i="1"/>
  <c r="J757" i="1"/>
  <c r="N757" i="1"/>
  <c r="O757" i="1"/>
  <c r="G759" i="1"/>
  <c r="H759" i="1"/>
  <c r="I759" i="1"/>
  <c r="J759" i="1"/>
  <c r="N759" i="1"/>
  <c r="N777" i="1" s="1"/>
  <c r="O759" i="1"/>
  <c r="G760" i="1"/>
  <c r="H760" i="1"/>
  <c r="I760" i="1"/>
  <c r="J760" i="1"/>
  <c r="N760" i="1"/>
  <c r="O760" i="1"/>
  <c r="G761" i="1"/>
  <c r="H761" i="1"/>
  <c r="I761" i="1"/>
  <c r="J761" i="1"/>
  <c r="N761" i="1"/>
  <c r="O761" i="1"/>
  <c r="G762" i="1"/>
  <c r="H762" i="1"/>
  <c r="I762" i="1"/>
  <c r="J762" i="1"/>
  <c r="N762" i="1"/>
  <c r="O762" i="1"/>
  <c r="G763" i="1"/>
  <c r="H763" i="1"/>
  <c r="I763" i="1"/>
  <c r="J763" i="1"/>
  <c r="N763" i="1"/>
  <c r="O763" i="1"/>
  <c r="G764" i="1"/>
  <c r="H764" i="1"/>
  <c r="I764" i="1"/>
  <c r="J764" i="1"/>
  <c r="N764" i="1"/>
  <c r="O764" i="1"/>
  <c r="G765" i="1"/>
  <c r="H765" i="1"/>
  <c r="I765" i="1"/>
  <c r="J765" i="1"/>
  <c r="N765" i="1"/>
  <c r="O765" i="1"/>
  <c r="G766" i="1"/>
  <c r="H766" i="1"/>
  <c r="I766" i="1"/>
  <c r="J766" i="1"/>
  <c r="N766" i="1"/>
  <c r="O766" i="1"/>
  <c r="G767" i="1"/>
  <c r="H767" i="1"/>
  <c r="I767" i="1"/>
  <c r="J767" i="1"/>
  <c r="N767" i="1"/>
  <c r="O767" i="1"/>
  <c r="G768" i="1"/>
  <c r="H768" i="1"/>
  <c r="I768" i="1"/>
  <c r="J768" i="1"/>
  <c r="N768" i="1"/>
  <c r="O768" i="1"/>
  <c r="G769" i="1"/>
  <c r="H769" i="1"/>
  <c r="I769" i="1"/>
  <c r="J769" i="1"/>
  <c r="N769" i="1"/>
  <c r="O769" i="1"/>
  <c r="G770" i="1"/>
  <c r="H770" i="1"/>
  <c r="I770" i="1"/>
  <c r="J770" i="1"/>
  <c r="N770" i="1"/>
  <c r="O770" i="1"/>
  <c r="G771" i="1"/>
  <c r="H771" i="1"/>
  <c r="I771" i="1"/>
  <c r="J771" i="1"/>
  <c r="N771" i="1"/>
  <c r="O771" i="1"/>
  <c r="G772" i="1"/>
  <c r="H772" i="1"/>
  <c r="I772" i="1"/>
  <c r="J772" i="1"/>
  <c r="N772" i="1"/>
  <c r="O772" i="1"/>
  <c r="G773" i="1"/>
  <c r="H773" i="1"/>
  <c r="I773" i="1"/>
  <c r="J773" i="1"/>
  <c r="N773" i="1"/>
  <c r="O773" i="1"/>
  <c r="G774" i="1"/>
  <c r="H774" i="1"/>
  <c r="I774" i="1"/>
  <c r="J774" i="1"/>
  <c r="N774" i="1"/>
  <c r="O774" i="1"/>
  <c r="G775" i="1"/>
  <c r="H775" i="1"/>
  <c r="I775" i="1"/>
  <c r="J775" i="1"/>
  <c r="N775" i="1"/>
  <c r="O775" i="1"/>
  <c r="G776" i="1"/>
  <c r="H776" i="1"/>
  <c r="I776" i="1"/>
  <c r="J776" i="1"/>
  <c r="N776" i="1"/>
  <c r="O776" i="1"/>
  <c r="G778" i="1"/>
  <c r="H778" i="1"/>
  <c r="I778" i="1"/>
  <c r="J778" i="1"/>
  <c r="J793" i="1" s="1"/>
  <c r="N778" i="1"/>
  <c r="O778" i="1"/>
  <c r="G779" i="1"/>
  <c r="H779" i="1"/>
  <c r="I779" i="1"/>
  <c r="J779" i="1"/>
  <c r="N779" i="1"/>
  <c r="O779" i="1"/>
  <c r="G780" i="1"/>
  <c r="H780" i="1"/>
  <c r="I780" i="1"/>
  <c r="J780" i="1"/>
  <c r="N780" i="1"/>
  <c r="O780" i="1"/>
  <c r="G781" i="1"/>
  <c r="H781" i="1"/>
  <c r="I781" i="1"/>
  <c r="J781" i="1"/>
  <c r="N781" i="1"/>
  <c r="O781" i="1"/>
  <c r="G782" i="1"/>
  <c r="H782" i="1"/>
  <c r="I782" i="1"/>
  <c r="J782" i="1"/>
  <c r="N782" i="1"/>
  <c r="O782" i="1"/>
  <c r="G783" i="1"/>
  <c r="H783" i="1"/>
  <c r="I783" i="1"/>
  <c r="J783" i="1"/>
  <c r="N783" i="1"/>
  <c r="O783" i="1"/>
  <c r="G784" i="1"/>
  <c r="H784" i="1"/>
  <c r="I784" i="1"/>
  <c r="J784" i="1"/>
  <c r="N784" i="1"/>
  <c r="O784" i="1"/>
  <c r="G785" i="1"/>
  <c r="H785" i="1"/>
  <c r="I785" i="1"/>
  <c r="J785" i="1"/>
  <c r="N785" i="1"/>
  <c r="O785" i="1"/>
  <c r="G786" i="1"/>
  <c r="H786" i="1"/>
  <c r="I786" i="1"/>
  <c r="J786" i="1"/>
  <c r="N786" i="1"/>
  <c r="O786" i="1"/>
  <c r="G787" i="1"/>
  <c r="H787" i="1"/>
  <c r="I787" i="1"/>
  <c r="J787" i="1"/>
  <c r="N787" i="1"/>
  <c r="O787" i="1"/>
  <c r="G788" i="1"/>
  <c r="H788" i="1"/>
  <c r="I788" i="1"/>
  <c r="J788" i="1"/>
  <c r="N788" i="1"/>
  <c r="O788" i="1"/>
  <c r="G789" i="1"/>
  <c r="H789" i="1"/>
  <c r="I789" i="1"/>
  <c r="J789" i="1"/>
  <c r="N789" i="1"/>
  <c r="O789" i="1"/>
  <c r="G790" i="1"/>
  <c r="H790" i="1"/>
  <c r="I790" i="1"/>
  <c r="J790" i="1"/>
  <c r="N790" i="1"/>
  <c r="O790" i="1"/>
  <c r="G791" i="1"/>
  <c r="H791" i="1"/>
  <c r="I791" i="1"/>
  <c r="J791" i="1"/>
  <c r="N791" i="1"/>
  <c r="O791" i="1"/>
  <c r="G792" i="1"/>
  <c r="H792" i="1"/>
  <c r="I792" i="1"/>
  <c r="J792" i="1"/>
  <c r="N792" i="1"/>
  <c r="O792" i="1"/>
  <c r="G794" i="1"/>
  <c r="H794" i="1"/>
  <c r="H796" i="1" s="1"/>
  <c r="I794" i="1"/>
  <c r="I796" i="1" s="1"/>
  <c r="J794" i="1"/>
  <c r="N794" i="1"/>
  <c r="O794" i="1"/>
  <c r="O796" i="1" s="1"/>
  <c r="G795" i="1"/>
  <c r="H795" i="1"/>
  <c r="I795" i="1"/>
  <c r="J795" i="1"/>
  <c r="N795" i="1"/>
  <c r="O795" i="1"/>
  <c r="G797" i="1"/>
  <c r="G798" i="1" s="1"/>
  <c r="H797" i="1"/>
  <c r="H798" i="1" s="1"/>
  <c r="I797" i="1"/>
  <c r="I798" i="1" s="1"/>
  <c r="J797" i="1"/>
  <c r="J798" i="1" s="1"/>
  <c r="N797" i="1"/>
  <c r="N798" i="1" s="1"/>
  <c r="O797" i="1"/>
  <c r="O798" i="1" s="1"/>
  <c r="G799" i="1"/>
  <c r="H799" i="1"/>
  <c r="I799" i="1"/>
  <c r="J799" i="1"/>
  <c r="N799" i="1"/>
  <c r="O799" i="1"/>
  <c r="G800" i="1"/>
  <c r="H800" i="1"/>
  <c r="I800" i="1"/>
  <c r="J800" i="1"/>
  <c r="N800" i="1"/>
  <c r="O800" i="1"/>
  <c r="G801" i="1"/>
  <c r="H801" i="1"/>
  <c r="I801" i="1"/>
  <c r="J801" i="1"/>
  <c r="N801" i="1"/>
  <c r="O801" i="1"/>
  <c r="G802" i="1"/>
  <c r="H802" i="1"/>
  <c r="I802" i="1"/>
  <c r="J802" i="1"/>
  <c r="N802" i="1"/>
  <c r="O802" i="1"/>
  <c r="G803" i="1"/>
  <c r="H803" i="1"/>
  <c r="I803" i="1"/>
  <c r="J803" i="1"/>
  <c r="N803" i="1"/>
  <c r="O803" i="1"/>
  <c r="G804" i="1"/>
  <c r="H804" i="1"/>
  <c r="I804" i="1"/>
  <c r="J804" i="1"/>
  <c r="N804" i="1"/>
  <c r="O804" i="1"/>
  <c r="G805" i="1"/>
  <c r="H805" i="1"/>
  <c r="I805" i="1"/>
  <c r="J805" i="1"/>
  <c r="N805" i="1"/>
  <c r="O805" i="1"/>
  <c r="G806" i="1"/>
  <c r="H806" i="1"/>
  <c r="I806" i="1"/>
  <c r="J806" i="1"/>
  <c r="N806" i="1"/>
  <c r="O806" i="1"/>
  <c r="G807" i="1"/>
  <c r="H807" i="1"/>
  <c r="I807" i="1"/>
  <c r="J807" i="1"/>
  <c r="N807" i="1"/>
  <c r="O807" i="1"/>
  <c r="G808" i="1"/>
  <c r="H808" i="1"/>
  <c r="I808" i="1"/>
  <c r="J808" i="1"/>
  <c r="N808" i="1"/>
  <c r="O808" i="1"/>
  <c r="G809" i="1"/>
  <c r="H809" i="1"/>
  <c r="I809" i="1"/>
  <c r="J809" i="1"/>
  <c r="N809" i="1"/>
  <c r="O809" i="1"/>
  <c r="G810" i="1"/>
  <c r="H810" i="1"/>
  <c r="I810" i="1"/>
  <c r="J810" i="1"/>
  <c r="N810" i="1"/>
  <c r="O810" i="1"/>
  <c r="G811" i="1"/>
  <c r="H811" i="1"/>
  <c r="I811" i="1"/>
  <c r="J811" i="1"/>
  <c r="N811" i="1"/>
  <c r="O811" i="1"/>
  <c r="G812" i="1"/>
  <c r="H812" i="1"/>
  <c r="I812" i="1"/>
  <c r="J812" i="1"/>
  <c r="N812" i="1"/>
  <c r="O812" i="1"/>
  <c r="G813" i="1"/>
  <c r="H813" i="1"/>
  <c r="I813" i="1"/>
  <c r="J813" i="1"/>
  <c r="N813" i="1"/>
  <c r="O813" i="1"/>
  <c r="G814" i="1"/>
  <c r="H814" i="1"/>
  <c r="I814" i="1"/>
  <c r="J814" i="1"/>
  <c r="N814" i="1"/>
  <c r="O814" i="1"/>
  <c r="G815" i="1"/>
  <c r="H815" i="1"/>
  <c r="I815" i="1"/>
  <c r="J815" i="1"/>
  <c r="N815" i="1"/>
  <c r="O815" i="1"/>
  <c r="G816" i="1"/>
  <c r="H816" i="1"/>
  <c r="I816" i="1"/>
  <c r="J816" i="1"/>
  <c r="N816" i="1"/>
  <c r="O816" i="1"/>
  <c r="G817" i="1"/>
  <c r="H817" i="1"/>
  <c r="I817" i="1"/>
  <c r="J817" i="1"/>
  <c r="N817" i="1"/>
  <c r="O817" i="1"/>
  <c r="G818" i="1"/>
  <c r="H818" i="1"/>
  <c r="I818" i="1"/>
  <c r="J818" i="1"/>
  <c r="N818" i="1"/>
  <c r="O818" i="1"/>
  <c r="G819" i="1"/>
  <c r="H819" i="1"/>
  <c r="I819" i="1"/>
  <c r="J819" i="1"/>
  <c r="N819" i="1"/>
  <c r="O819" i="1"/>
  <c r="G820" i="1"/>
  <c r="H820" i="1"/>
  <c r="I820" i="1"/>
  <c r="J820" i="1"/>
  <c r="N820" i="1"/>
  <c r="O820" i="1"/>
  <c r="G821" i="1"/>
  <c r="H821" i="1"/>
  <c r="I821" i="1"/>
  <c r="J821" i="1"/>
  <c r="N821" i="1"/>
  <c r="O821" i="1"/>
  <c r="G822" i="1"/>
  <c r="H822" i="1"/>
  <c r="I822" i="1"/>
  <c r="J822" i="1"/>
  <c r="N822" i="1"/>
  <c r="O822" i="1"/>
  <c r="G823" i="1"/>
  <c r="H823" i="1"/>
  <c r="I823" i="1"/>
  <c r="J823" i="1"/>
  <c r="N823" i="1"/>
  <c r="O823" i="1"/>
  <c r="G825" i="1"/>
  <c r="H825" i="1"/>
  <c r="I825" i="1"/>
  <c r="J825" i="1"/>
  <c r="N825" i="1"/>
  <c r="O825" i="1"/>
  <c r="G826" i="1"/>
  <c r="H826" i="1"/>
  <c r="I826" i="1"/>
  <c r="J826" i="1"/>
  <c r="N826" i="1"/>
  <c r="O826" i="1"/>
  <c r="G827" i="1"/>
  <c r="H827" i="1"/>
  <c r="I827" i="1"/>
  <c r="J827" i="1"/>
  <c r="N827" i="1"/>
  <c r="O827" i="1"/>
  <c r="G828" i="1"/>
  <c r="H828" i="1"/>
  <c r="I828" i="1"/>
  <c r="J828" i="1"/>
  <c r="N828" i="1"/>
  <c r="O828" i="1"/>
  <c r="G829" i="1"/>
  <c r="H829" i="1"/>
  <c r="I829" i="1"/>
  <c r="J829" i="1"/>
  <c r="N829" i="1"/>
  <c r="O829" i="1"/>
  <c r="G830" i="1"/>
  <c r="H830" i="1"/>
  <c r="I830" i="1"/>
  <c r="J830" i="1"/>
  <c r="N830" i="1"/>
  <c r="O830" i="1"/>
  <c r="G831" i="1"/>
  <c r="H831" i="1"/>
  <c r="I831" i="1"/>
  <c r="J831" i="1"/>
  <c r="N831" i="1"/>
  <c r="O831" i="1"/>
  <c r="G832" i="1"/>
  <c r="H832" i="1"/>
  <c r="I832" i="1"/>
  <c r="J832" i="1"/>
  <c r="N832" i="1"/>
  <c r="O832" i="1"/>
  <c r="G833" i="1"/>
  <c r="H833" i="1"/>
  <c r="I833" i="1"/>
  <c r="J833" i="1"/>
  <c r="N833" i="1"/>
  <c r="O833" i="1"/>
  <c r="G834" i="1"/>
  <c r="H834" i="1"/>
  <c r="I834" i="1"/>
  <c r="J834" i="1"/>
  <c r="N834" i="1"/>
  <c r="O834" i="1"/>
  <c r="G835" i="1"/>
  <c r="H835" i="1"/>
  <c r="I835" i="1"/>
  <c r="J835" i="1"/>
  <c r="N835" i="1"/>
  <c r="O835" i="1"/>
  <c r="G836" i="1"/>
  <c r="H836" i="1"/>
  <c r="I836" i="1"/>
  <c r="J836" i="1"/>
  <c r="N836" i="1"/>
  <c r="O836" i="1"/>
  <c r="G837" i="1"/>
  <c r="H837" i="1"/>
  <c r="I837" i="1"/>
  <c r="J837" i="1"/>
  <c r="N837" i="1"/>
  <c r="O837" i="1"/>
  <c r="G838" i="1"/>
  <c r="H838" i="1"/>
  <c r="I838" i="1"/>
  <c r="J838" i="1"/>
  <c r="N838" i="1"/>
  <c r="O838" i="1"/>
  <c r="G839" i="1"/>
  <c r="H839" i="1"/>
  <c r="I839" i="1"/>
  <c r="J839" i="1"/>
  <c r="N839" i="1"/>
  <c r="O839" i="1"/>
  <c r="G840" i="1"/>
  <c r="H840" i="1"/>
  <c r="I840" i="1"/>
  <c r="J840" i="1"/>
  <c r="N840" i="1"/>
  <c r="O840" i="1"/>
  <c r="G841" i="1"/>
  <c r="H841" i="1"/>
  <c r="I841" i="1"/>
  <c r="J841" i="1"/>
  <c r="N841" i="1"/>
  <c r="O841" i="1"/>
  <c r="G842" i="1"/>
  <c r="H842" i="1"/>
  <c r="I842" i="1"/>
  <c r="J842" i="1"/>
  <c r="N842" i="1"/>
  <c r="O842" i="1"/>
  <c r="G843" i="1"/>
  <c r="H843" i="1"/>
  <c r="I843" i="1"/>
  <c r="J843" i="1"/>
  <c r="N843" i="1"/>
  <c r="O843" i="1"/>
  <c r="G844" i="1"/>
  <c r="H844" i="1"/>
  <c r="I844" i="1"/>
  <c r="J844" i="1"/>
  <c r="N844" i="1"/>
  <c r="O844" i="1"/>
  <c r="G845" i="1"/>
  <c r="H845" i="1"/>
  <c r="I845" i="1"/>
  <c r="J845" i="1"/>
  <c r="N845" i="1"/>
  <c r="O845" i="1"/>
  <c r="G846" i="1"/>
  <c r="H846" i="1"/>
  <c r="I846" i="1"/>
  <c r="J846" i="1"/>
  <c r="N846" i="1"/>
  <c r="O846" i="1"/>
  <c r="G847" i="1"/>
  <c r="H847" i="1"/>
  <c r="I847" i="1"/>
  <c r="J847" i="1"/>
  <c r="N847" i="1"/>
  <c r="O847" i="1"/>
  <c r="G848" i="1"/>
  <c r="H848" i="1"/>
  <c r="I848" i="1"/>
  <c r="J848" i="1"/>
  <c r="N848" i="1"/>
  <c r="O848" i="1"/>
  <c r="G850" i="1"/>
  <c r="H850" i="1"/>
  <c r="I850" i="1"/>
  <c r="J850" i="1"/>
  <c r="N850" i="1"/>
  <c r="O850" i="1"/>
  <c r="G851" i="1"/>
  <c r="H851" i="1"/>
  <c r="I851" i="1"/>
  <c r="J851" i="1"/>
  <c r="N851" i="1"/>
  <c r="O851" i="1"/>
  <c r="G852" i="1"/>
  <c r="H852" i="1"/>
  <c r="I852" i="1"/>
  <c r="J852" i="1"/>
  <c r="N852" i="1"/>
  <c r="O852" i="1"/>
  <c r="G853" i="1"/>
  <c r="H853" i="1"/>
  <c r="I853" i="1"/>
  <c r="J853" i="1"/>
  <c r="N853" i="1"/>
  <c r="O853" i="1"/>
  <c r="G854" i="1"/>
  <c r="H854" i="1"/>
  <c r="I854" i="1"/>
  <c r="J854" i="1"/>
  <c r="N854" i="1"/>
  <c r="O854" i="1"/>
  <c r="G855" i="1"/>
  <c r="H855" i="1"/>
  <c r="I855" i="1"/>
  <c r="J855" i="1"/>
  <c r="N855" i="1"/>
  <c r="O855" i="1"/>
  <c r="G856" i="1"/>
  <c r="H856" i="1"/>
  <c r="I856" i="1"/>
  <c r="J856" i="1"/>
  <c r="N856" i="1"/>
  <c r="O856" i="1"/>
  <c r="G857" i="1"/>
  <c r="H857" i="1"/>
  <c r="I857" i="1"/>
  <c r="J857" i="1"/>
  <c r="N857" i="1"/>
  <c r="O857" i="1"/>
  <c r="G858" i="1"/>
  <c r="H858" i="1"/>
  <c r="I858" i="1"/>
  <c r="J858" i="1"/>
  <c r="N858" i="1"/>
  <c r="O858" i="1"/>
  <c r="G859" i="1"/>
  <c r="H859" i="1"/>
  <c r="I859" i="1"/>
  <c r="J859" i="1"/>
  <c r="N859" i="1"/>
  <c r="O859" i="1"/>
  <c r="G860" i="1"/>
  <c r="H860" i="1"/>
  <c r="I860" i="1"/>
  <c r="J860" i="1"/>
  <c r="N860" i="1"/>
  <c r="O860" i="1"/>
  <c r="G861" i="1"/>
  <c r="H861" i="1"/>
  <c r="I861" i="1"/>
  <c r="J861" i="1"/>
  <c r="N861" i="1"/>
  <c r="O861" i="1"/>
  <c r="G862" i="1"/>
  <c r="H862" i="1"/>
  <c r="I862" i="1"/>
  <c r="J862" i="1"/>
  <c r="N862" i="1"/>
  <c r="O862" i="1"/>
  <c r="G863" i="1"/>
  <c r="H863" i="1"/>
  <c r="I863" i="1"/>
  <c r="J863" i="1"/>
  <c r="N863" i="1"/>
  <c r="O863" i="1"/>
  <c r="G864" i="1"/>
  <c r="H864" i="1"/>
  <c r="I864" i="1"/>
  <c r="J864" i="1"/>
  <c r="N864" i="1"/>
  <c r="O864" i="1"/>
  <c r="G865" i="1"/>
  <c r="H865" i="1"/>
  <c r="I865" i="1"/>
  <c r="J865" i="1"/>
  <c r="N865" i="1"/>
  <c r="O865" i="1"/>
  <c r="G866" i="1"/>
  <c r="H866" i="1"/>
  <c r="I866" i="1"/>
  <c r="J866" i="1"/>
  <c r="N866" i="1"/>
  <c r="O866" i="1"/>
  <c r="G867" i="1"/>
  <c r="H867" i="1"/>
  <c r="I867" i="1"/>
  <c r="J867" i="1"/>
  <c r="N867" i="1"/>
  <c r="O867" i="1"/>
  <c r="G868" i="1"/>
  <c r="H868" i="1"/>
  <c r="I868" i="1"/>
  <c r="J868" i="1"/>
  <c r="N868" i="1"/>
  <c r="O868" i="1"/>
  <c r="G869" i="1"/>
  <c r="H869" i="1"/>
  <c r="I869" i="1"/>
  <c r="J869" i="1"/>
  <c r="N869" i="1"/>
  <c r="O869" i="1"/>
  <c r="G871" i="1"/>
  <c r="H871" i="1"/>
  <c r="I871" i="1"/>
  <c r="J871" i="1"/>
  <c r="N871" i="1"/>
  <c r="O871" i="1"/>
  <c r="G872" i="1"/>
  <c r="H872" i="1"/>
  <c r="I872" i="1"/>
  <c r="J872" i="1"/>
  <c r="N872" i="1"/>
  <c r="O872" i="1"/>
  <c r="G873" i="1"/>
  <c r="H873" i="1"/>
  <c r="I873" i="1"/>
  <c r="J873" i="1"/>
  <c r="N873" i="1"/>
  <c r="O873" i="1"/>
  <c r="G874" i="1"/>
  <c r="H874" i="1"/>
  <c r="I874" i="1"/>
  <c r="J874" i="1"/>
  <c r="N874" i="1"/>
  <c r="O874" i="1"/>
  <c r="G875" i="1"/>
  <c r="H875" i="1"/>
  <c r="I875" i="1"/>
  <c r="J875" i="1"/>
  <c r="N875" i="1"/>
  <c r="O875" i="1"/>
  <c r="G876" i="1"/>
  <c r="H876" i="1"/>
  <c r="I876" i="1"/>
  <c r="J876" i="1"/>
  <c r="N876" i="1"/>
  <c r="O876" i="1"/>
  <c r="G877" i="1"/>
  <c r="H877" i="1"/>
  <c r="I877" i="1"/>
  <c r="J877" i="1"/>
  <c r="N877" i="1"/>
  <c r="O877" i="1"/>
  <c r="G878" i="1"/>
  <c r="H878" i="1"/>
  <c r="I878" i="1"/>
  <c r="J878" i="1"/>
  <c r="N878" i="1"/>
  <c r="O878" i="1"/>
  <c r="G879" i="1"/>
  <c r="H879" i="1"/>
  <c r="I879" i="1"/>
  <c r="J879" i="1"/>
  <c r="N879" i="1"/>
  <c r="O879" i="1"/>
  <c r="G880" i="1"/>
  <c r="H880" i="1"/>
  <c r="I880" i="1"/>
  <c r="J880" i="1"/>
  <c r="N880" i="1"/>
  <c r="O880" i="1"/>
  <c r="G881" i="1"/>
  <c r="H881" i="1"/>
  <c r="I881" i="1"/>
  <c r="J881" i="1"/>
  <c r="N881" i="1"/>
  <c r="O881" i="1"/>
  <c r="G882" i="1"/>
  <c r="H882" i="1"/>
  <c r="I882" i="1"/>
  <c r="J882" i="1"/>
  <c r="N882" i="1"/>
  <c r="O882" i="1"/>
  <c r="G883" i="1"/>
  <c r="H883" i="1"/>
  <c r="I883" i="1"/>
  <c r="J883" i="1"/>
  <c r="N883" i="1"/>
  <c r="O883" i="1"/>
  <c r="G884" i="1"/>
  <c r="H884" i="1"/>
  <c r="I884" i="1"/>
  <c r="J884" i="1"/>
  <c r="N884" i="1"/>
  <c r="O884" i="1"/>
  <c r="G885" i="1"/>
  <c r="H885" i="1"/>
  <c r="I885" i="1"/>
  <c r="J885" i="1"/>
  <c r="N885" i="1"/>
  <c r="O885" i="1"/>
  <c r="G886" i="1"/>
  <c r="H886" i="1"/>
  <c r="I886" i="1"/>
  <c r="J886" i="1"/>
  <c r="N886" i="1"/>
  <c r="O886" i="1"/>
  <c r="G887" i="1"/>
  <c r="H887" i="1"/>
  <c r="I887" i="1"/>
  <c r="J887" i="1"/>
  <c r="N887" i="1"/>
  <c r="O887" i="1"/>
  <c r="G888" i="1"/>
  <c r="H888" i="1"/>
  <c r="I888" i="1"/>
  <c r="J888" i="1"/>
  <c r="N888" i="1"/>
  <c r="O888" i="1"/>
  <c r="G889" i="1"/>
  <c r="H889" i="1"/>
  <c r="I889" i="1"/>
  <c r="J889" i="1"/>
  <c r="N889" i="1"/>
  <c r="O889" i="1"/>
  <c r="G890" i="1"/>
  <c r="H890" i="1"/>
  <c r="I890" i="1"/>
  <c r="J890" i="1"/>
  <c r="N890" i="1"/>
  <c r="O890" i="1"/>
  <c r="G891" i="1"/>
  <c r="H891" i="1"/>
  <c r="I891" i="1"/>
  <c r="J891" i="1"/>
  <c r="N891" i="1"/>
  <c r="O891" i="1"/>
  <c r="G892" i="1"/>
  <c r="H892" i="1"/>
  <c r="I892" i="1"/>
  <c r="J892" i="1"/>
  <c r="N892" i="1"/>
  <c r="O892" i="1"/>
  <c r="G893" i="1"/>
  <c r="H893" i="1"/>
  <c r="I893" i="1"/>
  <c r="J893" i="1"/>
  <c r="N893" i="1"/>
  <c r="O893" i="1"/>
  <c r="G895" i="1"/>
  <c r="H895" i="1"/>
  <c r="I895" i="1"/>
  <c r="J895" i="1"/>
  <c r="N895" i="1"/>
  <c r="O895" i="1"/>
  <c r="G896" i="1"/>
  <c r="H896" i="1"/>
  <c r="I896" i="1"/>
  <c r="J896" i="1"/>
  <c r="N896" i="1"/>
  <c r="O896" i="1"/>
  <c r="G897" i="1"/>
  <c r="H897" i="1"/>
  <c r="I897" i="1"/>
  <c r="J897" i="1"/>
  <c r="N897" i="1"/>
  <c r="O897" i="1"/>
  <c r="G898" i="1"/>
  <c r="H898" i="1"/>
  <c r="I898" i="1"/>
  <c r="J898" i="1"/>
  <c r="N898" i="1"/>
  <c r="O898" i="1"/>
  <c r="G899" i="1"/>
  <c r="H899" i="1"/>
  <c r="I899" i="1"/>
  <c r="J899" i="1"/>
  <c r="N899" i="1"/>
  <c r="O899" i="1"/>
  <c r="G900" i="1"/>
  <c r="H900" i="1"/>
  <c r="I900" i="1"/>
  <c r="J900" i="1"/>
  <c r="N900" i="1"/>
  <c r="O900" i="1"/>
  <c r="G901" i="1"/>
  <c r="H901" i="1"/>
  <c r="I901" i="1"/>
  <c r="J901" i="1"/>
  <c r="N901" i="1"/>
  <c r="O901" i="1"/>
  <c r="G902" i="1"/>
  <c r="H902" i="1"/>
  <c r="I902" i="1"/>
  <c r="J902" i="1"/>
  <c r="N902" i="1"/>
  <c r="O902" i="1"/>
  <c r="G903" i="1"/>
  <c r="H903" i="1"/>
  <c r="I903" i="1"/>
  <c r="J903" i="1"/>
  <c r="N903" i="1"/>
  <c r="O903" i="1"/>
  <c r="G905" i="1"/>
  <c r="H905" i="1"/>
  <c r="I905" i="1"/>
  <c r="J905" i="1"/>
  <c r="N905" i="1"/>
  <c r="O905" i="1"/>
  <c r="G906" i="1"/>
  <c r="H906" i="1"/>
  <c r="I906" i="1"/>
  <c r="J906" i="1"/>
  <c r="N906" i="1"/>
  <c r="O906" i="1"/>
  <c r="G907" i="1"/>
  <c r="H907" i="1"/>
  <c r="I907" i="1"/>
  <c r="J907" i="1"/>
  <c r="N907" i="1"/>
  <c r="O907" i="1"/>
  <c r="G908" i="1"/>
  <c r="H908" i="1"/>
  <c r="I908" i="1"/>
  <c r="J908" i="1"/>
  <c r="N908" i="1"/>
  <c r="O908" i="1"/>
  <c r="G909" i="1"/>
  <c r="H909" i="1"/>
  <c r="I909" i="1"/>
  <c r="J909" i="1"/>
  <c r="N909" i="1"/>
  <c r="O909" i="1"/>
  <c r="G910" i="1"/>
  <c r="H910" i="1"/>
  <c r="I910" i="1"/>
  <c r="J910" i="1"/>
  <c r="N910" i="1"/>
  <c r="O910" i="1"/>
  <c r="G911" i="1"/>
  <c r="H911" i="1"/>
  <c r="I911" i="1"/>
  <c r="J911" i="1"/>
  <c r="N911" i="1"/>
  <c r="O911" i="1"/>
  <c r="G912" i="1"/>
  <c r="H912" i="1"/>
  <c r="I912" i="1"/>
  <c r="J912" i="1"/>
  <c r="N912" i="1"/>
  <c r="O912" i="1"/>
  <c r="G914" i="1"/>
  <c r="H914" i="1"/>
  <c r="I914" i="1"/>
  <c r="J914" i="1"/>
  <c r="N914" i="1"/>
  <c r="O914" i="1"/>
  <c r="G915" i="1"/>
  <c r="H915" i="1"/>
  <c r="I915" i="1"/>
  <c r="J915" i="1"/>
  <c r="N915" i="1"/>
  <c r="O915" i="1"/>
  <c r="G916" i="1"/>
  <c r="H916" i="1"/>
  <c r="I916" i="1"/>
  <c r="J916" i="1"/>
  <c r="N916" i="1"/>
  <c r="O916" i="1"/>
  <c r="G917" i="1"/>
  <c r="H917" i="1"/>
  <c r="I917" i="1"/>
  <c r="J917" i="1"/>
  <c r="N917" i="1"/>
  <c r="O917" i="1"/>
  <c r="G918" i="1"/>
  <c r="H918" i="1"/>
  <c r="I918" i="1"/>
  <c r="J918" i="1"/>
  <c r="N918" i="1"/>
  <c r="O918" i="1"/>
  <c r="G919" i="1"/>
  <c r="H919" i="1"/>
  <c r="I919" i="1"/>
  <c r="J919" i="1"/>
  <c r="N919" i="1"/>
  <c r="O919" i="1"/>
  <c r="G920" i="1"/>
  <c r="H920" i="1"/>
  <c r="I920" i="1"/>
  <c r="J920" i="1"/>
  <c r="N920" i="1"/>
  <c r="O920" i="1"/>
  <c r="G921" i="1"/>
  <c r="H921" i="1"/>
  <c r="I921" i="1"/>
  <c r="J921" i="1"/>
  <c r="N921" i="1"/>
  <c r="O921" i="1"/>
  <c r="G922" i="1"/>
  <c r="H922" i="1"/>
  <c r="I922" i="1"/>
  <c r="J922" i="1"/>
  <c r="N922" i="1"/>
  <c r="O922" i="1"/>
  <c r="G923" i="1"/>
  <c r="H923" i="1"/>
  <c r="I923" i="1"/>
  <c r="J923" i="1"/>
  <c r="N923" i="1"/>
  <c r="O923" i="1"/>
  <c r="G924" i="1"/>
  <c r="H924" i="1"/>
  <c r="I924" i="1"/>
  <c r="J924" i="1"/>
  <c r="N924" i="1"/>
  <c r="O924" i="1"/>
  <c r="G925" i="1"/>
  <c r="H925" i="1"/>
  <c r="I925" i="1"/>
  <c r="J925" i="1"/>
  <c r="N925" i="1"/>
  <c r="O925" i="1"/>
  <c r="G926" i="1"/>
  <c r="H926" i="1"/>
  <c r="I926" i="1"/>
  <c r="J926" i="1"/>
  <c r="N926" i="1"/>
  <c r="O926" i="1"/>
  <c r="G927" i="1"/>
  <c r="H927" i="1"/>
  <c r="I927" i="1"/>
  <c r="J927" i="1"/>
  <c r="N927" i="1"/>
  <c r="O927" i="1"/>
  <c r="G928" i="1"/>
  <c r="H928" i="1"/>
  <c r="I928" i="1"/>
  <c r="J928" i="1"/>
  <c r="N928" i="1"/>
  <c r="O928" i="1"/>
  <c r="G929" i="1"/>
  <c r="H929" i="1"/>
  <c r="I929" i="1"/>
  <c r="J929" i="1"/>
  <c r="N929" i="1"/>
  <c r="O929" i="1"/>
  <c r="G930" i="1"/>
  <c r="H930" i="1"/>
  <c r="I930" i="1"/>
  <c r="J930" i="1"/>
  <c r="N930" i="1"/>
  <c r="O930" i="1"/>
  <c r="G931" i="1"/>
  <c r="H931" i="1"/>
  <c r="I931" i="1"/>
  <c r="J931" i="1"/>
  <c r="N931" i="1"/>
  <c r="O931" i="1"/>
  <c r="G932" i="1"/>
  <c r="H932" i="1"/>
  <c r="I932" i="1"/>
  <c r="J932" i="1"/>
  <c r="N932" i="1"/>
  <c r="O932" i="1"/>
  <c r="G933" i="1"/>
  <c r="H933" i="1"/>
  <c r="I933" i="1"/>
  <c r="J933" i="1"/>
  <c r="N933" i="1"/>
  <c r="O933" i="1"/>
  <c r="G935" i="1"/>
  <c r="H935" i="1"/>
  <c r="I935" i="1"/>
  <c r="J935" i="1"/>
  <c r="N935" i="1"/>
  <c r="O935" i="1"/>
  <c r="G936" i="1"/>
  <c r="H936" i="1"/>
  <c r="I936" i="1"/>
  <c r="J936" i="1"/>
  <c r="N936" i="1"/>
  <c r="O936" i="1"/>
  <c r="G937" i="1"/>
  <c r="H937" i="1"/>
  <c r="I937" i="1"/>
  <c r="J937" i="1"/>
  <c r="N937" i="1"/>
  <c r="O937" i="1"/>
  <c r="G938" i="1"/>
  <c r="H938" i="1"/>
  <c r="I938" i="1"/>
  <c r="J938" i="1"/>
  <c r="N938" i="1"/>
  <c r="O938" i="1"/>
  <c r="G939" i="1"/>
  <c r="H939" i="1"/>
  <c r="I939" i="1"/>
  <c r="J939" i="1"/>
  <c r="N939" i="1"/>
  <c r="O939" i="1"/>
  <c r="G940" i="1"/>
  <c r="H940" i="1"/>
  <c r="I940" i="1"/>
  <c r="J940" i="1"/>
  <c r="N940" i="1"/>
  <c r="O940" i="1"/>
  <c r="G941" i="1"/>
  <c r="H941" i="1"/>
  <c r="I941" i="1"/>
  <c r="J941" i="1"/>
  <c r="N941" i="1"/>
  <c r="O941" i="1"/>
  <c r="G942" i="1"/>
  <c r="H942" i="1"/>
  <c r="I942" i="1"/>
  <c r="J942" i="1"/>
  <c r="N942" i="1"/>
  <c r="O942" i="1"/>
  <c r="G943" i="1"/>
  <c r="H943" i="1"/>
  <c r="I943" i="1"/>
  <c r="J943" i="1"/>
  <c r="N943" i="1"/>
  <c r="O943" i="1"/>
  <c r="G944" i="1"/>
  <c r="H944" i="1"/>
  <c r="I944" i="1"/>
  <c r="J944" i="1"/>
  <c r="N944" i="1"/>
  <c r="O944" i="1"/>
  <c r="G945" i="1"/>
  <c r="H945" i="1"/>
  <c r="I945" i="1"/>
  <c r="J945" i="1"/>
  <c r="N945" i="1"/>
  <c r="O945" i="1"/>
  <c r="G946" i="1"/>
  <c r="H946" i="1"/>
  <c r="I946" i="1"/>
  <c r="J946" i="1"/>
  <c r="N946" i="1"/>
  <c r="O946" i="1"/>
  <c r="G947" i="1"/>
  <c r="H947" i="1"/>
  <c r="I947" i="1"/>
  <c r="J947" i="1"/>
  <c r="N947" i="1"/>
  <c r="O947" i="1"/>
  <c r="G948" i="1"/>
  <c r="H948" i="1"/>
  <c r="I948" i="1"/>
  <c r="J948" i="1"/>
  <c r="N948" i="1"/>
  <c r="O948" i="1"/>
  <c r="G949" i="1"/>
  <c r="H949" i="1"/>
  <c r="I949" i="1"/>
  <c r="J949" i="1"/>
  <c r="N949" i="1"/>
  <c r="O949" i="1"/>
  <c r="G950" i="1"/>
  <c r="H950" i="1"/>
  <c r="I950" i="1"/>
  <c r="J950" i="1"/>
  <c r="N950" i="1"/>
  <c r="O950" i="1"/>
  <c r="G951" i="1"/>
  <c r="H951" i="1"/>
  <c r="I951" i="1"/>
  <c r="J951" i="1"/>
  <c r="N951" i="1"/>
  <c r="O951" i="1"/>
  <c r="G952" i="1"/>
  <c r="H952" i="1"/>
  <c r="I952" i="1"/>
  <c r="J952" i="1"/>
  <c r="N952" i="1"/>
  <c r="O952" i="1"/>
  <c r="G953" i="1"/>
  <c r="H953" i="1"/>
  <c r="I953" i="1"/>
  <c r="J953" i="1"/>
  <c r="N953" i="1"/>
  <c r="O953" i="1"/>
  <c r="G954" i="1"/>
  <c r="H954" i="1"/>
  <c r="I954" i="1"/>
  <c r="J954" i="1"/>
  <c r="N954" i="1"/>
  <c r="O954" i="1"/>
  <c r="G955" i="1"/>
  <c r="H955" i="1"/>
  <c r="I955" i="1"/>
  <c r="J955" i="1"/>
  <c r="N955" i="1"/>
  <c r="O955" i="1"/>
  <c r="G956" i="1"/>
  <c r="H956" i="1"/>
  <c r="I956" i="1"/>
  <c r="J956" i="1"/>
  <c r="N956" i="1"/>
  <c r="O956" i="1"/>
  <c r="G957" i="1"/>
  <c r="H957" i="1"/>
  <c r="I957" i="1"/>
  <c r="J957" i="1"/>
  <c r="N957" i="1"/>
  <c r="O957" i="1"/>
  <c r="G958" i="1"/>
  <c r="H958" i="1"/>
  <c r="I958" i="1"/>
  <c r="J958" i="1"/>
  <c r="N958" i="1"/>
  <c r="O958" i="1"/>
  <c r="G959" i="1"/>
  <c r="H959" i="1"/>
  <c r="I959" i="1"/>
  <c r="J959" i="1"/>
  <c r="N959" i="1"/>
  <c r="O959" i="1"/>
  <c r="G961" i="1"/>
  <c r="H961" i="1"/>
  <c r="I961" i="1"/>
  <c r="J961" i="1"/>
  <c r="N961" i="1"/>
  <c r="O961" i="1"/>
  <c r="G962" i="1"/>
  <c r="H962" i="1"/>
  <c r="I962" i="1"/>
  <c r="J962" i="1"/>
  <c r="N962" i="1"/>
  <c r="O962" i="1"/>
  <c r="G963" i="1"/>
  <c r="H963" i="1"/>
  <c r="I963" i="1"/>
  <c r="J963" i="1"/>
  <c r="N963" i="1"/>
  <c r="O963" i="1"/>
  <c r="G964" i="1"/>
  <c r="H964" i="1"/>
  <c r="I964" i="1"/>
  <c r="J964" i="1"/>
  <c r="N964" i="1"/>
  <c r="O964" i="1"/>
  <c r="G965" i="1"/>
  <c r="H965" i="1"/>
  <c r="I965" i="1"/>
  <c r="J965" i="1"/>
  <c r="N965" i="1"/>
  <c r="O965" i="1"/>
  <c r="G966" i="1"/>
  <c r="H966" i="1"/>
  <c r="I966" i="1"/>
  <c r="J966" i="1"/>
  <c r="N966" i="1"/>
  <c r="O966" i="1"/>
  <c r="G967" i="1"/>
  <c r="H967" i="1"/>
  <c r="I967" i="1"/>
  <c r="J967" i="1"/>
  <c r="N967" i="1"/>
  <c r="O967" i="1"/>
  <c r="G968" i="1"/>
  <c r="H968" i="1"/>
  <c r="I968" i="1"/>
  <c r="J968" i="1"/>
  <c r="N968" i="1"/>
  <c r="O968" i="1"/>
  <c r="G969" i="1"/>
  <c r="H969" i="1"/>
  <c r="I969" i="1"/>
  <c r="J969" i="1"/>
  <c r="N969" i="1"/>
  <c r="O969" i="1"/>
  <c r="G970" i="1"/>
  <c r="H970" i="1"/>
  <c r="I970" i="1"/>
  <c r="J970" i="1"/>
  <c r="N970" i="1"/>
  <c r="O970" i="1"/>
  <c r="G971" i="1"/>
  <c r="H971" i="1"/>
  <c r="I971" i="1"/>
  <c r="J971" i="1"/>
  <c r="N971" i="1"/>
  <c r="O971" i="1"/>
  <c r="G972" i="1"/>
  <c r="H972" i="1"/>
  <c r="I972" i="1"/>
  <c r="J972" i="1"/>
  <c r="N972" i="1"/>
  <c r="O972" i="1"/>
  <c r="G973" i="1"/>
  <c r="H973" i="1"/>
  <c r="I973" i="1"/>
  <c r="J973" i="1"/>
  <c r="N973" i="1"/>
  <c r="O973" i="1"/>
  <c r="G974" i="1"/>
  <c r="H974" i="1"/>
  <c r="I974" i="1"/>
  <c r="J974" i="1"/>
  <c r="N974" i="1"/>
  <c r="O974" i="1"/>
  <c r="G975" i="1"/>
  <c r="H975" i="1"/>
  <c r="I975" i="1"/>
  <c r="J975" i="1"/>
  <c r="N975" i="1"/>
  <c r="O975" i="1"/>
  <c r="G976" i="1"/>
  <c r="H976" i="1"/>
  <c r="I976" i="1"/>
  <c r="J976" i="1"/>
  <c r="N976" i="1"/>
  <c r="O976" i="1"/>
  <c r="G977" i="1"/>
  <c r="H977" i="1"/>
  <c r="I977" i="1"/>
  <c r="J977" i="1"/>
  <c r="N977" i="1"/>
  <c r="O977" i="1"/>
  <c r="G978" i="1"/>
  <c r="H978" i="1"/>
  <c r="I978" i="1"/>
  <c r="J978" i="1"/>
  <c r="N978" i="1"/>
  <c r="O978" i="1"/>
  <c r="G979" i="1"/>
  <c r="H979" i="1"/>
  <c r="I979" i="1"/>
  <c r="J979" i="1"/>
  <c r="N979" i="1"/>
  <c r="O979" i="1"/>
  <c r="G981" i="1"/>
  <c r="H981" i="1"/>
  <c r="I981" i="1"/>
  <c r="J981" i="1"/>
  <c r="N981" i="1"/>
  <c r="O981" i="1"/>
  <c r="G982" i="1"/>
  <c r="H982" i="1"/>
  <c r="I982" i="1"/>
  <c r="J982" i="1"/>
  <c r="N982" i="1"/>
  <c r="O982" i="1"/>
  <c r="G983" i="1"/>
  <c r="H983" i="1"/>
  <c r="I983" i="1"/>
  <c r="J983" i="1"/>
  <c r="N983" i="1"/>
  <c r="O983" i="1"/>
  <c r="G984" i="1"/>
  <c r="H984" i="1"/>
  <c r="I984" i="1"/>
  <c r="J984" i="1"/>
  <c r="N984" i="1"/>
  <c r="O984" i="1"/>
  <c r="G985" i="1"/>
  <c r="H985" i="1"/>
  <c r="I985" i="1"/>
  <c r="J985" i="1"/>
  <c r="N985" i="1"/>
  <c r="O985" i="1"/>
  <c r="G986" i="1"/>
  <c r="H986" i="1"/>
  <c r="I986" i="1"/>
  <c r="J986" i="1"/>
  <c r="N986" i="1"/>
  <c r="O986" i="1"/>
  <c r="G987" i="1"/>
  <c r="H987" i="1"/>
  <c r="I987" i="1"/>
  <c r="J987" i="1"/>
  <c r="N987" i="1"/>
  <c r="O987" i="1"/>
  <c r="G988" i="1"/>
  <c r="H988" i="1"/>
  <c r="I988" i="1"/>
  <c r="J988" i="1"/>
  <c r="N988" i="1"/>
  <c r="O988" i="1"/>
  <c r="G989" i="1"/>
  <c r="H989" i="1"/>
  <c r="I989" i="1"/>
  <c r="J989" i="1"/>
  <c r="N989" i="1"/>
  <c r="O989" i="1"/>
  <c r="G990" i="1"/>
  <c r="H990" i="1"/>
  <c r="I990" i="1"/>
  <c r="J990" i="1"/>
  <c r="N990" i="1"/>
  <c r="O990" i="1"/>
  <c r="G991" i="1"/>
  <c r="H991" i="1"/>
  <c r="I991" i="1"/>
  <c r="J991" i="1"/>
  <c r="N991" i="1"/>
  <c r="O991" i="1"/>
  <c r="G992" i="1"/>
  <c r="H992" i="1"/>
  <c r="I992" i="1"/>
  <c r="J992" i="1"/>
  <c r="N992" i="1"/>
  <c r="O992" i="1"/>
  <c r="G993" i="1"/>
  <c r="H993" i="1"/>
  <c r="I993" i="1"/>
  <c r="J993" i="1"/>
  <c r="N993" i="1"/>
  <c r="O993" i="1"/>
  <c r="G994" i="1"/>
  <c r="H994" i="1"/>
  <c r="I994" i="1"/>
  <c r="J994" i="1"/>
  <c r="N994" i="1"/>
  <c r="O994" i="1"/>
  <c r="G995" i="1"/>
  <c r="H995" i="1"/>
  <c r="I995" i="1"/>
  <c r="J995" i="1"/>
  <c r="N995" i="1"/>
  <c r="O995" i="1"/>
  <c r="G996" i="1"/>
  <c r="H996" i="1"/>
  <c r="I996" i="1"/>
  <c r="J996" i="1"/>
  <c r="N996" i="1"/>
  <c r="O996" i="1"/>
  <c r="G997" i="1"/>
  <c r="H997" i="1"/>
  <c r="I997" i="1"/>
  <c r="J997" i="1"/>
  <c r="N997" i="1"/>
  <c r="O997" i="1"/>
  <c r="G998" i="1"/>
  <c r="H998" i="1"/>
  <c r="I998" i="1"/>
  <c r="J998" i="1"/>
  <c r="N998" i="1"/>
  <c r="O998" i="1"/>
  <c r="G999" i="1"/>
  <c r="H999" i="1"/>
  <c r="I999" i="1"/>
  <c r="J999" i="1"/>
  <c r="N999" i="1"/>
  <c r="O999" i="1"/>
  <c r="G1000" i="1"/>
  <c r="H1000" i="1"/>
  <c r="I1000" i="1"/>
  <c r="J1000" i="1"/>
  <c r="N1000" i="1"/>
  <c r="O1000" i="1"/>
  <c r="G1002" i="1"/>
  <c r="H1002" i="1"/>
  <c r="I1002" i="1"/>
  <c r="J1002" i="1"/>
  <c r="N1002" i="1"/>
  <c r="O1002" i="1"/>
  <c r="G1003" i="1"/>
  <c r="H1003" i="1"/>
  <c r="I1003" i="1"/>
  <c r="J1003" i="1"/>
  <c r="N1003" i="1"/>
  <c r="O1003" i="1"/>
  <c r="G1004" i="1"/>
  <c r="H1004" i="1"/>
  <c r="I1004" i="1"/>
  <c r="J1004" i="1"/>
  <c r="N1004" i="1"/>
  <c r="O1004" i="1"/>
  <c r="G1005" i="1"/>
  <c r="H1005" i="1"/>
  <c r="I1005" i="1"/>
  <c r="J1005" i="1"/>
  <c r="N1005" i="1"/>
  <c r="O1005" i="1"/>
  <c r="G1006" i="1"/>
  <c r="H1006" i="1"/>
  <c r="I1006" i="1"/>
  <c r="J1006" i="1"/>
  <c r="N1006" i="1"/>
  <c r="O1006" i="1"/>
  <c r="G1007" i="1"/>
  <c r="H1007" i="1"/>
  <c r="I1007" i="1"/>
  <c r="J1007" i="1"/>
  <c r="N1007" i="1"/>
  <c r="O1007" i="1"/>
  <c r="G1008" i="1"/>
  <c r="H1008" i="1"/>
  <c r="I1008" i="1"/>
  <c r="J1008" i="1"/>
  <c r="N1008" i="1"/>
  <c r="O1008" i="1"/>
  <c r="G1009" i="1"/>
  <c r="H1009" i="1"/>
  <c r="I1009" i="1"/>
  <c r="J1009" i="1"/>
  <c r="N1009" i="1"/>
  <c r="O1009" i="1"/>
  <c r="G1011" i="1"/>
  <c r="H1011" i="1"/>
  <c r="I1011" i="1"/>
  <c r="J1011" i="1"/>
  <c r="N1011" i="1"/>
  <c r="O1011" i="1"/>
  <c r="G1012" i="1"/>
  <c r="H1012" i="1"/>
  <c r="I1012" i="1"/>
  <c r="J1012" i="1"/>
  <c r="N1012" i="1"/>
  <c r="O1012" i="1"/>
  <c r="G1013" i="1"/>
  <c r="H1013" i="1"/>
  <c r="I1013" i="1"/>
  <c r="J1013" i="1"/>
  <c r="N1013" i="1"/>
  <c r="O1013" i="1"/>
  <c r="G1014" i="1"/>
  <c r="H1014" i="1"/>
  <c r="I1014" i="1"/>
  <c r="J1014" i="1"/>
  <c r="N1014" i="1"/>
  <c r="O1014" i="1"/>
  <c r="G1015" i="1"/>
  <c r="H1015" i="1"/>
  <c r="I1015" i="1"/>
  <c r="J1015" i="1"/>
  <c r="N1015" i="1"/>
  <c r="O1015" i="1"/>
  <c r="G1016" i="1"/>
  <c r="H1016" i="1"/>
  <c r="I1016" i="1"/>
  <c r="J1016" i="1"/>
  <c r="N1016" i="1"/>
  <c r="O1016" i="1"/>
  <c r="G1017" i="1"/>
  <c r="H1017" i="1"/>
  <c r="I1017" i="1"/>
  <c r="J1017" i="1"/>
  <c r="N1017" i="1"/>
  <c r="O1017" i="1"/>
  <c r="G1018" i="1"/>
  <c r="H1018" i="1"/>
  <c r="I1018" i="1"/>
  <c r="J1018" i="1"/>
  <c r="N1018" i="1"/>
  <c r="O1018" i="1"/>
  <c r="G1019" i="1"/>
  <c r="H1019" i="1"/>
  <c r="I1019" i="1"/>
  <c r="J1019" i="1"/>
  <c r="N1019" i="1"/>
  <c r="O1019" i="1"/>
  <c r="G1020" i="1"/>
  <c r="H1020" i="1"/>
  <c r="I1020" i="1"/>
  <c r="J1020" i="1"/>
  <c r="N1020" i="1"/>
  <c r="O1020" i="1"/>
  <c r="G1021" i="1"/>
  <c r="H1021" i="1"/>
  <c r="I1021" i="1"/>
  <c r="J1021" i="1"/>
  <c r="N1021" i="1"/>
  <c r="O1021" i="1"/>
  <c r="G1022" i="1"/>
  <c r="H1022" i="1"/>
  <c r="I1022" i="1"/>
  <c r="J1022" i="1"/>
  <c r="N1022" i="1"/>
  <c r="O1022" i="1"/>
  <c r="G1023" i="1"/>
  <c r="H1023" i="1"/>
  <c r="I1023" i="1"/>
  <c r="J1023" i="1"/>
  <c r="N1023" i="1"/>
  <c r="O1023" i="1"/>
  <c r="G1024" i="1"/>
  <c r="H1024" i="1"/>
  <c r="I1024" i="1"/>
  <c r="J1024" i="1"/>
  <c r="N1024" i="1"/>
  <c r="O1024" i="1"/>
  <c r="G1025" i="1"/>
  <c r="H1025" i="1"/>
  <c r="I1025" i="1"/>
  <c r="J1025" i="1"/>
  <c r="N1025" i="1"/>
  <c r="O1025" i="1"/>
  <c r="G1026" i="1"/>
  <c r="H1026" i="1"/>
  <c r="I1026" i="1"/>
  <c r="J1026" i="1"/>
  <c r="N1026" i="1"/>
  <c r="O1026" i="1"/>
  <c r="G1027" i="1"/>
  <c r="H1027" i="1"/>
  <c r="I1027" i="1"/>
  <c r="J1027" i="1"/>
  <c r="N1027" i="1"/>
  <c r="O1027" i="1"/>
  <c r="G1029" i="1"/>
  <c r="H1029" i="1"/>
  <c r="I1029" i="1"/>
  <c r="J1029" i="1"/>
  <c r="N1029" i="1"/>
  <c r="O1029" i="1"/>
  <c r="G1030" i="1"/>
  <c r="H1030" i="1"/>
  <c r="I1030" i="1"/>
  <c r="J1030" i="1"/>
  <c r="N1030" i="1"/>
  <c r="O1030" i="1"/>
  <c r="G1031" i="1"/>
  <c r="H1031" i="1"/>
  <c r="I1031" i="1"/>
  <c r="J1031" i="1"/>
  <c r="N1031" i="1"/>
  <c r="O1031" i="1"/>
  <c r="G1032" i="1"/>
  <c r="H1032" i="1"/>
  <c r="I1032" i="1"/>
  <c r="J1032" i="1"/>
  <c r="N1032" i="1"/>
  <c r="O1032" i="1"/>
  <c r="G1033" i="1"/>
  <c r="H1033" i="1"/>
  <c r="I1033" i="1"/>
  <c r="J1033" i="1"/>
  <c r="N1033" i="1"/>
  <c r="O1033" i="1"/>
  <c r="G1034" i="1"/>
  <c r="H1034" i="1"/>
  <c r="I1034" i="1"/>
  <c r="J1034" i="1"/>
  <c r="N1034" i="1"/>
  <c r="O1034" i="1"/>
  <c r="G1035" i="1"/>
  <c r="H1035" i="1"/>
  <c r="I1035" i="1"/>
  <c r="J1035" i="1"/>
  <c r="N1035" i="1"/>
  <c r="O1035" i="1"/>
  <c r="G1036" i="1"/>
  <c r="H1036" i="1"/>
  <c r="I1036" i="1"/>
  <c r="J1036" i="1"/>
  <c r="N1036" i="1"/>
  <c r="O1036" i="1"/>
  <c r="G1037" i="1"/>
  <c r="H1037" i="1"/>
  <c r="I1037" i="1"/>
  <c r="J1037" i="1"/>
  <c r="N1037" i="1"/>
  <c r="O1037" i="1"/>
  <c r="G1038" i="1"/>
  <c r="H1038" i="1"/>
  <c r="I1038" i="1"/>
  <c r="J1038" i="1"/>
  <c r="N1038" i="1"/>
  <c r="O1038" i="1"/>
  <c r="G1039" i="1"/>
  <c r="H1039" i="1"/>
  <c r="I1039" i="1"/>
  <c r="J1039" i="1"/>
  <c r="N1039" i="1"/>
  <c r="O1039" i="1"/>
  <c r="G1040" i="1"/>
  <c r="H1040" i="1"/>
  <c r="I1040" i="1"/>
  <c r="J1040" i="1"/>
  <c r="N1040" i="1"/>
  <c r="O1040" i="1"/>
  <c r="G1041" i="1"/>
  <c r="H1041" i="1"/>
  <c r="I1041" i="1"/>
  <c r="J1041" i="1"/>
  <c r="N1041" i="1"/>
  <c r="O1041" i="1"/>
  <c r="G1042" i="1"/>
  <c r="H1042" i="1"/>
  <c r="I1042" i="1"/>
  <c r="J1042" i="1"/>
  <c r="N1042" i="1"/>
  <c r="O1042" i="1"/>
  <c r="G1043" i="1"/>
  <c r="H1043" i="1"/>
  <c r="I1043" i="1"/>
  <c r="J1043" i="1"/>
  <c r="N1043" i="1"/>
  <c r="O1043" i="1"/>
  <c r="G1044" i="1"/>
  <c r="H1044" i="1"/>
  <c r="I1044" i="1"/>
  <c r="J1044" i="1"/>
  <c r="N1044" i="1"/>
  <c r="O1044" i="1"/>
  <c r="G1045" i="1"/>
  <c r="H1045" i="1"/>
  <c r="I1045" i="1"/>
  <c r="J1045" i="1"/>
  <c r="N1045" i="1"/>
  <c r="O1045" i="1"/>
  <c r="G1046" i="1"/>
  <c r="H1046" i="1"/>
  <c r="I1046" i="1"/>
  <c r="J1046" i="1"/>
  <c r="N1046" i="1"/>
  <c r="O1046" i="1"/>
  <c r="G1047" i="1"/>
  <c r="H1047" i="1"/>
  <c r="I1047" i="1"/>
  <c r="J1047" i="1"/>
  <c r="N1047" i="1"/>
  <c r="O1047" i="1"/>
  <c r="G1048" i="1"/>
  <c r="H1048" i="1"/>
  <c r="I1048" i="1"/>
  <c r="J1048" i="1"/>
  <c r="N1048" i="1"/>
  <c r="O1048" i="1"/>
  <c r="G1050" i="1"/>
  <c r="H1050" i="1"/>
  <c r="I1050" i="1"/>
  <c r="J1050" i="1"/>
  <c r="N1050" i="1"/>
  <c r="O1050" i="1"/>
  <c r="G1051" i="1"/>
  <c r="H1051" i="1"/>
  <c r="I1051" i="1"/>
  <c r="J1051" i="1"/>
  <c r="N1051" i="1"/>
  <c r="O1051" i="1"/>
  <c r="G1052" i="1"/>
  <c r="H1052" i="1"/>
  <c r="I1052" i="1"/>
  <c r="J1052" i="1"/>
  <c r="N1052" i="1"/>
  <c r="O1052" i="1"/>
  <c r="G1053" i="1"/>
  <c r="H1053" i="1"/>
  <c r="I1053" i="1"/>
  <c r="J1053" i="1"/>
  <c r="N1053" i="1"/>
  <c r="O1053" i="1"/>
  <c r="G1054" i="1"/>
  <c r="H1054" i="1"/>
  <c r="I1054" i="1"/>
  <c r="J1054" i="1"/>
  <c r="N1054" i="1"/>
  <c r="O1054" i="1"/>
  <c r="G1055" i="1"/>
  <c r="H1055" i="1"/>
  <c r="I1055" i="1"/>
  <c r="J1055" i="1"/>
  <c r="N1055" i="1"/>
  <c r="O1055" i="1"/>
  <c r="G1056" i="1"/>
  <c r="H1056" i="1"/>
  <c r="I1056" i="1"/>
  <c r="J1056" i="1"/>
  <c r="N1056" i="1"/>
  <c r="O1056" i="1"/>
  <c r="G1057" i="1"/>
  <c r="H1057" i="1"/>
  <c r="I1057" i="1"/>
  <c r="J1057" i="1"/>
  <c r="N1057" i="1"/>
  <c r="O1057" i="1"/>
  <c r="G1058" i="1"/>
  <c r="H1058" i="1"/>
  <c r="I1058" i="1"/>
  <c r="J1058" i="1"/>
  <c r="N1058" i="1"/>
  <c r="O1058" i="1"/>
  <c r="G1059" i="1"/>
  <c r="H1059" i="1"/>
  <c r="I1059" i="1"/>
  <c r="J1059" i="1"/>
  <c r="N1059" i="1"/>
  <c r="O1059" i="1"/>
  <c r="G1060" i="1"/>
  <c r="H1060" i="1"/>
  <c r="I1060" i="1"/>
  <c r="J1060" i="1"/>
  <c r="N1060" i="1"/>
  <c r="O1060" i="1"/>
  <c r="G1061" i="1"/>
  <c r="H1061" i="1"/>
  <c r="I1061" i="1"/>
  <c r="J1061" i="1"/>
  <c r="N1061" i="1"/>
  <c r="O1061" i="1"/>
  <c r="G1062" i="1"/>
  <c r="H1062" i="1"/>
  <c r="I1062" i="1"/>
  <c r="J1062" i="1"/>
  <c r="N1062" i="1"/>
  <c r="O1062" i="1"/>
  <c r="G1063" i="1"/>
  <c r="H1063" i="1"/>
  <c r="I1063" i="1"/>
  <c r="J1063" i="1"/>
  <c r="N1063" i="1"/>
  <c r="O1063" i="1"/>
  <c r="G1064" i="1"/>
  <c r="H1064" i="1"/>
  <c r="I1064" i="1"/>
  <c r="J1064" i="1"/>
  <c r="N1064" i="1"/>
  <c r="O1064" i="1"/>
  <c r="G1065" i="1"/>
  <c r="H1065" i="1"/>
  <c r="I1065" i="1"/>
  <c r="J1065" i="1"/>
  <c r="N1065" i="1"/>
  <c r="O1065" i="1"/>
  <c r="G1066" i="1"/>
  <c r="H1066" i="1"/>
  <c r="I1066" i="1"/>
  <c r="J1066" i="1"/>
  <c r="N1066" i="1"/>
  <c r="O1066" i="1"/>
  <c r="G1067" i="1"/>
  <c r="H1067" i="1"/>
  <c r="I1067" i="1"/>
  <c r="J1067" i="1"/>
  <c r="N1067" i="1"/>
  <c r="O1067" i="1"/>
  <c r="G1068" i="1"/>
  <c r="H1068" i="1"/>
  <c r="I1068" i="1"/>
  <c r="J1068" i="1"/>
  <c r="N1068" i="1"/>
  <c r="O1068" i="1"/>
  <c r="G1069" i="1"/>
  <c r="H1069" i="1"/>
  <c r="I1069" i="1"/>
  <c r="J1069" i="1"/>
  <c r="N1069" i="1"/>
  <c r="O1069" i="1"/>
  <c r="G1070" i="1"/>
  <c r="H1070" i="1"/>
  <c r="I1070" i="1"/>
  <c r="J1070" i="1"/>
  <c r="N1070" i="1"/>
  <c r="O1070" i="1"/>
  <c r="G1071" i="1"/>
  <c r="H1071" i="1"/>
  <c r="I1071" i="1"/>
  <c r="J1071" i="1"/>
  <c r="N1071" i="1"/>
  <c r="O1071" i="1"/>
  <c r="G1072" i="1"/>
  <c r="H1072" i="1"/>
  <c r="I1072" i="1"/>
  <c r="J1072" i="1"/>
  <c r="N1072" i="1"/>
  <c r="O1072" i="1"/>
  <c r="G1073" i="1"/>
  <c r="H1073" i="1"/>
  <c r="I1073" i="1"/>
  <c r="J1073" i="1"/>
  <c r="N1073" i="1"/>
  <c r="O1073" i="1"/>
  <c r="G1074" i="1"/>
  <c r="H1074" i="1"/>
  <c r="I1074" i="1"/>
  <c r="J1074" i="1"/>
  <c r="N1074" i="1"/>
  <c r="O1074" i="1"/>
  <c r="G1075" i="1"/>
  <c r="H1075" i="1"/>
  <c r="I1075" i="1"/>
  <c r="J1075" i="1"/>
  <c r="N1075" i="1"/>
  <c r="O1075" i="1"/>
  <c r="G1076" i="1"/>
  <c r="H1076" i="1"/>
  <c r="I1076" i="1"/>
  <c r="J1076" i="1"/>
  <c r="N1076" i="1"/>
  <c r="O1076" i="1"/>
  <c r="G1078" i="1"/>
  <c r="H1078" i="1"/>
  <c r="I1078" i="1"/>
  <c r="J1078" i="1"/>
  <c r="N1078" i="1"/>
  <c r="O1078" i="1"/>
  <c r="G1079" i="1"/>
  <c r="H1079" i="1"/>
  <c r="I1079" i="1"/>
  <c r="J1079" i="1"/>
  <c r="N1079" i="1"/>
  <c r="O1079" i="1"/>
  <c r="G1080" i="1"/>
  <c r="H1080" i="1"/>
  <c r="I1080" i="1"/>
  <c r="J1080" i="1"/>
  <c r="N1080" i="1"/>
  <c r="O1080" i="1"/>
  <c r="G1081" i="1"/>
  <c r="H1081" i="1"/>
  <c r="I1081" i="1"/>
  <c r="J1081" i="1"/>
  <c r="N1081" i="1"/>
  <c r="O1081" i="1"/>
  <c r="G1082" i="1"/>
  <c r="H1082" i="1"/>
  <c r="I1082" i="1"/>
  <c r="J1082" i="1"/>
  <c r="N1082" i="1"/>
  <c r="O1082" i="1"/>
  <c r="G1083" i="1"/>
  <c r="H1083" i="1"/>
  <c r="I1083" i="1"/>
  <c r="J1083" i="1"/>
  <c r="N1083" i="1"/>
  <c r="O1083" i="1"/>
  <c r="G1084" i="1"/>
  <c r="H1084" i="1"/>
  <c r="I1084" i="1"/>
  <c r="J1084" i="1"/>
  <c r="N1084" i="1"/>
  <c r="O1084" i="1"/>
  <c r="G1085" i="1"/>
  <c r="H1085" i="1"/>
  <c r="I1085" i="1"/>
  <c r="J1085" i="1"/>
  <c r="N1085" i="1"/>
  <c r="O1085" i="1"/>
  <c r="G1086" i="1"/>
  <c r="H1086" i="1"/>
  <c r="I1086" i="1"/>
  <c r="J1086" i="1"/>
  <c r="N1086" i="1"/>
  <c r="O1086" i="1"/>
  <c r="G1087" i="1"/>
  <c r="H1087" i="1"/>
  <c r="I1087" i="1"/>
  <c r="J1087" i="1"/>
  <c r="N1087" i="1"/>
  <c r="O1087" i="1"/>
  <c r="G1088" i="1"/>
  <c r="H1088" i="1"/>
  <c r="I1088" i="1"/>
  <c r="J1088" i="1"/>
  <c r="N1088" i="1"/>
  <c r="O1088" i="1"/>
  <c r="G1089" i="1"/>
  <c r="H1089" i="1"/>
  <c r="I1089" i="1"/>
  <c r="J1089" i="1"/>
  <c r="N1089" i="1"/>
  <c r="O1089" i="1"/>
  <c r="G1090" i="1"/>
  <c r="H1090" i="1"/>
  <c r="I1090" i="1"/>
  <c r="J1090" i="1"/>
  <c r="N1090" i="1"/>
  <c r="O1090" i="1"/>
  <c r="G1091" i="1"/>
  <c r="H1091" i="1"/>
  <c r="I1091" i="1"/>
  <c r="J1091" i="1"/>
  <c r="N1091" i="1"/>
  <c r="O1091" i="1"/>
  <c r="G1092" i="1"/>
  <c r="H1092" i="1"/>
  <c r="I1092" i="1"/>
  <c r="J1092" i="1"/>
  <c r="N1092" i="1"/>
  <c r="O1092" i="1"/>
  <c r="G1093" i="1"/>
  <c r="H1093" i="1"/>
  <c r="I1093" i="1"/>
  <c r="J1093" i="1"/>
  <c r="N1093" i="1"/>
  <c r="O1093" i="1"/>
  <c r="G1094" i="1"/>
  <c r="H1094" i="1"/>
  <c r="I1094" i="1"/>
  <c r="J1094" i="1"/>
  <c r="N1094" i="1"/>
  <c r="O1094" i="1"/>
  <c r="G1095" i="1"/>
  <c r="H1095" i="1"/>
  <c r="I1095" i="1"/>
  <c r="J1095" i="1"/>
  <c r="N1095" i="1"/>
  <c r="O1095" i="1"/>
  <c r="G1096" i="1"/>
  <c r="H1096" i="1"/>
  <c r="I1096" i="1"/>
  <c r="J1096" i="1"/>
  <c r="N1096" i="1"/>
  <c r="O1096" i="1"/>
  <c r="G1097" i="1"/>
  <c r="H1097" i="1"/>
  <c r="I1097" i="1"/>
  <c r="J1097" i="1"/>
  <c r="N1097" i="1"/>
  <c r="O1097" i="1"/>
  <c r="G1098" i="1"/>
  <c r="H1098" i="1"/>
  <c r="I1098" i="1"/>
  <c r="J1098" i="1"/>
  <c r="N1098" i="1"/>
  <c r="O1098" i="1"/>
  <c r="G1099" i="1"/>
  <c r="H1099" i="1"/>
  <c r="I1099" i="1"/>
  <c r="J1099" i="1"/>
  <c r="N1099" i="1"/>
  <c r="O1099" i="1"/>
  <c r="G1100" i="1"/>
  <c r="H1100" i="1"/>
  <c r="I1100" i="1"/>
  <c r="J1100" i="1"/>
  <c r="N1100" i="1"/>
  <c r="O1100" i="1"/>
  <c r="G1101" i="1"/>
  <c r="H1101" i="1"/>
  <c r="I1101" i="1"/>
  <c r="J1101" i="1"/>
  <c r="N1101" i="1"/>
  <c r="O1101" i="1"/>
  <c r="G1103" i="1"/>
  <c r="H1103" i="1"/>
  <c r="I1103" i="1"/>
  <c r="J1103" i="1"/>
  <c r="N1103" i="1"/>
  <c r="O1103" i="1"/>
  <c r="G1104" i="1"/>
  <c r="H1104" i="1"/>
  <c r="I1104" i="1"/>
  <c r="J1104" i="1"/>
  <c r="N1104" i="1"/>
  <c r="O1104" i="1"/>
  <c r="G1105" i="1"/>
  <c r="H1105" i="1"/>
  <c r="I1105" i="1"/>
  <c r="J1105" i="1"/>
  <c r="N1105" i="1"/>
  <c r="O1105" i="1"/>
  <c r="G1106" i="1"/>
  <c r="H1106" i="1"/>
  <c r="I1106" i="1"/>
  <c r="J1106" i="1"/>
  <c r="N1106" i="1"/>
  <c r="O1106" i="1"/>
  <c r="G1107" i="1"/>
  <c r="H1107" i="1"/>
  <c r="I1107" i="1"/>
  <c r="J1107" i="1"/>
  <c r="N1107" i="1"/>
  <c r="O1107" i="1"/>
  <c r="G1108" i="1"/>
  <c r="H1108" i="1"/>
  <c r="I1108" i="1"/>
  <c r="J1108" i="1"/>
  <c r="N1108" i="1"/>
  <c r="O1108" i="1"/>
  <c r="G1109" i="1"/>
  <c r="H1109" i="1"/>
  <c r="I1109" i="1"/>
  <c r="J1109" i="1"/>
  <c r="N1109" i="1"/>
  <c r="O1109" i="1"/>
  <c r="G1110" i="1"/>
  <c r="H1110" i="1"/>
  <c r="I1110" i="1"/>
  <c r="J1110" i="1"/>
  <c r="N1110" i="1"/>
  <c r="O1110" i="1"/>
  <c r="G1111" i="1"/>
  <c r="H1111" i="1"/>
  <c r="I1111" i="1"/>
  <c r="J1111" i="1"/>
  <c r="N1111" i="1"/>
  <c r="O1111" i="1"/>
  <c r="G1112" i="1"/>
  <c r="H1112" i="1"/>
  <c r="I1112" i="1"/>
  <c r="J1112" i="1"/>
  <c r="N1112" i="1"/>
  <c r="O1112" i="1"/>
  <c r="G1113" i="1"/>
  <c r="H1113" i="1"/>
  <c r="I1113" i="1"/>
  <c r="J1113" i="1"/>
  <c r="N1113" i="1"/>
  <c r="O1113" i="1"/>
  <c r="G1114" i="1"/>
  <c r="H1114" i="1"/>
  <c r="I1114" i="1"/>
  <c r="J1114" i="1"/>
  <c r="N1114" i="1"/>
  <c r="O1114" i="1"/>
  <c r="G1115" i="1"/>
  <c r="H1115" i="1"/>
  <c r="I1115" i="1"/>
  <c r="J1115" i="1"/>
  <c r="N1115" i="1"/>
  <c r="O1115" i="1"/>
  <c r="G1116" i="1"/>
  <c r="H1116" i="1"/>
  <c r="I1116" i="1"/>
  <c r="J1116" i="1"/>
  <c r="N1116" i="1"/>
  <c r="O1116" i="1"/>
  <c r="G1117" i="1"/>
  <c r="H1117" i="1"/>
  <c r="I1117" i="1"/>
  <c r="J1117" i="1"/>
  <c r="N1117" i="1"/>
  <c r="O1117" i="1"/>
  <c r="G1118" i="1"/>
  <c r="H1118" i="1"/>
  <c r="I1118" i="1"/>
  <c r="J1118" i="1"/>
  <c r="N1118" i="1"/>
  <c r="O1118" i="1"/>
  <c r="G1119" i="1"/>
  <c r="H1119" i="1"/>
  <c r="I1119" i="1"/>
  <c r="J1119" i="1"/>
  <c r="N1119" i="1"/>
  <c r="O1119" i="1"/>
  <c r="G1120" i="1"/>
  <c r="H1120" i="1"/>
  <c r="I1120" i="1"/>
  <c r="J1120" i="1"/>
  <c r="N1120" i="1"/>
  <c r="O1120" i="1"/>
  <c r="G1121" i="1"/>
  <c r="H1121" i="1"/>
  <c r="I1121" i="1"/>
  <c r="J1121" i="1"/>
  <c r="N1121" i="1"/>
  <c r="O1121" i="1"/>
  <c r="G1122" i="1"/>
  <c r="H1122" i="1"/>
  <c r="I1122" i="1"/>
  <c r="J1122" i="1"/>
  <c r="N1122" i="1"/>
  <c r="O1122" i="1"/>
  <c r="G1123" i="1"/>
  <c r="H1123" i="1"/>
  <c r="I1123" i="1"/>
  <c r="J1123" i="1"/>
  <c r="N1123" i="1"/>
  <c r="O1123" i="1"/>
  <c r="G1124" i="1"/>
  <c r="H1124" i="1"/>
  <c r="I1124" i="1"/>
  <c r="J1124" i="1"/>
  <c r="N1124" i="1"/>
  <c r="O1124" i="1"/>
  <c r="G1125" i="1"/>
  <c r="H1125" i="1"/>
  <c r="I1125" i="1"/>
  <c r="J1125" i="1"/>
  <c r="N1125" i="1"/>
  <c r="O1125" i="1"/>
  <c r="G1126" i="1"/>
  <c r="H1126" i="1"/>
  <c r="I1126" i="1"/>
  <c r="J1126" i="1"/>
  <c r="N1126" i="1"/>
  <c r="O1126" i="1"/>
  <c r="G1128" i="1"/>
  <c r="H1128" i="1"/>
  <c r="I1128" i="1"/>
  <c r="I1145" i="1" s="1"/>
  <c r="J1128" i="1"/>
  <c r="N1128" i="1"/>
  <c r="O1128" i="1"/>
  <c r="G1129" i="1"/>
  <c r="H1129" i="1"/>
  <c r="I1129" i="1"/>
  <c r="J1129" i="1"/>
  <c r="N1129" i="1"/>
  <c r="O1129" i="1"/>
  <c r="G1130" i="1"/>
  <c r="H1130" i="1"/>
  <c r="I1130" i="1"/>
  <c r="J1130" i="1"/>
  <c r="N1130" i="1"/>
  <c r="O1130" i="1"/>
  <c r="G1131" i="1"/>
  <c r="H1131" i="1"/>
  <c r="I1131" i="1"/>
  <c r="J1131" i="1"/>
  <c r="N1131" i="1"/>
  <c r="O1131" i="1"/>
  <c r="G1132" i="1"/>
  <c r="H1132" i="1"/>
  <c r="I1132" i="1"/>
  <c r="J1132" i="1"/>
  <c r="N1132" i="1"/>
  <c r="O1132" i="1"/>
  <c r="G1133" i="1"/>
  <c r="H1133" i="1"/>
  <c r="I1133" i="1"/>
  <c r="J1133" i="1"/>
  <c r="N1133" i="1"/>
  <c r="O1133" i="1"/>
  <c r="G1134" i="1"/>
  <c r="H1134" i="1"/>
  <c r="I1134" i="1"/>
  <c r="J1134" i="1"/>
  <c r="N1134" i="1"/>
  <c r="O1134" i="1"/>
  <c r="G1135" i="1"/>
  <c r="H1135" i="1"/>
  <c r="I1135" i="1"/>
  <c r="J1135" i="1"/>
  <c r="N1135" i="1"/>
  <c r="O1135" i="1"/>
  <c r="G1136" i="1"/>
  <c r="H1136" i="1"/>
  <c r="I1136" i="1"/>
  <c r="J1136" i="1"/>
  <c r="N1136" i="1"/>
  <c r="O1136" i="1"/>
  <c r="G1137" i="1"/>
  <c r="H1137" i="1"/>
  <c r="I1137" i="1"/>
  <c r="J1137" i="1"/>
  <c r="N1137" i="1"/>
  <c r="O1137" i="1"/>
  <c r="G1138" i="1"/>
  <c r="H1138" i="1"/>
  <c r="I1138" i="1"/>
  <c r="J1138" i="1"/>
  <c r="N1138" i="1"/>
  <c r="O1138" i="1"/>
  <c r="G1139" i="1"/>
  <c r="H1139" i="1"/>
  <c r="I1139" i="1"/>
  <c r="J1139" i="1"/>
  <c r="N1139" i="1"/>
  <c r="O1139" i="1"/>
  <c r="G1140" i="1"/>
  <c r="H1140" i="1"/>
  <c r="I1140" i="1"/>
  <c r="J1140" i="1"/>
  <c r="N1140" i="1"/>
  <c r="O1140" i="1"/>
  <c r="G1141" i="1"/>
  <c r="H1141" i="1"/>
  <c r="I1141" i="1"/>
  <c r="J1141" i="1"/>
  <c r="N1141" i="1"/>
  <c r="O1141" i="1"/>
  <c r="G1142" i="1"/>
  <c r="H1142" i="1"/>
  <c r="I1142" i="1"/>
  <c r="J1142" i="1"/>
  <c r="N1142" i="1"/>
  <c r="O1142" i="1"/>
  <c r="G1143" i="1"/>
  <c r="H1143" i="1"/>
  <c r="I1143" i="1"/>
  <c r="J1143" i="1"/>
  <c r="N1143" i="1"/>
  <c r="O1143" i="1"/>
  <c r="G1144" i="1"/>
  <c r="H1144" i="1"/>
  <c r="I1144" i="1"/>
  <c r="J1144" i="1"/>
  <c r="N1144" i="1"/>
  <c r="O1144" i="1"/>
  <c r="G1146" i="1"/>
  <c r="H1146" i="1"/>
  <c r="I1146" i="1"/>
  <c r="J1146" i="1"/>
  <c r="N1146" i="1"/>
  <c r="O1146" i="1"/>
  <c r="G1147" i="1"/>
  <c r="H1147" i="1"/>
  <c r="I1147" i="1"/>
  <c r="J1147" i="1"/>
  <c r="N1147" i="1"/>
  <c r="O1147" i="1"/>
  <c r="G1148" i="1"/>
  <c r="H1148" i="1"/>
  <c r="I1148" i="1"/>
  <c r="J1148" i="1"/>
  <c r="N1148" i="1"/>
  <c r="O1148" i="1"/>
  <c r="G1149" i="1"/>
  <c r="H1149" i="1"/>
  <c r="I1149" i="1"/>
  <c r="J1149" i="1"/>
  <c r="N1149" i="1"/>
  <c r="O1149" i="1"/>
  <c r="G1150" i="1"/>
  <c r="H1150" i="1"/>
  <c r="I1150" i="1"/>
  <c r="J1150" i="1"/>
  <c r="N1150" i="1"/>
  <c r="O1150" i="1"/>
  <c r="G1151" i="1"/>
  <c r="H1151" i="1"/>
  <c r="I1151" i="1"/>
  <c r="J1151" i="1"/>
  <c r="N1151" i="1"/>
  <c r="O1151" i="1"/>
  <c r="G1152" i="1"/>
  <c r="H1152" i="1"/>
  <c r="I1152" i="1"/>
  <c r="J1152" i="1"/>
  <c r="N1152" i="1"/>
  <c r="O1152" i="1"/>
  <c r="G1153" i="1"/>
  <c r="H1153" i="1"/>
  <c r="I1153" i="1"/>
  <c r="J1153" i="1"/>
  <c r="N1153" i="1"/>
  <c r="O1153" i="1"/>
  <c r="G1154" i="1"/>
  <c r="H1154" i="1"/>
  <c r="I1154" i="1"/>
  <c r="J1154" i="1"/>
  <c r="N1154" i="1"/>
  <c r="O1154" i="1"/>
  <c r="G1155" i="1"/>
  <c r="H1155" i="1"/>
  <c r="I1155" i="1"/>
  <c r="J1155" i="1"/>
  <c r="N1155" i="1"/>
  <c r="O1155" i="1"/>
  <c r="G1156" i="1"/>
  <c r="H1156" i="1"/>
  <c r="I1156" i="1"/>
  <c r="J1156" i="1"/>
  <c r="N1156" i="1"/>
  <c r="O1156" i="1"/>
  <c r="G1157" i="1"/>
  <c r="H1157" i="1"/>
  <c r="I1157" i="1"/>
  <c r="J1157" i="1"/>
  <c r="N1157" i="1"/>
  <c r="O1157" i="1"/>
  <c r="G1158" i="1"/>
  <c r="H1158" i="1"/>
  <c r="I1158" i="1"/>
  <c r="J1158" i="1"/>
  <c r="N1158" i="1"/>
  <c r="O1158" i="1"/>
  <c r="G1159" i="1"/>
  <c r="H1159" i="1"/>
  <c r="I1159" i="1"/>
  <c r="J1159" i="1"/>
  <c r="N1159" i="1"/>
  <c r="O1159" i="1"/>
  <c r="G1160" i="1"/>
  <c r="H1160" i="1"/>
  <c r="I1160" i="1"/>
  <c r="J1160" i="1"/>
  <c r="N1160" i="1"/>
  <c r="O1160" i="1"/>
  <c r="G1161" i="1"/>
  <c r="H1161" i="1"/>
  <c r="I1161" i="1"/>
  <c r="J1161" i="1"/>
  <c r="N1161" i="1"/>
  <c r="O1161" i="1"/>
  <c r="G1162" i="1"/>
  <c r="H1162" i="1"/>
  <c r="I1162" i="1"/>
  <c r="J1162" i="1"/>
  <c r="N1162" i="1"/>
  <c r="O1162" i="1"/>
  <c r="G1163" i="1"/>
  <c r="H1163" i="1"/>
  <c r="I1163" i="1"/>
  <c r="J1163" i="1"/>
  <c r="N1163" i="1"/>
  <c r="O1163" i="1"/>
  <c r="G1164" i="1"/>
  <c r="H1164" i="1"/>
  <c r="I1164" i="1"/>
  <c r="J1164" i="1"/>
  <c r="N1164" i="1"/>
  <c r="O1164" i="1"/>
  <c r="G1165" i="1"/>
  <c r="H1165" i="1"/>
  <c r="I1165" i="1"/>
  <c r="J1165" i="1"/>
  <c r="N1165" i="1"/>
  <c r="O1165" i="1"/>
  <c r="G1166" i="1"/>
  <c r="H1166" i="1"/>
  <c r="I1166" i="1"/>
  <c r="J1166" i="1"/>
  <c r="N1166" i="1"/>
  <c r="O1166" i="1"/>
  <c r="G1167" i="1"/>
  <c r="H1167" i="1"/>
  <c r="I1167" i="1"/>
  <c r="J1167" i="1"/>
  <c r="N1167" i="1"/>
  <c r="O1167" i="1"/>
  <c r="G1168" i="1"/>
  <c r="H1168" i="1"/>
  <c r="I1168" i="1"/>
  <c r="J1168" i="1"/>
  <c r="N1168" i="1"/>
  <c r="O1168" i="1"/>
  <c r="G1169" i="1"/>
  <c r="H1169" i="1"/>
  <c r="I1169" i="1"/>
  <c r="J1169" i="1"/>
  <c r="N1169" i="1"/>
  <c r="O1169" i="1"/>
  <c r="G1170" i="1"/>
  <c r="H1170" i="1"/>
  <c r="I1170" i="1"/>
  <c r="J1170" i="1"/>
  <c r="N1170" i="1"/>
  <c r="O1170" i="1"/>
  <c r="G1171" i="1"/>
  <c r="H1171" i="1"/>
  <c r="I1171" i="1"/>
  <c r="J1171" i="1"/>
  <c r="N1171" i="1"/>
  <c r="O1171" i="1"/>
  <c r="G1172" i="1"/>
  <c r="H1172" i="1"/>
  <c r="I1172" i="1"/>
  <c r="J1172" i="1"/>
  <c r="N1172" i="1"/>
  <c r="O1172" i="1"/>
  <c r="G1173" i="1"/>
  <c r="H1173" i="1"/>
  <c r="I1173" i="1"/>
  <c r="J1173" i="1"/>
  <c r="N1173" i="1"/>
  <c r="O1173" i="1"/>
  <c r="G1175" i="1"/>
  <c r="H1175" i="1"/>
  <c r="I1175" i="1"/>
  <c r="J1175" i="1"/>
  <c r="N1175" i="1"/>
  <c r="O1175" i="1"/>
  <c r="G1176" i="1"/>
  <c r="H1176" i="1"/>
  <c r="I1176" i="1"/>
  <c r="J1176" i="1"/>
  <c r="N1176" i="1"/>
  <c r="O1176" i="1"/>
  <c r="G1177" i="1"/>
  <c r="H1177" i="1"/>
  <c r="I1177" i="1"/>
  <c r="J1177" i="1"/>
  <c r="N1177" i="1"/>
  <c r="O1177" i="1"/>
  <c r="G1178" i="1"/>
  <c r="H1178" i="1"/>
  <c r="I1178" i="1"/>
  <c r="J1178" i="1"/>
  <c r="N1178" i="1"/>
  <c r="O1178" i="1"/>
  <c r="G1179" i="1"/>
  <c r="H1179" i="1"/>
  <c r="I1179" i="1"/>
  <c r="J1179" i="1"/>
  <c r="N1179" i="1"/>
  <c r="O1179" i="1"/>
  <c r="G1180" i="1"/>
  <c r="H1180" i="1"/>
  <c r="I1180" i="1"/>
  <c r="J1180" i="1"/>
  <c r="N1180" i="1"/>
  <c r="O1180" i="1"/>
  <c r="G1181" i="1"/>
  <c r="H1181" i="1"/>
  <c r="I1181" i="1"/>
  <c r="J1181" i="1"/>
  <c r="N1181" i="1"/>
  <c r="O1181" i="1"/>
  <c r="G1182" i="1"/>
  <c r="H1182" i="1"/>
  <c r="I1182" i="1"/>
  <c r="J1182" i="1"/>
  <c r="N1182" i="1"/>
  <c r="O1182" i="1"/>
  <c r="G1183" i="1"/>
  <c r="H1183" i="1"/>
  <c r="I1183" i="1"/>
  <c r="J1183" i="1"/>
  <c r="N1183" i="1"/>
  <c r="O1183" i="1"/>
  <c r="G1184" i="1"/>
  <c r="H1184" i="1"/>
  <c r="I1184" i="1"/>
  <c r="J1184" i="1"/>
  <c r="N1184" i="1"/>
  <c r="O1184" i="1"/>
  <c r="G1185" i="1"/>
  <c r="H1185" i="1"/>
  <c r="I1185" i="1"/>
  <c r="J1185" i="1"/>
  <c r="N1185" i="1"/>
  <c r="O1185" i="1"/>
  <c r="G1186" i="1"/>
  <c r="H1186" i="1"/>
  <c r="I1186" i="1"/>
  <c r="J1186" i="1"/>
  <c r="N1186" i="1"/>
  <c r="O1186" i="1"/>
  <c r="G1187" i="1"/>
  <c r="H1187" i="1"/>
  <c r="I1187" i="1"/>
  <c r="J1187" i="1"/>
  <c r="N1187" i="1"/>
  <c r="O1187" i="1"/>
  <c r="G1188" i="1"/>
  <c r="H1188" i="1"/>
  <c r="I1188" i="1"/>
  <c r="J1188" i="1"/>
  <c r="N1188" i="1"/>
  <c r="O1188" i="1"/>
  <c r="G1189" i="1"/>
  <c r="H1189" i="1"/>
  <c r="I1189" i="1"/>
  <c r="J1189" i="1"/>
  <c r="N1189" i="1"/>
  <c r="O1189" i="1"/>
  <c r="G1191" i="1"/>
  <c r="H1191" i="1"/>
  <c r="I1191" i="1"/>
  <c r="J1191" i="1"/>
  <c r="N1191" i="1"/>
  <c r="O1191" i="1"/>
  <c r="G1192" i="1"/>
  <c r="H1192" i="1"/>
  <c r="I1192" i="1"/>
  <c r="J1192" i="1"/>
  <c r="N1192" i="1"/>
  <c r="O1192" i="1"/>
  <c r="G1193" i="1"/>
  <c r="H1193" i="1"/>
  <c r="I1193" i="1"/>
  <c r="J1193" i="1"/>
  <c r="N1193" i="1"/>
  <c r="O1193" i="1"/>
  <c r="G1194" i="1"/>
  <c r="H1194" i="1"/>
  <c r="I1194" i="1"/>
  <c r="J1194" i="1"/>
  <c r="N1194" i="1"/>
  <c r="O1194" i="1"/>
  <c r="G1195" i="1"/>
  <c r="H1195" i="1"/>
  <c r="I1195" i="1"/>
  <c r="J1195" i="1"/>
  <c r="N1195" i="1"/>
  <c r="O1195" i="1"/>
  <c r="G1196" i="1"/>
  <c r="H1196" i="1"/>
  <c r="I1196" i="1"/>
  <c r="J1196" i="1"/>
  <c r="N1196" i="1"/>
  <c r="O1196" i="1"/>
  <c r="G1197" i="1"/>
  <c r="H1197" i="1"/>
  <c r="I1197" i="1"/>
  <c r="J1197" i="1"/>
  <c r="N1197" i="1"/>
  <c r="O1197" i="1"/>
  <c r="G1198" i="1"/>
  <c r="H1198" i="1"/>
  <c r="I1198" i="1"/>
  <c r="J1198" i="1"/>
  <c r="N1198" i="1"/>
  <c r="O1198" i="1"/>
  <c r="G1199" i="1"/>
  <c r="H1199" i="1"/>
  <c r="I1199" i="1"/>
  <c r="J1199" i="1"/>
  <c r="N1199" i="1"/>
  <c r="O1199" i="1"/>
  <c r="G1200" i="1"/>
  <c r="H1200" i="1"/>
  <c r="I1200" i="1"/>
  <c r="J1200" i="1"/>
  <c r="N1200" i="1"/>
  <c r="O1200" i="1"/>
  <c r="G1201" i="1"/>
  <c r="H1201" i="1"/>
  <c r="I1201" i="1"/>
  <c r="J1201" i="1"/>
  <c r="N1201" i="1"/>
  <c r="O1201" i="1"/>
  <c r="G1202" i="1"/>
  <c r="H1202" i="1"/>
  <c r="I1202" i="1"/>
  <c r="J1202" i="1"/>
  <c r="N1202" i="1"/>
  <c r="O1202" i="1"/>
  <c r="G1203" i="1"/>
  <c r="H1203" i="1"/>
  <c r="I1203" i="1"/>
  <c r="J1203" i="1"/>
  <c r="N1203" i="1"/>
  <c r="O1203" i="1"/>
  <c r="G1204" i="1"/>
  <c r="H1204" i="1"/>
  <c r="I1204" i="1"/>
  <c r="J1204" i="1"/>
  <c r="N1204" i="1"/>
  <c r="O1204" i="1"/>
  <c r="G1205" i="1"/>
  <c r="H1205" i="1"/>
  <c r="I1205" i="1"/>
  <c r="J1205" i="1"/>
  <c r="N1205" i="1"/>
  <c r="O1205" i="1"/>
  <c r="G1206" i="1"/>
  <c r="H1206" i="1"/>
  <c r="I1206" i="1"/>
  <c r="J1206" i="1"/>
  <c r="N1206" i="1"/>
  <c r="O1206" i="1"/>
  <c r="G1207" i="1"/>
  <c r="H1207" i="1"/>
  <c r="I1207" i="1"/>
  <c r="J1207" i="1"/>
  <c r="N1207" i="1"/>
  <c r="O1207" i="1"/>
  <c r="G1208" i="1"/>
  <c r="H1208" i="1"/>
  <c r="I1208" i="1"/>
  <c r="J1208" i="1"/>
  <c r="N1208" i="1"/>
  <c r="O1208" i="1"/>
  <c r="G1209" i="1"/>
  <c r="H1209" i="1"/>
  <c r="I1209" i="1"/>
  <c r="J1209" i="1"/>
  <c r="N1209" i="1"/>
  <c r="O1209" i="1"/>
  <c r="G1210" i="1"/>
  <c r="H1210" i="1"/>
  <c r="I1210" i="1"/>
  <c r="J1210" i="1"/>
  <c r="N1210" i="1"/>
  <c r="O1210" i="1"/>
  <c r="G1211" i="1"/>
  <c r="H1211" i="1"/>
  <c r="I1211" i="1"/>
  <c r="J1211" i="1"/>
  <c r="N1211" i="1"/>
  <c r="O1211" i="1"/>
  <c r="G1212" i="1"/>
  <c r="H1212" i="1"/>
  <c r="I1212" i="1"/>
  <c r="J1212" i="1"/>
  <c r="N1212" i="1"/>
  <c r="O1212" i="1"/>
  <c r="G1214" i="1"/>
  <c r="H1214" i="1"/>
  <c r="I1214" i="1"/>
  <c r="J1214" i="1"/>
  <c r="N1214" i="1"/>
  <c r="O1214" i="1"/>
  <c r="G1215" i="1"/>
  <c r="H1215" i="1"/>
  <c r="I1215" i="1"/>
  <c r="J1215" i="1"/>
  <c r="N1215" i="1"/>
  <c r="O1215" i="1"/>
  <c r="G1216" i="1"/>
  <c r="H1216" i="1"/>
  <c r="I1216" i="1"/>
  <c r="J1216" i="1"/>
  <c r="N1216" i="1"/>
  <c r="O1216" i="1"/>
  <c r="G1217" i="1"/>
  <c r="H1217" i="1"/>
  <c r="I1217" i="1"/>
  <c r="J1217" i="1"/>
  <c r="N1217" i="1"/>
  <c r="O1217" i="1"/>
  <c r="G1218" i="1"/>
  <c r="H1218" i="1"/>
  <c r="I1218" i="1"/>
  <c r="J1218" i="1"/>
  <c r="N1218" i="1"/>
  <c r="O1218" i="1"/>
  <c r="G1219" i="1"/>
  <c r="H1219" i="1"/>
  <c r="I1219" i="1"/>
  <c r="J1219" i="1"/>
  <c r="N1219" i="1"/>
  <c r="O1219" i="1"/>
  <c r="G1220" i="1"/>
  <c r="H1220" i="1"/>
  <c r="I1220" i="1"/>
  <c r="J1220" i="1"/>
  <c r="N1220" i="1"/>
  <c r="O1220" i="1"/>
  <c r="G1221" i="1"/>
  <c r="H1221" i="1"/>
  <c r="I1221" i="1"/>
  <c r="J1221" i="1"/>
  <c r="N1221" i="1"/>
  <c r="O1221" i="1"/>
  <c r="G1222" i="1"/>
  <c r="H1222" i="1"/>
  <c r="I1222" i="1"/>
  <c r="J1222" i="1"/>
  <c r="N1222" i="1"/>
  <c r="O1222" i="1"/>
  <c r="G1223" i="1"/>
  <c r="H1223" i="1"/>
  <c r="I1223" i="1"/>
  <c r="J1223" i="1"/>
  <c r="N1223" i="1"/>
  <c r="O1223" i="1"/>
  <c r="G1224" i="1"/>
  <c r="H1224" i="1"/>
  <c r="I1224" i="1"/>
  <c r="J1224" i="1"/>
  <c r="N1224" i="1"/>
  <c r="O1224" i="1"/>
  <c r="G1225" i="1"/>
  <c r="H1225" i="1"/>
  <c r="I1225" i="1"/>
  <c r="J1225" i="1"/>
  <c r="N1225" i="1"/>
  <c r="O1225" i="1"/>
  <c r="G1226" i="1"/>
  <c r="H1226" i="1"/>
  <c r="I1226" i="1"/>
  <c r="J1226" i="1"/>
  <c r="N1226" i="1"/>
  <c r="O1226" i="1"/>
  <c r="G1227" i="1"/>
  <c r="H1227" i="1"/>
  <c r="I1227" i="1"/>
  <c r="J1227" i="1"/>
  <c r="N1227" i="1"/>
  <c r="O1227" i="1"/>
  <c r="G1228" i="1"/>
  <c r="H1228" i="1"/>
  <c r="I1228" i="1"/>
  <c r="J1228" i="1"/>
  <c r="N1228" i="1"/>
  <c r="O1228" i="1"/>
  <c r="G1230" i="1"/>
  <c r="H1230" i="1"/>
  <c r="I1230" i="1"/>
  <c r="J1230" i="1"/>
  <c r="N1230" i="1"/>
  <c r="O1230" i="1"/>
  <c r="G1231" i="1"/>
  <c r="H1231" i="1"/>
  <c r="I1231" i="1"/>
  <c r="J1231" i="1"/>
  <c r="N1231" i="1"/>
  <c r="O1231" i="1"/>
  <c r="G1232" i="1"/>
  <c r="H1232" i="1"/>
  <c r="I1232" i="1"/>
  <c r="J1232" i="1"/>
  <c r="N1232" i="1"/>
  <c r="O1232" i="1"/>
  <c r="G1233" i="1"/>
  <c r="H1233" i="1"/>
  <c r="I1233" i="1"/>
  <c r="J1233" i="1"/>
  <c r="N1233" i="1"/>
  <c r="O1233" i="1"/>
  <c r="G1234" i="1"/>
  <c r="H1234" i="1"/>
  <c r="I1234" i="1"/>
  <c r="J1234" i="1"/>
  <c r="N1234" i="1"/>
  <c r="O1234" i="1"/>
  <c r="G1235" i="1"/>
  <c r="H1235" i="1"/>
  <c r="I1235" i="1"/>
  <c r="J1235" i="1"/>
  <c r="N1235" i="1"/>
  <c r="O1235" i="1"/>
  <c r="G1236" i="1"/>
  <c r="H1236" i="1"/>
  <c r="I1236" i="1"/>
  <c r="J1236" i="1"/>
  <c r="N1236" i="1"/>
  <c r="O1236" i="1"/>
  <c r="G1237" i="1"/>
  <c r="H1237" i="1"/>
  <c r="I1237" i="1"/>
  <c r="J1237" i="1"/>
  <c r="N1237" i="1"/>
  <c r="O1237" i="1"/>
  <c r="G1238" i="1"/>
  <c r="H1238" i="1"/>
  <c r="I1238" i="1"/>
  <c r="J1238" i="1"/>
  <c r="N1238" i="1"/>
  <c r="O1238" i="1"/>
  <c r="G1239" i="1"/>
  <c r="H1239" i="1"/>
  <c r="I1239" i="1"/>
  <c r="J1239" i="1"/>
  <c r="N1239" i="1"/>
  <c r="O1239" i="1"/>
  <c r="G1240" i="1"/>
  <c r="H1240" i="1"/>
  <c r="I1240" i="1"/>
  <c r="J1240" i="1"/>
  <c r="N1240" i="1"/>
  <c r="O1240" i="1"/>
  <c r="G1241" i="1"/>
  <c r="H1241" i="1"/>
  <c r="I1241" i="1"/>
  <c r="J1241" i="1"/>
  <c r="N1241" i="1"/>
  <c r="O1241" i="1"/>
  <c r="G1242" i="1"/>
  <c r="H1242" i="1"/>
  <c r="I1242" i="1"/>
  <c r="J1242" i="1"/>
  <c r="N1242" i="1"/>
  <c r="O1242" i="1"/>
  <c r="G1243" i="1"/>
  <c r="H1243" i="1"/>
  <c r="I1243" i="1"/>
  <c r="J1243" i="1"/>
  <c r="N1243" i="1"/>
  <c r="O1243" i="1"/>
  <c r="G1244" i="1"/>
  <c r="H1244" i="1"/>
  <c r="I1244" i="1"/>
  <c r="J1244" i="1"/>
  <c r="N1244" i="1"/>
  <c r="O1244" i="1"/>
  <c r="G1245" i="1"/>
  <c r="H1245" i="1"/>
  <c r="I1245" i="1"/>
  <c r="J1245" i="1"/>
  <c r="N1245" i="1"/>
  <c r="O1245" i="1"/>
  <c r="G1246" i="1"/>
  <c r="H1246" i="1"/>
  <c r="I1246" i="1"/>
  <c r="J1246" i="1"/>
  <c r="N1246" i="1"/>
  <c r="O1246" i="1"/>
  <c r="G1247" i="1"/>
  <c r="H1247" i="1"/>
  <c r="I1247" i="1"/>
  <c r="J1247" i="1"/>
  <c r="N1247" i="1"/>
  <c r="O1247" i="1"/>
  <c r="G1248" i="1"/>
  <c r="H1248" i="1"/>
  <c r="I1248" i="1"/>
  <c r="J1248" i="1"/>
  <c r="N1248" i="1"/>
  <c r="O1248" i="1"/>
  <c r="G1249" i="1"/>
  <c r="H1249" i="1"/>
  <c r="I1249" i="1"/>
  <c r="J1249" i="1"/>
  <c r="N1249" i="1"/>
  <c r="O1249" i="1"/>
  <c r="G1250" i="1"/>
  <c r="H1250" i="1"/>
  <c r="I1250" i="1"/>
  <c r="J1250" i="1"/>
  <c r="N1250" i="1"/>
  <c r="O1250" i="1"/>
  <c r="G1251" i="1"/>
  <c r="H1251" i="1"/>
  <c r="I1251" i="1"/>
  <c r="J1251" i="1"/>
  <c r="N1251" i="1"/>
  <c r="O1251" i="1"/>
  <c r="G1252" i="1"/>
  <c r="H1252" i="1"/>
  <c r="I1252" i="1"/>
  <c r="J1252" i="1"/>
  <c r="N1252" i="1"/>
  <c r="O1252" i="1"/>
  <c r="G1253" i="1"/>
  <c r="H1253" i="1"/>
  <c r="I1253" i="1"/>
  <c r="J1253" i="1"/>
  <c r="N1253" i="1"/>
  <c r="O1253" i="1"/>
  <c r="G1254" i="1"/>
  <c r="H1254" i="1"/>
  <c r="I1254" i="1"/>
  <c r="J1254" i="1"/>
  <c r="N1254" i="1"/>
  <c r="O1254" i="1"/>
  <c r="G1256" i="1"/>
  <c r="H1256" i="1"/>
  <c r="I1256" i="1"/>
  <c r="J1256" i="1"/>
  <c r="N1256" i="1"/>
  <c r="O1256" i="1"/>
  <c r="G1257" i="1"/>
  <c r="H1257" i="1"/>
  <c r="I1257" i="1"/>
  <c r="J1257" i="1"/>
  <c r="N1257" i="1"/>
  <c r="O1257" i="1"/>
  <c r="G1258" i="1"/>
  <c r="H1258" i="1"/>
  <c r="I1258" i="1"/>
  <c r="J1258" i="1"/>
  <c r="N1258" i="1"/>
  <c r="O1258" i="1"/>
  <c r="G1259" i="1"/>
  <c r="H1259" i="1"/>
  <c r="I1259" i="1"/>
  <c r="J1259" i="1"/>
  <c r="N1259" i="1"/>
  <c r="O1259" i="1"/>
  <c r="G1260" i="1"/>
  <c r="H1260" i="1"/>
  <c r="I1260" i="1"/>
  <c r="J1260" i="1"/>
  <c r="N1260" i="1"/>
  <c r="O1260" i="1"/>
  <c r="G1261" i="1"/>
  <c r="H1261" i="1"/>
  <c r="I1261" i="1"/>
  <c r="J1261" i="1"/>
  <c r="N1261" i="1"/>
  <c r="O1261" i="1"/>
  <c r="G1262" i="1"/>
  <c r="H1262" i="1"/>
  <c r="I1262" i="1"/>
  <c r="J1262" i="1"/>
  <c r="N1262" i="1"/>
  <c r="O1262" i="1"/>
  <c r="G1263" i="1"/>
  <c r="H1263" i="1"/>
  <c r="I1263" i="1"/>
  <c r="J1263" i="1"/>
  <c r="N1263" i="1"/>
  <c r="O1263" i="1"/>
  <c r="G1264" i="1"/>
  <c r="H1264" i="1"/>
  <c r="I1264" i="1"/>
  <c r="J1264" i="1"/>
  <c r="N1264" i="1"/>
  <c r="O1264" i="1"/>
  <c r="G1265" i="1"/>
  <c r="H1265" i="1"/>
  <c r="I1265" i="1"/>
  <c r="J1265" i="1"/>
  <c r="N1265" i="1"/>
  <c r="O1265" i="1"/>
  <c r="G1266" i="1"/>
  <c r="H1266" i="1"/>
  <c r="I1266" i="1"/>
  <c r="J1266" i="1"/>
  <c r="N1266" i="1"/>
  <c r="O1266" i="1"/>
  <c r="G1267" i="1"/>
  <c r="H1267" i="1"/>
  <c r="I1267" i="1"/>
  <c r="J1267" i="1"/>
  <c r="N1267" i="1"/>
  <c r="O1267" i="1"/>
  <c r="G1268" i="1"/>
  <c r="H1268" i="1"/>
  <c r="I1268" i="1"/>
  <c r="J1268" i="1"/>
  <c r="N1268" i="1"/>
  <c r="O1268" i="1"/>
  <c r="G1269" i="1"/>
  <c r="H1269" i="1"/>
  <c r="I1269" i="1"/>
  <c r="J1269" i="1"/>
  <c r="N1269" i="1"/>
  <c r="O1269" i="1"/>
  <c r="G1271" i="1"/>
  <c r="H1271" i="1"/>
  <c r="I1271" i="1"/>
  <c r="J1271" i="1"/>
  <c r="N1271" i="1"/>
  <c r="O1271" i="1"/>
  <c r="G1272" i="1"/>
  <c r="H1272" i="1"/>
  <c r="I1272" i="1"/>
  <c r="J1272" i="1"/>
  <c r="N1272" i="1"/>
  <c r="O1272" i="1"/>
  <c r="G1273" i="1"/>
  <c r="H1273" i="1"/>
  <c r="I1273" i="1"/>
  <c r="J1273" i="1"/>
  <c r="N1273" i="1"/>
  <c r="O1273" i="1"/>
  <c r="G1274" i="1"/>
  <c r="H1274" i="1"/>
  <c r="I1274" i="1"/>
  <c r="J1274" i="1"/>
  <c r="N1274" i="1"/>
  <c r="O1274" i="1"/>
  <c r="G1275" i="1"/>
  <c r="H1275" i="1"/>
  <c r="I1275" i="1"/>
  <c r="J1275" i="1"/>
  <c r="N1275" i="1"/>
  <c r="O1275" i="1"/>
  <c r="G1276" i="1"/>
  <c r="H1276" i="1"/>
  <c r="I1276" i="1"/>
  <c r="J1276" i="1"/>
  <c r="N1276" i="1"/>
  <c r="O1276" i="1"/>
  <c r="G1277" i="1"/>
  <c r="H1277" i="1"/>
  <c r="I1277" i="1"/>
  <c r="J1277" i="1"/>
  <c r="N1277" i="1"/>
  <c r="O1277" i="1"/>
  <c r="G1278" i="1"/>
  <c r="H1278" i="1"/>
  <c r="I1278" i="1"/>
  <c r="J1278" i="1"/>
  <c r="N1278" i="1"/>
  <c r="O1278" i="1"/>
  <c r="G1279" i="1"/>
  <c r="H1279" i="1"/>
  <c r="I1279" i="1"/>
  <c r="J1279" i="1"/>
  <c r="N1279" i="1"/>
  <c r="O1279" i="1"/>
  <c r="G1280" i="1"/>
  <c r="H1280" i="1"/>
  <c r="I1280" i="1"/>
  <c r="J1280" i="1"/>
  <c r="N1280" i="1"/>
  <c r="O1280" i="1"/>
  <c r="G1281" i="1"/>
  <c r="H1281" i="1"/>
  <c r="I1281" i="1"/>
  <c r="J1281" i="1"/>
  <c r="N1281" i="1"/>
  <c r="O1281" i="1"/>
  <c r="G1282" i="1"/>
  <c r="H1282" i="1"/>
  <c r="I1282" i="1"/>
  <c r="J1282" i="1"/>
  <c r="N1282" i="1"/>
  <c r="O1282" i="1"/>
  <c r="G1284" i="1"/>
  <c r="H1284" i="1"/>
  <c r="I1284" i="1"/>
  <c r="J1284" i="1"/>
  <c r="N1284" i="1"/>
  <c r="O1284" i="1"/>
  <c r="G1285" i="1"/>
  <c r="H1285" i="1"/>
  <c r="I1285" i="1"/>
  <c r="J1285" i="1"/>
  <c r="N1285" i="1"/>
  <c r="O1285" i="1"/>
  <c r="G1286" i="1"/>
  <c r="H1286" i="1"/>
  <c r="I1286" i="1"/>
  <c r="J1286" i="1"/>
  <c r="N1286" i="1"/>
  <c r="O1286" i="1"/>
  <c r="G1287" i="1"/>
  <c r="H1287" i="1"/>
  <c r="I1287" i="1"/>
  <c r="J1287" i="1"/>
  <c r="N1287" i="1"/>
  <c r="O1287" i="1"/>
  <c r="G1288" i="1"/>
  <c r="H1288" i="1"/>
  <c r="I1288" i="1"/>
  <c r="J1288" i="1"/>
  <c r="N1288" i="1"/>
  <c r="O1288" i="1"/>
  <c r="G1289" i="1"/>
  <c r="H1289" i="1"/>
  <c r="I1289" i="1"/>
  <c r="J1289" i="1"/>
  <c r="N1289" i="1"/>
  <c r="O1289" i="1"/>
  <c r="G1290" i="1"/>
  <c r="H1290" i="1"/>
  <c r="I1290" i="1"/>
  <c r="J1290" i="1"/>
  <c r="N1290" i="1"/>
  <c r="O1290" i="1"/>
  <c r="G1291" i="1"/>
  <c r="H1291" i="1"/>
  <c r="I1291" i="1"/>
  <c r="J1291" i="1"/>
  <c r="N1291" i="1"/>
  <c r="O1291" i="1"/>
  <c r="G1292" i="1"/>
  <c r="H1292" i="1"/>
  <c r="I1292" i="1"/>
  <c r="J1292" i="1"/>
  <c r="N1292" i="1"/>
  <c r="O1292" i="1"/>
  <c r="G1293" i="1"/>
  <c r="H1293" i="1"/>
  <c r="I1293" i="1"/>
  <c r="J1293" i="1"/>
  <c r="N1293" i="1"/>
  <c r="O1293" i="1"/>
  <c r="G1294" i="1"/>
  <c r="H1294" i="1"/>
  <c r="I1294" i="1"/>
  <c r="J1294" i="1"/>
  <c r="N1294" i="1"/>
  <c r="O1294" i="1"/>
  <c r="G1295" i="1"/>
  <c r="H1295" i="1"/>
  <c r="I1295" i="1"/>
  <c r="J1295" i="1"/>
  <c r="N1295" i="1"/>
  <c r="O1295" i="1"/>
  <c r="G1296" i="1"/>
  <c r="H1296" i="1"/>
  <c r="I1296" i="1"/>
  <c r="J1296" i="1"/>
  <c r="N1296" i="1"/>
  <c r="O1296" i="1"/>
  <c r="G1297" i="1"/>
  <c r="H1297" i="1"/>
  <c r="I1297" i="1"/>
  <c r="J1297" i="1"/>
  <c r="N1297" i="1"/>
  <c r="O1297" i="1"/>
  <c r="G1298" i="1"/>
  <c r="H1298" i="1"/>
  <c r="I1298" i="1"/>
  <c r="J1298" i="1"/>
  <c r="N1298" i="1"/>
  <c r="O1298" i="1"/>
  <c r="G1299" i="1"/>
  <c r="H1299" i="1"/>
  <c r="I1299" i="1"/>
  <c r="J1299" i="1"/>
  <c r="N1299" i="1"/>
  <c r="O1299" i="1"/>
  <c r="G1300" i="1"/>
  <c r="H1300" i="1"/>
  <c r="I1300" i="1"/>
  <c r="J1300" i="1"/>
  <c r="N1300" i="1"/>
  <c r="O1300" i="1"/>
  <c r="G1301" i="1"/>
  <c r="H1301" i="1"/>
  <c r="I1301" i="1"/>
  <c r="J1301" i="1"/>
  <c r="N1301" i="1"/>
  <c r="O1301" i="1"/>
  <c r="G1302" i="1"/>
  <c r="H1302" i="1"/>
  <c r="I1302" i="1"/>
  <c r="J1302" i="1"/>
  <c r="N1302" i="1"/>
  <c r="O1302" i="1"/>
  <c r="G1303" i="1"/>
  <c r="H1303" i="1"/>
  <c r="I1303" i="1"/>
  <c r="J1303" i="1"/>
  <c r="N1303" i="1"/>
  <c r="O1303" i="1"/>
  <c r="G1304" i="1"/>
  <c r="H1304" i="1"/>
  <c r="I1304" i="1"/>
  <c r="J1304" i="1"/>
  <c r="N1304" i="1"/>
  <c r="O1304" i="1"/>
  <c r="G1305" i="1"/>
  <c r="H1305" i="1"/>
  <c r="I1305" i="1"/>
  <c r="J1305" i="1"/>
  <c r="N1305" i="1"/>
  <c r="O1305" i="1"/>
  <c r="G1307" i="1"/>
  <c r="H1307" i="1"/>
  <c r="I1307" i="1"/>
  <c r="J1307" i="1"/>
  <c r="N1307" i="1"/>
  <c r="O1307" i="1"/>
  <c r="G1308" i="1"/>
  <c r="H1308" i="1"/>
  <c r="I1308" i="1"/>
  <c r="J1308" i="1"/>
  <c r="N1308" i="1"/>
  <c r="O1308" i="1"/>
  <c r="G1309" i="1"/>
  <c r="H1309" i="1"/>
  <c r="I1309" i="1"/>
  <c r="J1309" i="1"/>
  <c r="N1309" i="1"/>
  <c r="O1309" i="1"/>
  <c r="G1310" i="1"/>
  <c r="H1310" i="1"/>
  <c r="I1310" i="1"/>
  <c r="J1310" i="1"/>
  <c r="N1310" i="1"/>
  <c r="O1310" i="1"/>
  <c r="G1311" i="1"/>
  <c r="H1311" i="1"/>
  <c r="I1311" i="1"/>
  <c r="J1311" i="1"/>
  <c r="N1311" i="1"/>
  <c r="O1311" i="1"/>
  <c r="G1312" i="1"/>
  <c r="H1312" i="1"/>
  <c r="I1312" i="1"/>
  <c r="J1312" i="1"/>
  <c r="N1312" i="1"/>
  <c r="O1312" i="1"/>
  <c r="G1313" i="1"/>
  <c r="H1313" i="1"/>
  <c r="I1313" i="1"/>
  <c r="J1313" i="1"/>
  <c r="N1313" i="1"/>
  <c r="O1313" i="1"/>
  <c r="G1314" i="1"/>
  <c r="H1314" i="1"/>
  <c r="I1314" i="1"/>
  <c r="J1314" i="1"/>
  <c r="N1314" i="1"/>
  <c r="O1314" i="1"/>
  <c r="G1315" i="1"/>
  <c r="H1315" i="1"/>
  <c r="I1315" i="1"/>
  <c r="J1315" i="1"/>
  <c r="N1315" i="1"/>
  <c r="O1315" i="1"/>
  <c r="G1316" i="1"/>
  <c r="H1316" i="1"/>
  <c r="I1316" i="1"/>
  <c r="J1316" i="1"/>
  <c r="N1316" i="1"/>
  <c r="O1316" i="1"/>
  <c r="G1317" i="1"/>
  <c r="H1317" i="1"/>
  <c r="I1317" i="1"/>
  <c r="J1317" i="1"/>
  <c r="N1317" i="1"/>
  <c r="O1317" i="1"/>
  <c r="G1318" i="1"/>
  <c r="H1318" i="1"/>
  <c r="I1318" i="1"/>
  <c r="J1318" i="1"/>
  <c r="N1318" i="1"/>
  <c r="O1318" i="1"/>
  <c r="G1319" i="1"/>
  <c r="H1319" i="1"/>
  <c r="I1319" i="1"/>
  <c r="J1319" i="1"/>
  <c r="N1319" i="1"/>
  <c r="O1319" i="1"/>
  <c r="G1321" i="1"/>
  <c r="G1340" i="1" s="1"/>
  <c r="H1321" i="1"/>
  <c r="I1321" i="1"/>
  <c r="J1321" i="1"/>
  <c r="N1321" i="1"/>
  <c r="O1321" i="1"/>
  <c r="G1322" i="1"/>
  <c r="H1322" i="1"/>
  <c r="I1322" i="1"/>
  <c r="J1322" i="1"/>
  <c r="N1322" i="1"/>
  <c r="O1322" i="1"/>
  <c r="G1323" i="1"/>
  <c r="H1323" i="1"/>
  <c r="I1323" i="1"/>
  <c r="J1323" i="1"/>
  <c r="N1323" i="1"/>
  <c r="O1323" i="1"/>
  <c r="G1324" i="1"/>
  <c r="H1324" i="1"/>
  <c r="I1324" i="1"/>
  <c r="J1324" i="1"/>
  <c r="N1324" i="1"/>
  <c r="O1324" i="1"/>
  <c r="G1325" i="1"/>
  <c r="H1325" i="1"/>
  <c r="I1325" i="1"/>
  <c r="J1325" i="1"/>
  <c r="N1325" i="1"/>
  <c r="O1325" i="1"/>
  <c r="G1326" i="1"/>
  <c r="H1326" i="1"/>
  <c r="I1326" i="1"/>
  <c r="J1326" i="1"/>
  <c r="N1326" i="1"/>
  <c r="O1326" i="1"/>
  <c r="G1327" i="1"/>
  <c r="H1327" i="1"/>
  <c r="I1327" i="1"/>
  <c r="J1327" i="1"/>
  <c r="N1327" i="1"/>
  <c r="O1327" i="1"/>
  <c r="G1328" i="1"/>
  <c r="H1328" i="1"/>
  <c r="I1328" i="1"/>
  <c r="J1328" i="1"/>
  <c r="N1328" i="1"/>
  <c r="O1328" i="1"/>
  <c r="G1329" i="1"/>
  <c r="H1329" i="1"/>
  <c r="I1329" i="1"/>
  <c r="J1329" i="1"/>
  <c r="N1329" i="1"/>
  <c r="O1329" i="1"/>
  <c r="G1330" i="1"/>
  <c r="H1330" i="1"/>
  <c r="I1330" i="1"/>
  <c r="J1330" i="1"/>
  <c r="N1330" i="1"/>
  <c r="O1330" i="1"/>
  <c r="G1331" i="1"/>
  <c r="H1331" i="1"/>
  <c r="I1331" i="1"/>
  <c r="J1331" i="1"/>
  <c r="N1331" i="1"/>
  <c r="O1331" i="1"/>
  <c r="G1332" i="1"/>
  <c r="H1332" i="1"/>
  <c r="I1332" i="1"/>
  <c r="J1332" i="1"/>
  <c r="N1332" i="1"/>
  <c r="O1332" i="1"/>
  <c r="G1333" i="1"/>
  <c r="H1333" i="1"/>
  <c r="I1333" i="1"/>
  <c r="J1333" i="1"/>
  <c r="N1333" i="1"/>
  <c r="O1333" i="1"/>
  <c r="G1334" i="1"/>
  <c r="H1334" i="1"/>
  <c r="I1334" i="1"/>
  <c r="J1334" i="1"/>
  <c r="N1334" i="1"/>
  <c r="O1334" i="1"/>
  <c r="G1335" i="1"/>
  <c r="H1335" i="1"/>
  <c r="I1335" i="1"/>
  <c r="J1335" i="1"/>
  <c r="N1335" i="1"/>
  <c r="O1335" i="1"/>
  <c r="G1336" i="1"/>
  <c r="H1336" i="1"/>
  <c r="I1336" i="1"/>
  <c r="J1336" i="1"/>
  <c r="N1336" i="1"/>
  <c r="O1336" i="1"/>
  <c r="G1337" i="1"/>
  <c r="H1337" i="1"/>
  <c r="I1337" i="1"/>
  <c r="J1337" i="1"/>
  <c r="N1337" i="1"/>
  <c r="O1337" i="1"/>
  <c r="G1338" i="1"/>
  <c r="H1338" i="1"/>
  <c r="I1338" i="1"/>
  <c r="J1338" i="1"/>
  <c r="N1338" i="1"/>
  <c r="O1338" i="1"/>
  <c r="G1339" i="1"/>
  <c r="H1339" i="1"/>
  <c r="I1339" i="1"/>
  <c r="J1339" i="1"/>
  <c r="N1339" i="1"/>
  <c r="O1339" i="1"/>
  <c r="G1341" i="1"/>
  <c r="H1341" i="1"/>
  <c r="I1341" i="1"/>
  <c r="J1341" i="1"/>
  <c r="N1341" i="1"/>
  <c r="O1341" i="1"/>
  <c r="G1342" i="1"/>
  <c r="H1342" i="1"/>
  <c r="I1342" i="1"/>
  <c r="J1342" i="1"/>
  <c r="N1342" i="1"/>
  <c r="O1342" i="1"/>
  <c r="G1343" i="1"/>
  <c r="H1343" i="1"/>
  <c r="I1343" i="1"/>
  <c r="J1343" i="1"/>
  <c r="N1343" i="1"/>
  <c r="O1343" i="1"/>
  <c r="G1344" i="1"/>
  <c r="H1344" i="1"/>
  <c r="I1344" i="1"/>
  <c r="J1344" i="1"/>
  <c r="N1344" i="1"/>
  <c r="O1344" i="1"/>
  <c r="G1345" i="1"/>
  <c r="H1345" i="1"/>
  <c r="I1345" i="1"/>
  <c r="J1345" i="1"/>
  <c r="N1345" i="1"/>
  <c r="O1345" i="1"/>
  <c r="G1346" i="1"/>
  <c r="H1346" i="1"/>
  <c r="I1346" i="1"/>
  <c r="J1346" i="1"/>
  <c r="N1346" i="1"/>
  <c r="O1346" i="1"/>
  <c r="G1347" i="1"/>
  <c r="H1347" i="1"/>
  <c r="I1347" i="1"/>
  <c r="J1347" i="1"/>
  <c r="N1347" i="1"/>
  <c r="O1347" i="1"/>
  <c r="G1348" i="1"/>
  <c r="H1348" i="1"/>
  <c r="I1348" i="1"/>
  <c r="J1348" i="1"/>
  <c r="N1348" i="1"/>
  <c r="O1348" i="1"/>
  <c r="G1349" i="1"/>
  <c r="H1349" i="1"/>
  <c r="I1349" i="1"/>
  <c r="J1349" i="1"/>
  <c r="N1349" i="1"/>
  <c r="O1349" i="1"/>
  <c r="G1350" i="1"/>
  <c r="H1350" i="1"/>
  <c r="I1350" i="1"/>
  <c r="J1350" i="1"/>
  <c r="N1350" i="1"/>
  <c r="O1350" i="1"/>
  <c r="G1351" i="1"/>
  <c r="H1351" i="1"/>
  <c r="I1351" i="1"/>
  <c r="J1351" i="1"/>
  <c r="N1351" i="1"/>
  <c r="O1351" i="1"/>
  <c r="G1352" i="1"/>
  <c r="H1352" i="1"/>
  <c r="I1352" i="1"/>
  <c r="J1352" i="1"/>
  <c r="N1352" i="1"/>
  <c r="O1352" i="1"/>
  <c r="G1353" i="1"/>
  <c r="H1353" i="1"/>
  <c r="I1353" i="1"/>
  <c r="J1353" i="1"/>
  <c r="N1353" i="1"/>
  <c r="O1353" i="1"/>
  <c r="G1354" i="1"/>
  <c r="H1354" i="1"/>
  <c r="I1354" i="1"/>
  <c r="J1354" i="1"/>
  <c r="N1354" i="1"/>
  <c r="O1354" i="1"/>
  <c r="G1355" i="1"/>
  <c r="H1355" i="1"/>
  <c r="I1355" i="1"/>
  <c r="J1355" i="1"/>
  <c r="N1355" i="1"/>
  <c r="O1355" i="1"/>
  <c r="G1356" i="1"/>
  <c r="H1356" i="1"/>
  <c r="I1356" i="1"/>
  <c r="J1356" i="1"/>
  <c r="N1356" i="1"/>
  <c r="O1356" i="1"/>
  <c r="G1357" i="1"/>
  <c r="H1357" i="1"/>
  <c r="I1357" i="1"/>
  <c r="J1357" i="1"/>
  <c r="N1357" i="1"/>
  <c r="O1357" i="1"/>
  <c r="G1358" i="1"/>
  <c r="H1358" i="1"/>
  <c r="I1358" i="1"/>
  <c r="J1358" i="1"/>
  <c r="N1358" i="1"/>
  <c r="O1358" i="1"/>
  <c r="G1359" i="1"/>
  <c r="H1359" i="1"/>
  <c r="I1359" i="1"/>
  <c r="J1359" i="1"/>
  <c r="N1359" i="1"/>
  <c r="O1359" i="1"/>
  <c r="G1360" i="1"/>
  <c r="H1360" i="1"/>
  <c r="I1360" i="1"/>
  <c r="J1360" i="1"/>
  <c r="N1360" i="1"/>
  <c r="O1360" i="1"/>
  <c r="G1361" i="1"/>
  <c r="H1361" i="1"/>
  <c r="I1361" i="1"/>
  <c r="J1361" i="1"/>
  <c r="N1361" i="1"/>
  <c r="O1361" i="1"/>
  <c r="G1362" i="1"/>
  <c r="H1362" i="1"/>
  <c r="I1362" i="1"/>
  <c r="J1362" i="1"/>
  <c r="N1362" i="1"/>
  <c r="O1362" i="1"/>
  <c r="G1363" i="1"/>
  <c r="H1363" i="1"/>
  <c r="I1363" i="1"/>
  <c r="J1363" i="1"/>
  <c r="N1363" i="1"/>
  <c r="O1363" i="1"/>
  <c r="G1364" i="1"/>
  <c r="H1364" i="1"/>
  <c r="I1364" i="1"/>
  <c r="J1364" i="1"/>
  <c r="N1364" i="1"/>
  <c r="O1364" i="1"/>
  <c r="G1365" i="1"/>
  <c r="H1365" i="1"/>
  <c r="I1365" i="1"/>
  <c r="J1365" i="1"/>
  <c r="N1365" i="1"/>
  <c r="O1365" i="1"/>
  <c r="G1367" i="1"/>
  <c r="H1367" i="1"/>
  <c r="I1367" i="1"/>
  <c r="J1367" i="1"/>
  <c r="N1367" i="1"/>
  <c r="O1367" i="1"/>
  <c r="G1368" i="1"/>
  <c r="H1368" i="1"/>
  <c r="I1368" i="1"/>
  <c r="J1368" i="1"/>
  <c r="N1368" i="1"/>
  <c r="O1368" i="1"/>
  <c r="G1369" i="1"/>
  <c r="H1369" i="1"/>
  <c r="I1369" i="1"/>
  <c r="J1369" i="1"/>
  <c r="N1369" i="1"/>
  <c r="O1369" i="1"/>
  <c r="G1370" i="1"/>
  <c r="H1370" i="1"/>
  <c r="I1370" i="1"/>
  <c r="J1370" i="1"/>
  <c r="N1370" i="1"/>
  <c r="O1370" i="1"/>
  <c r="G1371" i="1"/>
  <c r="H1371" i="1"/>
  <c r="I1371" i="1"/>
  <c r="J1371" i="1"/>
  <c r="N1371" i="1"/>
  <c r="O1371" i="1"/>
  <c r="G1372" i="1"/>
  <c r="H1372" i="1"/>
  <c r="I1372" i="1"/>
  <c r="J1372" i="1"/>
  <c r="N1372" i="1"/>
  <c r="O1372" i="1"/>
  <c r="G1373" i="1"/>
  <c r="H1373" i="1"/>
  <c r="I1373" i="1"/>
  <c r="J1373" i="1"/>
  <c r="N1373" i="1"/>
  <c r="O1373" i="1"/>
  <c r="G1374" i="1"/>
  <c r="H1374" i="1"/>
  <c r="I1374" i="1"/>
  <c r="J1374" i="1"/>
  <c r="N1374" i="1"/>
  <c r="O1374" i="1"/>
  <c r="G1375" i="1"/>
  <c r="H1375" i="1"/>
  <c r="I1375" i="1"/>
  <c r="J1375" i="1"/>
  <c r="N1375" i="1"/>
  <c r="O1375" i="1"/>
  <c r="G1376" i="1"/>
  <c r="H1376" i="1"/>
  <c r="I1376" i="1"/>
  <c r="J1376" i="1"/>
  <c r="N1376" i="1"/>
  <c r="O1376" i="1"/>
  <c r="G1377" i="1"/>
  <c r="H1377" i="1"/>
  <c r="I1377" i="1"/>
  <c r="J1377" i="1"/>
  <c r="N1377" i="1"/>
  <c r="O1377" i="1"/>
  <c r="G1378" i="1"/>
  <c r="H1378" i="1"/>
  <c r="I1378" i="1"/>
  <c r="J1378" i="1"/>
  <c r="N1378" i="1"/>
  <c r="O1378" i="1"/>
  <c r="G1379" i="1"/>
  <c r="H1379" i="1"/>
  <c r="I1379" i="1"/>
  <c r="J1379" i="1"/>
  <c r="N1379" i="1"/>
  <c r="O1379" i="1"/>
  <c r="G1380" i="1"/>
  <c r="H1380" i="1"/>
  <c r="I1380" i="1"/>
  <c r="J1380" i="1"/>
  <c r="N1380" i="1"/>
  <c r="O1380" i="1"/>
  <c r="G1381" i="1"/>
  <c r="H1381" i="1"/>
  <c r="I1381" i="1"/>
  <c r="J1381" i="1"/>
  <c r="N1381" i="1"/>
  <c r="O1381" i="1"/>
  <c r="G1382" i="1"/>
  <c r="H1382" i="1"/>
  <c r="I1382" i="1"/>
  <c r="J1382" i="1"/>
  <c r="N1382" i="1"/>
  <c r="O1382" i="1"/>
  <c r="G1383" i="1"/>
  <c r="H1383" i="1"/>
  <c r="I1383" i="1"/>
  <c r="J1383" i="1"/>
  <c r="N1383" i="1"/>
  <c r="O1383" i="1"/>
  <c r="G1384" i="1"/>
  <c r="H1384" i="1"/>
  <c r="I1384" i="1"/>
  <c r="J1384" i="1"/>
  <c r="N1384" i="1"/>
  <c r="O1384" i="1"/>
  <c r="G1385" i="1"/>
  <c r="H1385" i="1"/>
  <c r="I1385" i="1"/>
  <c r="J1385" i="1"/>
  <c r="N1385" i="1"/>
  <c r="O1385" i="1"/>
  <c r="G1386" i="1"/>
  <c r="H1386" i="1"/>
  <c r="I1386" i="1"/>
  <c r="J1386" i="1"/>
  <c r="N1386" i="1"/>
  <c r="O1386" i="1"/>
  <c r="G1387" i="1"/>
  <c r="H1387" i="1"/>
  <c r="I1387" i="1"/>
  <c r="J1387" i="1"/>
  <c r="N1387" i="1"/>
  <c r="O1387" i="1"/>
  <c r="G1388" i="1"/>
  <c r="H1388" i="1"/>
  <c r="I1388" i="1"/>
  <c r="J1388" i="1"/>
  <c r="N1388" i="1"/>
  <c r="O1388" i="1"/>
  <c r="G1390" i="1"/>
  <c r="H1390" i="1"/>
  <c r="I1390" i="1"/>
  <c r="J1390" i="1"/>
  <c r="J1403" i="1" s="1"/>
  <c r="N1390" i="1"/>
  <c r="O1390" i="1"/>
  <c r="G1391" i="1"/>
  <c r="H1391" i="1"/>
  <c r="I1391" i="1"/>
  <c r="J1391" i="1"/>
  <c r="N1391" i="1"/>
  <c r="O1391" i="1"/>
  <c r="G1392" i="1"/>
  <c r="H1392" i="1"/>
  <c r="I1392" i="1"/>
  <c r="J1392" i="1"/>
  <c r="N1392" i="1"/>
  <c r="O1392" i="1"/>
  <c r="G1393" i="1"/>
  <c r="H1393" i="1"/>
  <c r="I1393" i="1"/>
  <c r="J1393" i="1"/>
  <c r="N1393" i="1"/>
  <c r="O1393" i="1"/>
  <c r="G1394" i="1"/>
  <c r="H1394" i="1"/>
  <c r="I1394" i="1"/>
  <c r="J1394" i="1"/>
  <c r="N1394" i="1"/>
  <c r="O1394" i="1"/>
  <c r="G1395" i="1"/>
  <c r="H1395" i="1"/>
  <c r="I1395" i="1"/>
  <c r="J1395" i="1"/>
  <c r="N1395" i="1"/>
  <c r="O1395" i="1"/>
  <c r="G1396" i="1"/>
  <c r="H1396" i="1"/>
  <c r="I1396" i="1"/>
  <c r="J1396" i="1"/>
  <c r="N1396" i="1"/>
  <c r="O1396" i="1"/>
  <c r="G1397" i="1"/>
  <c r="H1397" i="1"/>
  <c r="I1397" i="1"/>
  <c r="J1397" i="1"/>
  <c r="N1397" i="1"/>
  <c r="O1397" i="1"/>
  <c r="G1398" i="1"/>
  <c r="H1398" i="1"/>
  <c r="I1398" i="1"/>
  <c r="J1398" i="1"/>
  <c r="N1398" i="1"/>
  <c r="O1398" i="1"/>
  <c r="G1399" i="1"/>
  <c r="H1399" i="1"/>
  <c r="I1399" i="1"/>
  <c r="J1399" i="1"/>
  <c r="N1399" i="1"/>
  <c r="O1399" i="1"/>
  <c r="G1400" i="1"/>
  <c r="H1400" i="1"/>
  <c r="I1400" i="1"/>
  <c r="J1400" i="1"/>
  <c r="N1400" i="1"/>
  <c r="O1400" i="1"/>
  <c r="G1401" i="1"/>
  <c r="H1401" i="1"/>
  <c r="I1401" i="1"/>
  <c r="J1401" i="1"/>
  <c r="N1401" i="1"/>
  <c r="O1401" i="1"/>
  <c r="G1402" i="1"/>
  <c r="H1402" i="1"/>
  <c r="I1402" i="1"/>
  <c r="J1402" i="1"/>
  <c r="N1402" i="1"/>
  <c r="O1402" i="1"/>
  <c r="G1404" i="1"/>
  <c r="H1404" i="1"/>
  <c r="I1404" i="1"/>
  <c r="J1404" i="1"/>
  <c r="N1404" i="1"/>
  <c r="O1404" i="1"/>
  <c r="G1405" i="1"/>
  <c r="H1405" i="1"/>
  <c r="I1405" i="1"/>
  <c r="J1405" i="1"/>
  <c r="N1405" i="1"/>
  <c r="O1405" i="1"/>
  <c r="G1406" i="1"/>
  <c r="H1406" i="1"/>
  <c r="I1406" i="1"/>
  <c r="J1406" i="1"/>
  <c r="N1406" i="1"/>
  <c r="O1406" i="1"/>
  <c r="G1407" i="1"/>
  <c r="H1407" i="1"/>
  <c r="I1407" i="1"/>
  <c r="J1407" i="1"/>
  <c r="N1407" i="1"/>
  <c r="O1407" i="1"/>
  <c r="G1408" i="1"/>
  <c r="H1408" i="1"/>
  <c r="I1408" i="1"/>
  <c r="J1408" i="1"/>
  <c r="N1408" i="1"/>
  <c r="O1408" i="1"/>
  <c r="G1409" i="1"/>
  <c r="H1409" i="1"/>
  <c r="I1409" i="1"/>
  <c r="J1409" i="1"/>
  <c r="N1409" i="1"/>
  <c r="O1409" i="1"/>
  <c r="G1410" i="1"/>
  <c r="H1410" i="1"/>
  <c r="I1410" i="1"/>
  <c r="J1410" i="1"/>
  <c r="N1410" i="1"/>
  <c r="O1410" i="1"/>
  <c r="G1411" i="1"/>
  <c r="H1411" i="1"/>
  <c r="I1411" i="1"/>
  <c r="J1411" i="1"/>
  <c r="N1411" i="1"/>
  <c r="O1411" i="1"/>
  <c r="G1412" i="1"/>
  <c r="H1412" i="1"/>
  <c r="I1412" i="1"/>
  <c r="J1412" i="1"/>
  <c r="N1412" i="1"/>
  <c r="O1412" i="1"/>
  <c r="G1413" i="1"/>
  <c r="H1413" i="1"/>
  <c r="I1413" i="1"/>
  <c r="J1413" i="1"/>
  <c r="N1413" i="1"/>
  <c r="O1413" i="1"/>
  <c r="G1414" i="1"/>
  <c r="H1414" i="1"/>
  <c r="I1414" i="1"/>
  <c r="J1414" i="1"/>
  <c r="N1414" i="1"/>
  <c r="O1414" i="1"/>
  <c r="G1415" i="1"/>
  <c r="H1415" i="1"/>
  <c r="I1415" i="1"/>
  <c r="J1415" i="1"/>
  <c r="N1415" i="1"/>
  <c r="O1415" i="1"/>
  <c r="G1416" i="1"/>
  <c r="H1416" i="1"/>
  <c r="I1416" i="1"/>
  <c r="J1416" i="1"/>
  <c r="N1416" i="1"/>
  <c r="O1416" i="1"/>
  <c r="G1417" i="1"/>
  <c r="H1417" i="1"/>
  <c r="I1417" i="1"/>
  <c r="J1417" i="1"/>
  <c r="N1417" i="1"/>
  <c r="O1417" i="1"/>
  <c r="G1418" i="1"/>
  <c r="H1418" i="1"/>
  <c r="I1418" i="1"/>
  <c r="J1418" i="1"/>
  <c r="N1418" i="1"/>
  <c r="O1418" i="1"/>
  <c r="G1419" i="1"/>
  <c r="H1419" i="1"/>
  <c r="I1419" i="1"/>
  <c r="J1419" i="1"/>
  <c r="N1419" i="1"/>
  <c r="O1419" i="1"/>
  <c r="G1420" i="1"/>
  <c r="H1420" i="1"/>
  <c r="I1420" i="1"/>
  <c r="J1420" i="1"/>
  <c r="N1420" i="1"/>
  <c r="O1420" i="1"/>
  <c r="G1421" i="1"/>
  <c r="H1421" i="1"/>
  <c r="I1421" i="1"/>
  <c r="J1421" i="1"/>
  <c r="N1421" i="1"/>
  <c r="O1421" i="1"/>
  <c r="G1422" i="1"/>
  <c r="H1422" i="1"/>
  <c r="I1422" i="1"/>
  <c r="J1422" i="1"/>
  <c r="N1422" i="1"/>
  <c r="O1422" i="1"/>
  <c r="G1423" i="1"/>
  <c r="H1423" i="1"/>
  <c r="I1423" i="1"/>
  <c r="J1423" i="1"/>
  <c r="N1423" i="1"/>
  <c r="O1423" i="1"/>
  <c r="G1424" i="1"/>
  <c r="H1424" i="1"/>
  <c r="I1424" i="1"/>
  <c r="J1424" i="1"/>
  <c r="N1424" i="1"/>
  <c r="O1424" i="1"/>
  <c r="G1425" i="1"/>
  <c r="H1425" i="1"/>
  <c r="I1425" i="1"/>
  <c r="J1425" i="1"/>
  <c r="N1425" i="1"/>
  <c r="O1425" i="1"/>
  <c r="G1426" i="1"/>
  <c r="H1426" i="1"/>
  <c r="I1426" i="1"/>
  <c r="J1426" i="1"/>
  <c r="N1426" i="1"/>
  <c r="O1426" i="1"/>
  <c r="G1427" i="1"/>
  <c r="H1427" i="1"/>
  <c r="I1427" i="1"/>
  <c r="J1427" i="1"/>
  <c r="N1427" i="1"/>
  <c r="O1427" i="1"/>
  <c r="G5" i="1"/>
  <c r="H5" i="1"/>
  <c r="I5" i="1"/>
  <c r="J5" i="1"/>
  <c r="N5" i="1"/>
  <c r="O5" i="1"/>
  <c r="G6" i="1"/>
  <c r="H6" i="1"/>
  <c r="I6" i="1"/>
  <c r="J6" i="1"/>
  <c r="N6" i="1"/>
  <c r="O6" i="1"/>
  <c r="G7" i="1"/>
  <c r="H7" i="1"/>
  <c r="I7" i="1"/>
  <c r="J7" i="1"/>
  <c r="N7" i="1"/>
  <c r="O7" i="1"/>
  <c r="G8" i="1"/>
  <c r="H8" i="1"/>
  <c r="I8" i="1"/>
  <c r="J8" i="1"/>
  <c r="N8" i="1"/>
  <c r="O8" i="1"/>
  <c r="G9" i="1"/>
  <c r="H9" i="1"/>
  <c r="I9" i="1"/>
  <c r="J9" i="1"/>
  <c r="N9" i="1"/>
  <c r="O9" i="1"/>
  <c r="G10" i="1"/>
  <c r="H10" i="1"/>
  <c r="I10" i="1"/>
  <c r="J10" i="1"/>
  <c r="N10" i="1"/>
  <c r="O10" i="1"/>
  <c r="G11" i="1"/>
  <c r="H11" i="1"/>
  <c r="I11" i="1"/>
  <c r="J11" i="1"/>
  <c r="N11" i="1"/>
  <c r="O11" i="1"/>
  <c r="G12" i="1"/>
  <c r="H12" i="1"/>
  <c r="I12" i="1"/>
  <c r="J12" i="1"/>
  <c r="N12" i="1"/>
  <c r="O12" i="1"/>
  <c r="G13" i="1"/>
  <c r="H13" i="1"/>
  <c r="I13" i="1"/>
  <c r="J13" i="1"/>
  <c r="N13" i="1"/>
  <c r="O13" i="1"/>
  <c r="G14" i="1"/>
  <c r="H14" i="1"/>
  <c r="I14" i="1"/>
  <c r="J14" i="1"/>
  <c r="N14" i="1"/>
  <c r="O14" i="1"/>
  <c r="G15" i="1"/>
  <c r="H15" i="1"/>
  <c r="I15" i="1"/>
  <c r="J15" i="1"/>
  <c r="N15" i="1"/>
  <c r="O15" i="1"/>
  <c r="G16" i="1"/>
  <c r="H16" i="1"/>
  <c r="I16" i="1"/>
  <c r="J16" i="1"/>
  <c r="N16" i="1"/>
  <c r="O16" i="1"/>
  <c r="G17" i="1"/>
  <c r="H17" i="1"/>
  <c r="I17" i="1"/>
  <c r="J17" i="1"/>
  <c r="N17" i="1"/>
  <c r="O17" i="1"/>
  <c r="G18" i="1"/>
  <c r="H18" i="1"/>
  <c r="I18" i="1"/>
  <c r="J18" i="1"/>
  <c r="N18" i="1"/>
  <c r="O18" i="1"/>
  <c r="G19" i="1"/>
  <c r="H19" i="1"/>
  <c r="I19" i="1"/>
  <c r="J19" i="1"/>
  <c r="N19" i="1"/>
  <c r="O19" i="1"/>
  <c r="G20" i="1"/>
  <c r="H20" i="1"/>
  <c r="I20" i="1"/>
  <c r="J20" i="1"/>
  <c r="N20" i="1"/>
  <c r="O20" i="1"/>
  <c r="G21" i="1"/>
  <c r="H21" i="1"/>
  <c r="I21" i="1"/>
  <c r="J21" i="1"/>
  <c r="N21" i="1"/>
  <c r="O21" i="1"/>
  <c r="G22" i="1"/>
  <c r="H22" i="1"/>
  <c r="I22" i="1"/>
  <c r="J22" i="1"/>
  <c r="N22" i="1"/>
  <c r="O22" i="1"/>
  <c r="G24" i="1"/>
  <c r="H24" i="1"/>
  <c r="I24" i="1"/>
  <c r="I39" i="1" s="1"/>
  <c r="J24" i="1"/>
  <c r="N24" i="1"/>
  <c r="O24" i="1"/>
  <c r="G25" i="1"/>
  <c r="H25" i="1"/>
  <c r="I25" i="1"/>
  <c r="J25" i="1"/>
  <c r="N25" i="1"/>
  <c r="O25" i="1"/>
  <c r="G26" i="1"/>
  <c r="H26" i="1"/>
  <c r="I26" i="1"/>
  <c r="J26" i="1"/>
  <c r="N26" i="1"/>
  <c r="O26" i="1"/>
  <c r="O4" i="1"/>
  <c r="N4" i="1"/>
  <c r="H4" i="1"/>
  <c r="J4" i="1"/>
  <c r="I4" i="1"/>
  <c r="G4" i="1"/>
  <c r="J1429" i="3" l="1"/>
  <c r="L1283" i="2"/>
  <c r="L1270" i="2"/>
  <c r="N1028" i="2"/>
  <c r="L1320" i="2"/>
  <c r="L1255" i="2"/>
  <c r="I23" i="1"/>
  <c r="I1429" i="1" s="1"/>
  <c r="O23" i="1"/>
  <c r="O1429" i="1" s="1"/>
  <c r="G1403" i="1"/>
  <c r="G1389" i="1"/>
  <c r="I1366" i="1"/>
  <c r="N1340" i="1"/>
  <c r="I1320" i="1"/>
  <c r="I1306" i="1"/>
  <c r="I1283" i="1"/>
  <c r="I1270" i="1"/>
  <c r="N1255" i="1"/>
  <c r="G1255" i="1"/>
  <c r="I1229" i="1"/>
  <c r="I1213" i="1"/>
  <c r="N1190" i="1"/>
  <c r="G1190" i="1"/>
  <c r="N1174" i="1"/>
  <c r="G1174" i="1"/>
  <c r="I1102" i="1"/>
  <c r="G1077" i="1"/>
  <c r="G1049" i="1"/>
  <c r="I1028" i="1"/>
  <c r="I1010" i="1"/>
  <c r="G980" i="1"/>
  <c r="I960" i="1"/>
  <c r="I934" i="1"/>
  <c r="I913" i="1"/>
  <c r="N904" i="1"/>
  <c r="I870" i="1"/>
  <c r="N824" i="1"/>
  <c r="G793" i="1"/>
  <c r="G777" i="1"/>
  <c r="I758" i="1"/>
  <c r="I710" i="1"/>
  <c r="N691" i="1"/>
  <c r="G691" i="1"/>
  <c r="N673" i="1"/>
  <c r="G673" i="1"/>
  <c r="N654" i="1"/>
  <c r="G654" i="1"/>
  <c r="I635" i="1"/>
  <c r="N623" i="1"/>
  <c r="G623" i="1"/>
  <c r="N611" i="1"/>
  <c r="G611" i="1"/>
  <c r="N602" i="1"/>
  <c r="G602" i="1"/>
  <c r="H758" i="1"/>
  <c r="O710" i="1"/>
  <c r="J673" i="1"/>
  <c r="J654" i="1"/>
  <c r="H635" i="1"/>
  <c r="J623" i="1"/>
  <c r="J602" i="1"/>
  <c r="H530" i="1"/>
  <c r="H514" i="1"/>
  <c r="O505" i="1"/>
  <c r="O488" i="1"/>
  <c r="J453" i="1"/>
  <c r="J437" i="1"/>
  <c r="G23" i="1"/>
  <c r="G1429" i="1" s="1"/>
  <c r="N23" i="1"/>
  <c r="J39" i="1"/>
  <c r="J1428" i="1"/>
  <c r="O1403" i="1"/>
  <c r="H1403" i="1"/>
  <c r="O1389" i="1"/>
  <c r="H1389" i="1"/>
  <c r="J1366" i="1"/>
  <c r="O1340" i="1"/>
  <c r="H1340" i="1"/>
  <c r="J1320" i="1"/>
  <c r="J1306" i="1"/>
  <c r="J1283" i="1"/>
  <c r="J1270" i="1"/>
  <c r="O1255" i="1"/>
  <c r="H1255" i="1"/>
  <c r="J1229" i="1"/>
  <c r="J1213" i="1"/>
  <c r="O1190" i="1"/>
  <c r="H1190" i="1"/>
  <c r="O1174" i="1"/>
  <c r="H1174" i="1"/>
  <c r="J1145" i="1"/>
  <c r="J1127" i="1"/>
  <c r="J1102" i="1"/>
  <c r="O1077" i="1"/>
  <c r="H1077" i="1"/>
  <c r="O1049" i="1"/>
  <c r="H1049" i="1"/>
  <c r="J1028" i="1"/>
  <c r="J1010" i="1"/>
  <c r="J1001" i="1"/>
  <c r="O980" i="1"/>
  <c r="H980" i="1"/>
  <c r="J960" i="1"/>
  <c r="J934" i="1"/>
  <c r="J913" i="1"/>
  <c r="O904" i="1"/>
  <c r="H904" i="1"/>
  <c r="J894" i="1"/>
  <c r="J870" i="1"/>
  <c r="J849" i="1"/>
  <c r="O824" i="1"/>
  <c r="H824" i="1"/>
  <c r="J796" i="1"/>
  <c r="O793" i="1"/>
  <c r="H793" i="1"/>
  <c r="O777" i="1"/>
  <c r="H777" i="1"/>
  <c r="J758" i="1"/>
  <c r="J710" i="1"/>
  <c r="O691" i="1"/>
  <c r="H691" i="1"/>
  <c r="O673" i="1"/>
  <c r="H673" i="1"/>
  <c r="O654" i="1"/>
  <c r="H654" i="1"/>
  <c r="J635" i="1"/>
  <c r="N564" i="1"/>
  <c r="N541" i="1"/>
  <c r="I530" i="1"/>
  <c r="I514" i="1"/>
  <c r="G453" i="1"/>
  <c r="G437" i="1"/>
  <c r="G418" i="1"/>
  <c r="N409" i="1"/>
  <c r="G394" i="1"/>
  <c r="N351" i="1"/>
  <c r="G331" i="1"/>
  <c r="G308" i="1"/>
  <c r="G226" i="1"/>
  <c r="N190" i="1"/>
  <c r="N155" i="1"/>
  <c r="N133" i="1"/>
  <c r="G112" i="1"/>
  <c r="N67" i="1"/>
  <c r="M23" i="1"/>
  <c r="M1429" i="1" s="1"/>
  <c r="H39" i="1"/>
  <c r="O1366" i="1"/>
  <c r="H1320" i="1"/>
  <c r="H1306" i="1"/>
  <c r="O1283" i="1"/>
  <c r="H1270" i="1"/>
  <c r="J1255" i="1"/>
  <c r="O1229" i="1"/>
  <c r="H1213" i="1"/>
  <c r="O1145" i="1"/>
  <c r="O1127" i="1"/>
  <c r="H1102" i="1"/>
  <c r="H1028" i="1"/>
  <c r="O1010" i="1"/>
  <c r="O1001" i="1"/>
  <c r="O960" i="1"/>
  <c r="O934" i="1"/>
  <c r="O913" i="1"/>
  <c r="H894" i="1"/>
  <c r="H870" i="1"/>
  <c r="H849" i="1"/>
  <c r="J226" i="1"/>
  <c r="H165" i="1"/>
  <c r="J155" i="1"/>
  <c r="O93" i="1"/>
  <c r="I1428" i="1"/>
  <c r="N1403" i="1"/>
  <c r="N1389" i="1"/>
  <c r="I1127" i="1"/>
  <c r="N1077" i="1"/>
  <c r="N1049" i="1"/>
  <c r="I1001" i="1"/>
  <c r="N980" i="1"/>
  <c r="G904" i="1"/>
  <c r="I894" i="1"/>
  <c r="I849" i="1"/>
  <c r="G824" i="1"/>
  <c r="N793" i="1"/>
  <c r="G581" i="1"/>
  <c r="G564" i="1"/>
  <c r="G541" i="1"/>
  <c r="I505" i="1"/>
  <c r="I488" i="1"/>
  <c r="N453" i="1"/>
  <c r="N437" i="1"/>
  <c r="N418" i="1"/>
  <c r="G409" i="1"/>
  <c r="N394" i="1"/>
  <c r="I369" i="1"/>
  <c r="G351" i="1"/>
  <c r="N331" i="1"/>
  <c r="N308" i="1"/>
  <c r="I271" i="1"/>
  <c r="I251" i="1"/>
  <c r="N226" i="1"/>
  <c r="G190" i="1"/>
  <c r="I165" i="1"/>
  <c r="G155" i="1"/>
  <c r="G133" i="1"/>
  <c r="N112" i="1"/>
  <c r="I93" i="1"/>
  <c r="G67" i="1"/>
  <c r="M437" i="1"/>
  <c r="M453" i="1"/>
  <c r="J23" i="1"/>
  <c r="O39" i="1"/>
  <c r="O1428" i="1"/>
  <c r="H1428" i="1"/>
  <c r="J1389" i="1"/>
  <c r="H1366" i="1"/>
  <c r="J1340" i="1"/>
  <c r="O1320" i="1"/>
  <c r="O1306" i="1"/>
  <c r="H1283" i="1"/>
  <c r="O1270" i="1"/>
  <c r="H1229" i="1"/>
  <c r="O1213" i="1"/>
  <c r="J1190" i="1"/>
  <c r="J1174" i="1"/>
  <c r="H1145" i="1"/>
  <c r="H1127" i="1"/>
  <c r="O1102" i="1"/>
  <c r="J1077" i="1"/>
  <c r="J1049" i="1"/>
  <c r="O1028" i="1"/>
  <c r="H1010" i="1"/>
  <c r="H1001" i="1"/>
  <c r="J980" i="1"/>
  <c r="H960" i="1"/>
  <c r="H934" i="1"/>
  <c r="H913" i="1"/>
  <c r="J904" i="1"/>
  <c r="O894" i="1"/>
  <c r="O870" i="1"/>
  <c r="O849" i="1"/>
  <c r="J824" i="1"/>
  <c r="J777" i="1"/>
  <c r="O758" i="1"/>
  <c r="H710" i="1"/>
  <c r="J691" i="1"/>
  <c r="O635" i="1"/>
  <c r="J611" i="1"/>
  <c r="J581" i="1"/>
  <c r="J564" i="1"/>
  <c r="J541" i="1"/>
  <c r="O530" i="1"/>
  <c r="O514" i="1"/>
  <c r="H505" i="1"/>
  <c r="H488" i="1"/>
  <c r="J418" i="1"/>
  <c r="J409" i="1"/>
  <c r="J394" i="1"/>
  <c r="O369" i="1"/>
  <c r="H369" i="1"/>
  <c r="J351" i="1"/>
  <c r="J331" i="1"/>
  <c r="J308" i="1"/>
  <c r="O271" i="1"/>
  <c r="H271" i="1"/>
  <c r="O251" i="1"/>
  <c r="H251" i="1"/>
  <c r="J190" i="1"/>
  <c r="O165" i="1"/>
  <c r="J133" i="1"/>
  <c r="J1429" i="1" s="1"/>
  <c r="J112" i="1"/>
  <c r="H93" i="1"/>
  <c r="J67" i="1"/>
  <c r="H23" i="1"/>
  <c r="N39" i="1"/>
  <c r="N1429" i="1" s="1"/>
  <c r="G39" i="1"/>
  <c r="N1428" i="1"/>
  <c r="G1428" i="1"/>
  <c r="I1403" i="1"/>
  <c r="I1389" i="1"/>
  <c r="O623" i="1"/>
  <c r="H623" i="1"/>
  <c r="O611" i="1"/>
  <c r="H611" i="1"/>
  <c r="O602" i="1"/>
  <c r="H602" i="1"/>
  <c r="O581" i="1"/>
  <c r="H581" i="1"/>
  <c r="O564" i="1"/>
  <c r="H564" i="1"/>
  <c r="O541" i="1"/>
  <c r="H541" i="1"/>
  <c r="J530" i="1"/>
  <c r="J514" i="1"/>
  <c r="J505" i="1"/>
  <c r="J488" i="1"/>
  <c r="O453" i="1"/>
  <c r="H453" i="1"/>
  <c r="O437" i="1"/>
  <c r="H437" i="1"/>
  <c r="O418" i="1"/>
  <c r="H418" i="1"/>
  <c r="O409" i="1"/>
  <c r="H409" i="1"/>
  <c r="O394" i="1"/>
  <c r="H394" i="1"/>
  <c r="J369" i="1"/>
  <c r="O351" i="1"/>
  <c r="H351" i="1"/>
  <c r="O331" i="1"/>
  <c r="H331" i="1"/>
  <c r="O308" i="1"/>
  <c r="H308" i="1"/>
  <c r="J271" i="1"/>
  <c r="J251" i="1"/>
  <c r="O226" i="1"/>
  <c r="H226" i="1"/>
  <c r="O190" i="1"/>
  <c r="H190" i="1"/>
  <c r="J165" i="1"/>
  <c r="O155" i="1"/>
  <c r="H155" i="1"/>
  <c r="O133" i="1"/>
  <c r="H133" i="1"/>
  <c r="O112" i="1"/>
  <c r="H112" i="1"/>
  <c r="J93" i="1"/>
  <c r="O67" i="1"/>
  <c r="H67" i="1"/>
  <c r="H1429" i="1" s="1"/>
  <c r="L23" i="1"/>
  <c r="L67" i="1"/>
  <c r="L1429" i="1" s="1"/>
  <c r="L112" i="1"/>
  <c r="L133" i="1"/>
  <c r="L155" i="1"/>
  <c r="L190" i="1"/>
  <c r="L226" i="1"/>
  <c r="L308" i="1"/>
  <c r="L331" i="1"/>
  <c r="L351" i="1"/>
  <c r="L394" i="1"/>
  <c r="L409" i="1"/>
  <c r="L418" i="1"/>
  <c r="L437" i="1"/>
  <c r="L453" i="1"/>
  <c r="L541" i="1"/>
  <c r="L564" i="1"/>
  <c r="L581" i="1"/>
  <c r="L602" i="1"/>
  <c r="L611" i="1"/>
  <c r="L623" i="1"/>
  <c r="L654" i="1"/>
  <c r="L673" i="1"/>
  <c r="L691" i="1"/>
  <c r="L777" i="1"/>
  <c r="L793" i="1"/>
  <c r="L824" i="1"/>
  <c r="L904" i="1"/>
  <c r="L980" i="1"/>
  <c r="L1049" i="1"/>
  <c r="L1077" i="1"/>
  <c r="L1174" i="1"/>
  <c r="L1190" i="1"/>
  <c r="L1255" i="1"/>
  <c r="L1340" i="1"/>
  <c r="L1389" i="1"/>
  <c r="L1403" i="1"/>
  <c r="N1366" i="1"/>
  <c r="G1366" i="1"/>
  <c r="I1340" i="1"/>
  <c r="N1320" i="1"/>
  <c r="G1320" i="1"/>
  <c r="N1306" i="1"/>
  <c r="G1306" i="1"/>
  <c r="N1283" i="1"/>
  <c r="G1283" i="1"/>
  <c r="N1270" i="1"/>
  <c r="G1270" i="1"/>
  <c r="I1255" i="1"/>
  <c r="N1229" i="1"/>
  <c r="G1229" i="1"/>
  <c r="N1213" i="1"/>
  <c r="G1213" i="1"/>
  <c r="I1190" i="1"/>
  <c r="I1174" i="1"/>
  <c r="N1145" i="1"/>
  <c r="G1145" i="1"/>
  <c r="N1127" i="1"/>
  <c r="G1127" i="1"/>
  <c r="N1102" i="1"/>
  <c r="G1102" i="1"/>
  <c r="I1077" i="1"/>
  <c r="I1049" i="1"/>
  <c r="N1028" i="1"/>
  <c r="G1028" i="1"/>
  <c r="N1010" i="1"/>
  <c r="G1010" i="1"/>
  <c r="N1001" i="1"/>
  <c r="G1001" i="1"/>
  <c r="I980" i="1"/>
  <c r="N960" i="1"/>
  <c r="G960" i="1"/>
  <c r="N934" i="1"/>
  <c r="G934" i="1"/>
  <c r="N913" i="1"/>
  <c r="G913" i="1"/>
  <c r="I904" i="1"/>
  <c r="N894" i="1"/>
  <c r="G894" i="1"/>
  <c r="N870" i="1"/>
  <c r="G870" i="1"/>
  <c r="N849" i="1"/>
  <c r="G849" i="1"/>
  <c r="I824" i="1"/>
  <c r="N796" i="1"/>
  <c r="G796" i="1"/>
  <c r="I793" i="1"/>
  <c r="I777" i="1"/>
  <c r="N758" i="1"/>
  <c r="G758" i="1"/>
  <c r="N710" i="1"/>
  <c r="G710" i="1"/>
  <c r="I691" i="1"/>
  <c r="I673" i="1"/>
  <c r="I654" i="1"/>
  <c r="N635" i="1"/>
  <c r="G635" i="1"/>
  <c r="I623" i="1"/>
  <c r="I611" i="1"/>
  <c r="I602" i="1"/>
  <c r="I581" i="1"/>
  <c r="I564" i="1"/>
  <c r="I541" i="1"/>
  <c r="N530" i="1"/>
  <c r="G530" i="1"/>
  <c r="N514" i="1"/>
  <c r="G514" i="1"/>
  <c r="N505" i="1"/>
  <c r="G505" i="1"/>
  <c r="N488" i="1"/>
  <c r="G488" i="1"/>
  <c r="I453" i="1"/>
  <c r="I437" i="1"/>
  <c r="I418" i="1"/>
  <c r="I409" i="1"/>
  <c r="I394" i="1"/>
  <c r="N369" i="1"/>
  <c r="G369" i="1"/>
  <c r="I351" i="1"/>
  <c r="I331" i="1"/>
  <c r="I308" i="1"/>
  <c r="N271" i="1"/>
  <c r="G271" i="1"/>
  <c r="N251" i="1"/>
  <c r="G251" i="1"/>
  <c r="I226" i="1"/>
  <c r="I190" i="1"/>
  <c r="N165" i="1"/>
  <c r="G165" i="1"/>
  <c r="I155" i="1"/>
  <c r="I133" i="1"/>
  <c r="I112" i="1"/>
  <c r="N93" i="1"/>
  <c r="G93" i="1"/>
  <c r="I67" i="1"/>
  <c r="M39" i="1"/>
  <c r="M93" i="1"/>
  <c r="M165" i="1"/>
  <c r="M251" i="1"/>
  <c r="M271" i="1"/>
  <c r="M369" i="1"/>
  <c r="M488" i="1"/>
  <c r="M505" i="1"/>
  <c r="M514" i="1"/>
  <c r="M530" i="1"/>
  <c r="M635" i="1"/>
  <c r="M710" i="1"/>
  <c r="M758" i="1"/>
  <c r="M796" i="1"/>
  <c r="M849" i="1"/>
  <c r="M870" i="1"/>
  <c r="M894" i="1"/>
  <c r="M913" i="1"/>
  <c r="M934" i="1"/>
  <c r="M960" i="1"/>
  <c r="M1001" i="1"/>
  <c r="M1010" i="1"/>
  <c r="M1028" i="1"/>
  <c r="M1102" i="1"/>
  <c r="M1127" i="1"/>
  <c r="M1145" i="1"/>
  <c r="M1213" i="1"/>
  <c r="M1229" i="1"/>
  <c r="M1270" i="1"/>
  <c r="M1283" i="1"/>
  <c r="M1306" i="1"/>
  <c r="M1320" i="1"/>
  <c r="M1366" i="1"/>
  <c r="M1428" i="1"/>
  <c r="I1429" i="3"/>
  <c r="H1429" i="3"/>
  <c r="J894" i="2"/>
  <c r="J904" i="2"/>
  <c r="H913" i="2"/>
  <c r="J934" i="2"/>
  <c r="H960" i="2"/>
  <c r="I980" i="2"/>
  <c r="I1001" i="2"/>
  <c r="H1010" i="2"/>
  <c r="H1028" i="2"/>
  <c r="J1049" i="2"/>
  <c r="H1190" i="2"/>
  <c r="J1229" i="2"/>
  <c r="H1255" i="2"/>
  <c r="H1320" i="2"/>
  <c r="I1403" i="2"/>
  <c r="H1428" i="2"/>
  <c r="I1428" i="2"/>
  <c r="J1428" i="2"/>
  <c r="J1403" i="2"/>
  <c r="H1403" i="2"/>
  <c r="H1389" i="2"/>
  <c r="I1389" i="2"/>
  <c r="J1389" i="2"/>
  <c r="I1366" i="2"/>
  <c r="J1366" i="2"/>
  <c r="H1366" i="2"/>
  <c r="H1340" i="2"/>
  <c r="I1320" i="2"/>
  <c r="J1320" i="2"/>
  <c r="H1306" i="2"/>
  <c r="I1306" i="2"/>
  <c r="J1306" i="2"/>
  <c r="H1283" i="2"/>
  <c r="I1283" i="2"/>
  <c r="J1283" i="2"/>
  <c r="J1270" i="2"/>
  <c r="H1270" i="2"/>
  <c r="I1255" i="2"/>
  <c r="J1255" i="2"/>
  <c r="H1229" i="2"/>
  <c r="I1229" i="2"/>
  <c r="H1213" i="2"/>
  <c r="I1190" i="2"/>
  <c r="J1190" i="2"/>
  <c r="H1174" i="2"/>
  <c r="J1174" i="2"/>
  <c r="H1145" i="2"/>
  <c r="J1145" i="2"/>
  <c r="H1127" i="2"/>
  <c r="I1127" i="2"/>
  <c r="J1127" i="2"/>
  <c r="H1102" i="2"/>
  <c r="I1102" i="2"/>
  <c r="H1077" i="2"/>
  <c r="H1049" i="2"/>
  <c r="J1028" i="2"/>
  <c r="I1010" i="2"/>
  <c r="J1010" i="2"/>
  <c r="H1001" i="2"/>
  <c r="J980" i="2"/>
  <c r="H980" i="2"/>
  <c r="J960" i="2"/>
  <c r="H934" i="2"/>
  <c r="J913" i="2"/>
  <c r="I904" i="2"/>
  <c r="H904" i="2"/>
  <c r="H894" i="2"/>
  <c r="H870" i="2"/>
  <c r="H67" i="2"/>
  <c r="H155" i="2"/>
  <c r="I165" i="2"/>
  <c r="I369" i="2"/>
  <c r="H394" i="2"/>
  <c r="I453" i="2"/>
  <c r="H514" i="2"/>
  <c r="H541" i="2"/>
  <c r="H581" i="2"/>
  <c r="J602" i="2"/>
  <c r="I623" i="2"/>
  <c r="H691" i="2"/>
  <c r="H777" i="2"/>
  <c r="J796" i="2"/>
  <c r="H849" i="2"/>
  <c r="I849" i="2"/>
  <c r="H824" i="2"/>
  <c r="H796" i="2"/>
  <c r="H793" i="2"/>
  <c r="J777" i="2"/>
  <c r="H758" i="2"/>
  <c r="J710" i="2"/>
  <c r="H710" i="2"/>
  <c r="H673" i="2"/>
  <c r="J654" i="2"/>
  <c r="H654" i="2"/>
  <c r="H635" i="2"/>
  <c r="H623" i="2"/>
  <c r="H611" i="2"/>
  <c r="J611" i="2"/>
  <c r="H602" i="2"/>
  <c r="J581" i="2"/>
  <c r="H564" i="2"/>
  <c r="J541" i="2"/>
  <c r="H530" i="2"/>
  <c r="I514" i="2"/>
  <c r="J514" i="2"/>
  <c r="H505" i="2"/>
  <c r="H488" i="2"/>
  <c r="J453" i="2"/>
  <c r="H453" i="2"/>
  <c r="H437" i="2"/>
  <c r="H418" i="2"/>
  <c r="J418" i="2"/>
  <c r="J409" i="2"/>
  <c r="H409" i="2"/>
  <c r="H369" i="2"/>
  <c r="H351" i="2"/>
  <c r="H331" i="2"/>
  <c r="H308" i="2"/>
  <c r="H271" i="2"/>
  <c r="H251" i="2"/>
  <c r="H226" i="2"/>
  <c r="I226" i="2"/>
  <c r="J190" i="2"/>
  <c r="H190" i="2"/>
  <c r="H165" i="2"/>
  <c r="J155" i="2"/>
  <c r="H133" i="2"/>
  <c r="H112" i="2"/>
  <c r="I112" i="2"/>
  <c r="H93" i="2"/>
  <c r="H39" i="2"/>
  <c r="H23" i="2"/>
  <c r="K1428" i="3"/>
  <c r="K1403" i="3"/>
  <c r="K1389" i="3"/>
  <c r="K1366" i="3"/>
  <c r="K1340" i="3"/>
  <c r="K1320" i="3"/>
  <c r="K1306" i="3"/>
  <c r="K1283" i="3"/>
  <c r="K1270" i="3"/>
  <c r="K1255" i="3"/>
  <c r="K1229" i="3"/>
  <c r="K1213" i="3"/>
  <c r="K1190" i="3"/>
  <c r="K1174" i="3"/>
  <c r="K1145" i="3"/>
  <c r="K1127" i="3"/>
  <c r="K1102" i="3"/>
  <c r="K1077" i="3"/>
  <c r="K1049" i="3"/>
  <c r="K1028" i="3"/>
  <c r="K1010" i="3"/>
  <c r="K1001" i="3"/>
  <c r="K980" i="3"/>
  <c r="K960" i="3"/>
  <c r="K934" i="3"/>
  <c r="K913" i="3"/>
  <c r="K904" i="3"/>
  <c r="K894" i="3"/>
  <c r="K870" i="3"/>
  <c r="K849" i="3"/>
  <c r="K824" i="3"/>
  <c r="K796" i="3"/>
  <c r="K793" i="3"/>
  <c r="K777" i="3"/>
  <c r="K758" i="3"/>
  <c r="K710" i="3"/>
  <c r="K691" i="3"/>
  <c r="K673" i="3"/>
  <c r="K654" i="3"/>
  <c r="K635" i="3"/>
  <c r="K623" i="3"/>
  <c r="K611" i="3"/>
  <c r="K602" i="3"/>
  <c r="K581" i="3"/>
  <c r="K564" i="3"/>
  <c r="K541" i="3"/>
  <c r="K530" i="3"/>
  <c r="K514" i="3"/>
  <c r="K505" i="3"/>
  <c r="K488" i="3"/>
  <c r="K437" i="3"/>
  <c r="K453" i="3"/>
  <c r="K418" i="3"/>
  <c r="K409" i="3"/>
  <c r="K369" i="3"/>
  <c r="K394" i="3"/>
  <c r="K351" i="3"/>
  <c r="K331" i="3"/>
  <c r="K308" i="3"/>
  <c r="K251" i="3"/>
  <c r="K271" i="3"/>
  <c r="K226" i="3"/>
  <c r="K190" i="3"/>
  <c r="K165" i="3"/>
  <c r="K155" i="3"/>
  <c r="K133" i="3"/>
  <c r="K112" i="3"/>
  <c r="K93" i="3"/>
  <c r="K67" i="3"/>
  <c r="K39" i="3"/>
  <c r="K23" i="3"/>
  <c r="M422" i="2"/>
  <c r="M651" i="2"/>
  <c r="L785" i="2"/>
  <c r="M867" i="2"/>
  <c r="I15" i="2"/>
  <c r="I21" i="2"/>
  <c r="K21" i="2" s="1"/>
  <c r="J132" i="2"/>
  <c r="K132" i="2" s="1"/>
  <c r="J299" i="2"/>
  <c r="K299" i="2" s="1"/>
  <c r="I377" i="2"/>
  <c r="K377" i="2" s="1"/>
  <c r="I719" i="2"/>
  <c r="I743" i="2"/>
  <c r="K743" i="2" s="1"/>
  <c r="I1038" i="2"/>
  <c r="K1038" i="2" s="1"/>
  <c r="I1159" i="2"/>
  <c r="K1159" i="2" s="1"/>
  <c r="N74" i="2"/>
  <c r="M343" i="2"/>
  <c r="M532" i="2"/>
  <c r="M599" i="2"/>
  <c r="L804" i="2"/>
  <c r="J15" i="2"/>
  <c r="J23" i="2" s="1"/>
  <c r="I20" i="2"/>
  <c r="K20" i="2" s="1"/>
  <c r="I32" i="2"/>
  <c r="K32" i="2" s="1"/>
  <c r="I41" i="2"/>
  <c r="J45" i="2"/>
  <c r="K45" i="2" s="1"/>
  <c r="I78" i="2"/>
  <c r="K78" i="2" s="1"/>
  <c r="J99" i="2"/>
  <c r="K99" i="2" s="1"/>
  <c r="J107" i="2"/>
  <c r="K107" i="2" s="1"/>
  <c r="J111" i="2"/>
  <c r="K111" i="2" s="1"/>
  <c r="I175" i="2"/>
  <c r="K175" i="2" s="1"/>
  <c r="J200" i="2"/>
  <c r="K200" i="2" s="1"/>
  <c r="J266" i="2"/>
  <c r="K266" i="2" s="1"/>
  <c r="I275" i="2"/>
  <c r="K275" i="2" s="1"/>
  <c r="I279" i="2"/>
  <c r="K279" i="2" s="1"/>
  <c r="I307" i="2"/>
  <c r="K307" i="2" s="1"/>
  <c r="I312" i="2"/>
  <c r="K312" i="2" s="1"/>
  <c r="I343" i="2"/>
  <c r="K343" i="2" s="1"/>
  <c r="J393" i="2"/>
  <c r="K393" i="2" s="1"/>
  <c r="I404" i="2"/>
  <c r="K404" i="2" s="1"/>
  <c r="I433" i="2"/>
  <c r="K433" i="2" s="1"/>
  <c r="I495" i="2"/>
  <c r="K495" i="2" s="1"/>
  <c r="I540" i="2"/>
  <c r="K540" i="2" s="1"/>
  <c r="I626" i="2"/>
  <c r="K626" i="2" s="1"/>
  <c r="I677" i="2"/>
  <c r="I691" i="2" s="1"/>
  <c r="J719" i="2"/>
  <c r="I735" i="2"/>
  <c r="K735" i="2" s="1"/>
  <c r="I760" i="2"/>
  <c r="K760" i="2" s="1"/>
  <c r="I785" i="2"/>
  <c r="K785" i="2" s="1"/>
  <c r="I812" i="2"/>
  <c r="K812" i="2" s="1"/>
  <c r="J867" i="2"/>
  <c r="K867" i="2" s="1"/>
  <c r="I1260" i="2"/>
  <c r="K1260" i="2" s="1"/>
  <c r="I28" i="2"/>
  <c r="I65" i="2"/>
  <c r="K65" i="2" s="1"/>
  <c r="J478" i="2"/>
  <c r="K478" i="2" s="1"/>
  <c r="M149" i="2"/>
  <c r="M5" i="2"/>
  <c r="M32" i="2"/>
  <c r="N99" i="2"/>
  <c r="M167" i="2"/>
  <c r="M200" i="2"/>
  <c r="M583" i="2"/>
  <c r="J27" i="2"/>
  <c r="K27" i="2" s="1"/>
  <c r="M41" i="2"/>
  <c r="M141" i="2"/>
  <c r="M175" i="2"/>
  <c r="N275" i="2"/>
  <c r="J28" i="2"/>
  <c r="I141" i="2"/>
  <c r="K141" i="2" s="1"/>
  <c r="I651" i="2"/>
  <c r="K651" i="2" s="1"/>
  <c r="M337" i="2"/>
  <c r="N1424" i="2"/>
  <c r="N95" i="2"/>
  <c r="M355" i="2"/>
  <c r="L907" i="2"/>
  <c r="M851" i="2"/>
  <c r="N961" i="2"/>
  <c r="M395" i="2"/>
  <c r="N935" i="2"/>
  <c r="N1031" i="2"/>
  <c r="N1105" i="2"/>
  <c r="N1175" i="2"/>
  <c r="N1003" i="2"/>
  <c r="J321" i="2"/>
  <c r="K321" i="2" s="1"/>
  <c r="J353" i="2"/>
  <c r="J369" i="2" s="1"/>
  <c r="J435" i="2"/>
  <c r="K435" i="2" s="1"/>
  <c r="I457" i="2"/>
  <c r="K457" i="2" s="1"/>
  <c r="I472" i="2"/>
  <c r="K472" i="2" s="1"/>
  <c r="J499" i="2"/>
  <c r="K499" i="2" s="1"/>
  <c r="I521" i="2"/>
  <c r="K521" i="2" s="1"/>
  <c r="I536" i="2"/>
  <c r="K536" i="2" s="1"/>
  <c r="I563" i="2"/>
  <c r="K563" i="2" s="1"/>
  <c r="J996" i="2"/>
  <c r="K996" i="2" s="1"/>
  <c r="I1067" i="2"/>
  <c r="K1067" i="2" s="1"/>
  <c r="J1196" i="2"/>
  <c r="I1324" i="2"/>
  <c r="K1324" i="2" s="1"/>
  <c r="M153" i="2"/>
  <c r="J245" i="2"/>
  <c r="K245" i="2" s="1"/>
  <c r="J341" i="2"/>
  <c r="K341" i="2" s="1"/>
  <c r="N345" i="2"/>
  <c r="M382" i="2"/>
  <c r="M510" i="2"/>
  <c r="M553" i="2"/>
  <c r="I603" i="2"/>
  <c r="I611" i="2" s="1"/>
  <c r="I667" i="2"/>
  <c r="K667" i="2" s="1"/>
  <c r="N675" i="2"/>
  <c r="J731" i="2"/>
  <c r="K731" i="2" s="1"/>
  <c r="L803" i="2"/>
  <c r="L874" i="2"/>
  <c r="N964" i="2"/>
  <c r="M44" i="2"/>
  <c r="M81" i="2"/>
  <c r="N209" i="2"/>
  <c r="N273" i="2"/>
  <c r="N305" i="2"/>
  <c r="M371" i="2"/>
  <c r="M414" i="2"/>
  <c r="M542" i="2"/>
  <c r="L659" i="2"/>
  <c r="L787" i="2"/>
  <c r="N938" i="2"/>
  <c r="I17" i="2"/>
  <c r="K17" i="2" s="1"/>
  <c r="I12" i="2"/>
  <c r="K12" i="2" s="1"/>
  <c r="I33" i="2"/>
  <c r="K33" i="2" s="1"/>
  <c r="I113" i="2"/>
  <c r="I414" i="2"/>
  <c r="K414" i="2" s="1"/>
  <c r="J659" i="2"/>
  <c r="K659" i="2" s="1"/>
  <c r="I723" i="2"/>
  <c r="K723" i="2" s="1"/>
  <c r="M7" i="2"/>
  <c r="M28" i="2"/>
  <c r="M39" i="2" s="1"/>
  <c r="M49" i="2"/>
  <c r="M161" i="2"/>
  <c r="M165" i="2" s="1"/>
  <c r="M193" i="2"/>
  <c r="I253" i="2"/>
  <c r="K253" i="2" s="1"/>
  <c r="N289" i="2"/>
  <c r="J349" i="2"/>
  <c r="K349" i="2" s="1"/>
  <c r="M353" i="2"/>
  <c r="J387" i="2"/>
  <c r="K387" i="2" s="1"/>
  <c r="M393" i="2"/>
  <c r="M478" i="2"/>
  <c r="J515" i="2"/>
  <c r="J530" i="2" s="1"/>
  <c r="N563" i="2"/>
  <c r="M627" i="2"/>
  <c r="J747" i="2"/>
  <c r="K747" i="2" s="1"/>
  <c r="L755" i="2"/>
  <c r="I811" i="2"/>
  <c r="I824" i="2" s="1"/>
  <c r="L819" i="2"/>
  <c r="N895" i="2"/>
  <c r="N904" i="2" s="1"/>
  <c r="N996" i="2"/>
  <c r="M12" i="2"/>
  <c r="M33" i="2"/>
  <c r="M55" i="2"/>
  <c r="M65" i="2"/>
  <c r="M145" i="2"/>
  <c r="M177" i="2"/>
  <c r="M595" i="2"/>
  <c r="L723" i="2"/>
  <c r="N1101" i="2"/>
  <c r="I38" i="2"/>
  <c r="K38" i="2" s="1"/>
  <c r="I55" i="2"/>
  <c r="K55" i="2" s="1"/>
  <c r="I76" i="2"/>
  <c r="J77" i="2"/>
  <c r="K77" i="2" s="1"/>
  <c r="I145" i="2"/>
  <c r="K145" i="2" s="1"/>
  <c r="I241" i="2"/>
  <c r="I251" i="2" s="1"/>
  <c r="J76" i="2"/>
  <c r="I125" i="2"/>
  <c r="K125" i="2" s="1"/>
  <c r="I177" i="2"/>
  <c r="K177" i="2" s="1"/>
  <c r="I189" i="2"/>
  <c r="K189" i="2" s="1"/>
  <c r="J157" i="2"/>
  <c r="K157" i="2" s="1"/>
  <c r="J542" i="2"/>
  <c r="I595" i="2"/>
  <c r="K595" i="2" s="1"/>
  <c r="J627" i="2"/>
  <c r="K627" i="2" s="1"/>
  <c r="J819" i="2"/>
  <c r="K819" i="2" s="1"/>
  <c r="J1068" i="2"/>
  <c r="J1077" i="2" s="1"/>
  <c r="J1101" i="2"/>
  <c r="K1101" i="2" s="1"/>
  <c r="I1195" i="2"/>
  <c r="K1195" i="2" s="1"/>
  <c r="J1323" i="2"/>
  <c r="K1323" i="2" s="1"/>
  <c r="N137" i="2"/>
  <c r="M361" i="2"/>
  <c r="M403" i="2"/>
  <c r="M489" i="2"/>
  <c r="N531" i="2"/>
  <c r="L579" i="2"/>
  <c r="N707" i="2"/>
  <c r="L771" i="2"/>
  <c r="N835" i="2"/>
  <c r="N916" i="2"/>
  <c r="N934" i="2" s="1"/>
  <c r="L1037" i="2"/>
  <c r="L1293" i="2"/>
  <c r="L1306" i="2" s="1"/>
  <c r="J547" i="2"/>
  <c r="K547" i="2" s="1"/>
  <c r="I558" i="2"/>
  <c r="K558" i="2" s="1"/>
  <c r="I571" i="2"/>
  <c r="K571" i="2" s="1"/>
  <c r="J619" i="2"/>
  <c r="K619" i="2" s="1"/>
  <c r="J683" i="2"/>
  <c r="K683" i="2" s="1"/>
  <c r="I699" i="2"/>
  <c r="K699" i="2" s="1"/>
  <c r="J779" i="2"/>
  <c r="J793" i="2" s="1"/>
  <c r="I795" i="2"/>
  <c r="K795" i="2" s="1"/>
  <c r="J827" i="2"/>
  <c r="K827" i="2" s="1"/>
  <c r="J843" i="2"/>
  <c r="K843" i="2" s="1"/>
  <c r="I863" i="2"/>
  <c r="K863" i="2" s="1"/>
  <c r="I884" i="2"/>
  <c r="K884" i="2" s="1"/>
  <c r="I906" i="2"/>
  <c r="K906" i="2" s="1"/>
  <c r="I927" i="2"/>
  <c r="K927" i="2" s="1"/>
  <c r="I948" i="2"/>
  <c r="K948" i="2" s="1"/>
  <c r="I1012" i="2"/>
  <c r="K1012" i="2" s="1"/>
  <c r="I1133" i="2"/>
  <c r="K1133" i="2" s="1"/>
  <c r="J1197" i="2"/>
  <c r="K1197" i="2" s="1"/>
  <c r="N237" i="2"/>
  <c r="N245" i="2"/>
  <c r="M333" i="2"/>
  <c r="N341" i="2"/>
  <c r="N349" i="2"/>
  <c r="M357" i="2"/>
  <c r="N366" i="2"/>
  <c r="M430" i="2"/>
  <c r="M451" i="2"/>
  <c r="L483" i="2"/>
  <c r="M515" i="2"/>
  <c r="M587" i="2"/>
  <c r="M603" i="2"/>
  <c r="L715" i="2"/>
  <c r="L731" i="2"/>
  <c r="L747" i="2"/>
  <c r="L763" i="2"/>
  <c r="L811" i="2"/>
  <c r="N1069" i="2"/>
  <c r="L1261" i="2"/>
  <c r="L1325" i="2"/>
  <c r="L1340" i="2" s="1"/>
  <c r="K662" i="2"/>
  <c r="K666" i="2"/>
  <c r="K670" i="2"/>
  <c r="K675" i="2"/>
  <c r="K679" i="2"/>
  <c r="K687" i="2"/>
  <c r="K692" i="2"/>
  <c r="K696" i="2"/>
  <c r="K700" i="2"/>
  <c r="K704" i="2"/>
  <c r="K708" i="2"/>
  <c r="K713" i="2"/>
  <c r="K717" i="2"/>
  <c r="K721" i="2"/>
  <c r="K725" i="2"/>
  <c r="K729" i="2"/>
  <c r="K733" i="2"/>
  <c r="K737" i="2"/>
  <c r="K741" i="2"/>
  <c r="K745" i="2"/>
  <c r="K749" i="2"/>
  <c r="K753" i="2"/>
  <c r="K757" i="2"/>
  <c r="K762" i="2"/>
  <c r="K660" i="2"/>
  <c r="K664" i="2"/>
  <c r="K668" i="2"/>
  <c r="K672" i="2"/>
  <c r="K681" i="2"/>
  <c r="K685" i="2"/>
  <c r="K689" i="2"/>
  <c r="K694" i="2"/>
  <c r="K698" i="2"/>
  <c r="K702" i="2"/>
  <c r="K706" i="2"/>
  <c r="K711" i="2"/>
  <c r="K715" i="2"/>
  <c r="K727" i="2"/>
  <c r="K739" i="2"/>
  <c r="K751" i="2"/>
  <c r="K755" i="2"/>
  <c r="K764" i="2"/>
  <c r="K768" i="2"/>
  <c r="K772" i="2"/>
  <c r="K776" i="2"/>
  <c r="K781" i="2"/>
  <c r="K766" i="2"/>
  <c r="K770" i="2"/>
  <c r="K774" i="2"/>
  <c r="K789" i="2"/>
  <c r="K794" i="2"/>
  <c r="K800" i="2"/>
  <c r="K804" i="2"/>
  <c r="K808" i="2"/>
  <c r="K816" i="2"/>
  <c r="K820" i="2"/>
  <c r="K825" i="2"/>
  <c r="K829" i="2"/>
  <c r="K833" i="2"/>
  <c r="K837" i="2"/>
  <c r="K841" i="2"/>
  <c r="K845" i="2"/>
  <c r="K850" i="2"/>
  <c r="K854" i="2"/>
  <c r="K858" i="2"/>
  <c r="K862" i="2"/>
  <c r="K866" i="2"/>
  <c r="K871" i="2"/>
  <c r="K875" i="2"/>
  <c r="K879" i="2"/>
  <c r="K883" i="2"/>
  <c r="K887" i="2"/>
  <c r="K891" i="2"/>
  <c r="K896" i="2"/>
  <c r="K900" i="2"/>
  <c r="K905" i="2"/>
  <c r="K909" i="2"/>
  <c r="K914" i="2"/>
  <c r="K918" i="2"/>
  <c r="K922" i="2"/>
  <c r="K926" i="2"/>
  <c r="K930" i="2"/>
  <c r="K935" i="2"/>
  <c r="K939" i="2"/>
  <c r="K943" i="2"/>
  <c r="K947" i="2"/>
  <c r="K951" i="2"/>
  <c r="K955" i="2"/>
  <c r="K959" i="2"/>
  <c r="K964" i="2"/>
  <c r="K968" i="2"/>
  <c r="K972" i="2"/>
  <c r="K976" i="2"/>
  <c r="K981" i="2"/>
  <c r="K985" i="2"/>
  <c r="K989" i="2"/>
  <c r="K993" i="2"/>
  <c r="K997" i="2"/>
  <c r="K1002" i="2"/>
  <c r="K1006" i="2"/>
  <c r="K1011" i="2"/>
  <c r="K1015" i="2"/>
  <c r="K1019" i="2"/>
  <c r="K1023" i="2"/>
  <c r="K1027" i="2"/>
  <c r="K1032" i="2"/>
  <c r="K1036" i="2"/>
  <c r="K1040" i="2"/>
  <c r="K1044" i="2"/>
  <c r="K1048" i="2"/>
  <c r="K1053" i="2"/>
  <c r="K1057" i="2"/>
  <c r="K1061" i="2"/>
  <c r="K1065" i="2"/>
  <c r="K1069" i="2"/>
  <c r="K1073" i="2"/>
  <c r="K1078" i="2"/>
  <c r="K1082" i="2"/>
  <c r="K1086" i="2"/>
  <c r="K1090" i="2"/>
  <c r="K1094" i="2"/>
  <c r="K1098" i="2"/>
  <c r="K1103" i="2"/>
  <c r="K1107" i="2"/>
  <c r="K1111" i="2"/>
  <c r="K1115" i="2"/>
  <c r="K1119" i="2"/>
  <c r="K1123" i="2"/>
  <c r="K1128" i="2"/>
  <c r="K1132" i="2"/>
  <c r="K1136" i="2"/>
  <c r="K1140" i="2"/>
  <c r="K783" i="2"/>
  <c r="K787" i="2"/>
  <c r="K791" i="2"/>
  <c r="K797" i="2"/>
  <c r="K798" i="2" s="1"/>
  <c r="K802" i="2"/>
  <c r="K806" i="2"/>
  <c r="K810" i="2"/>
  <c r="K814" i="2"/>
  <c r="K818" i="2"/>
  <c r="K822" i="2"/>
  <c r="K831" i="2"/>
  <c r="K835" i="2"/>
  <c r="K847" i="2"/>
  <c r="K852" i="2"/>
  <c r="K856" i="2"/>
  <c r="K860" i="2"/>
  <c r="K864" i="2"/>
  <c r="K868" i="2"/>
  <c r="K873" i="2"/>
  <c r="K877" i="2"/>
  <c r="K881" i="2"/>
  <c r="K885" i="2"/>
  <c r="K889" i="2"/>
  <c r="K893" i="2"/>
  <c r="K898" i="2"/>
  <c r="K902" i="2"/>
  <c r="K907" i="2"/>
  <c r="K911" i="2"/>
  <c r="K916" i="2"/>
  <c r="K920" i="2"/>
  <c r="K924" i="2"/>
  <c r="K928" i="2"/>
  <c r="K932" i="2"/>
  <c r="K937" i="2"/>
  <c r="K941" i="2"/>
  <c r="K945" i="2"/>
  <c r="K949" i="2"/>
  <c r="K953" i="2"/>
  <c r="K957" i="2"/>
  <c r="K962" i="2"/>
  <c r="K966" i="2"/>
  <c r="K970" i="2"/>
  <c r="K974" i="2"/>
  <c r="K978" i="2"/>
  <c r="K983" i="2"/>
  <c r="K987" i="2"/>
  <c r="K991" i="2"/>
  <c r="K995" i="2"/>
  <c r="K999" i="2"/>
  <c r="K1004" i="2"/>
  <c r="K1008" i="2"/>
  <c r="K1013" i="2"/>
  <c r="K1017" i="2"/>
  <c r="K1021" i="2"/>
  <c r="K1025" i="2"/>
  <c r="K1030" i="2"/>
  <c r="K1034" i="2"/>
  <c r="K1042" i="2"/>
  <c r="K1046" i="2"/>
  <c r="K1051" i="2"/>
  <c r="K1055" i="2"/>
  <c r="K1059" i="2"/>
  <c r="K1063" i="2"/>
  <c r="K1071" i="2"/>
  <c r="K1075" i="2"/>
  <c r="K1080" i="2"/>
  <c r="K1084" i="2"/>
  <c r="K1088" i="2"/>
  <c r="K1092" i="2"/>
  <c r="K1096" i="2"/>
  <c r="K1100" i="2"/>
  <c r="K1105" i="2"/>
  <c r="K1109" i="2"/>
  <c r="K1113" i="2"/>
  <c r="K1117" i="2"/>
  <c r="K1121" i="2"/>
  <c r="K1125" i="2"/>
  <c r="K1130" i="2"/>
  <c r="K1134" i="2"/>
  <c r="K1138" i="2"/>
  <c r="K37" i="2"/>
  <c r="K42" i="2"/>
  <c r="K46" i="2"/>
  <c r="K50" i="2"/>
  <c r="K54" i="2"/>
  <c r="K58" i="2"/>
  <c r="K62" i="2"/>
  <c r="K66" i="2"/>
  <c r="K71" i="2"/>
  <c r="K75" i="2"/>
  <c r="K83" i="2"/>
  <c r="K104" i="2"/>
  <c r="K108" i="2"/>
  <c r="K134" i="2"/>
  <c r="K138" i="2"/>
  <c r="K146" i="2"/>
  <c r="K172" i="2"/>
  <c r="K184" i="2"/>
  <c r="K193" i="2"/>
  <c r="K197" i="2"/>
  <c r="K201" i="2"/>
  <c r="K205" i="2"/>
  <c r="K209" i="2"/>
  <c r="K213" i="2"/>
  <c r="K217" i="2"/>
  <c r="K221" i="2"/>
  <c r="K225" i="2"/>
  <c r="K230" i="2"/>
  <c r="K234" i="2"/>
  <c r="K238" i="2"/>
  <c r="K242" i="2"/>
  <c r="K246" i="2"/>
  <c r="K255" i="2"/>
  <c r="K259" i="2"/>
  <c r="K263" i="2"/>
  <c r="K267" i="2"/>
  <c r="K272" i="2"/>
  <c r="K276" i="2"/>
  <c r="K280" i="2"/>
  <c r="K284" i="2"/>
  <c r="K288" i="2"/>
  <c r="K292" i="2"/>
  <c r="K296" i="2"/>
  <c r="K300" i="2"/>
  <c r="K304" i="2"/>
  <c r="K309" i="2"/>
  <c r="K313" i="2"/>
  <c r="K317" i="2"/>
  <c r="K325" i="2"/>
  <c r="K329" i="2"/>
  <c r="K334" i="2"/>
  <c r="K338" i="2"/>
  <c r="K342" i="2"/>
  <c r="K79" i="2"/>
  <c r="K87" i="2"/>
  <c r="K91" i="2"/>
  <c r="K96" i="2"/>
  <c r="K100" i="2"/>
  <c r="K117" i="2"/>
  <c r="K121" i="2"/>
  <c r="K129" i="2"/>
  <c r="K142" i="2"/>
  <c r="K150" i="2"/>
  <c r="K154" i="2"/>
  <c r="K159" i="2"/>
  <c r="K163" i="2"/>
  <c r="K168" i="2"/>
  <c r="K176" i="2"/>
  <c r="K180" i="2"/>
  <c r="K188" i="2"/>
  <c r="K250" i="2"/>
  <c r="K35" i="2"/>
  <c r="K44" i="2"/>
  <c r="K48" i="2"/>
  <c r="K52" i="2"/>
  <c r="K56" i="2"/>
  <c r="K60" i="2"/>
  <c r="K64" i="2"/>
  <c r="K69" i="2"/>
  <c r="K73" i="2"/>
  <c r="K81" i="2"/>
  <c r="K85" i="2"/>
  <c r="K89" i="2"/>
  <c r="K94" i="2"/>
  <c r="K98" i="2"/>
  <c r="K102" i="2"/>
  <c r="K106" i="2"/>
  <c r="K110" i="2"/>
  <c r="K115" i="2"/>
  <c r="K119" i="2"/>
  <c r="K123" i="2"/>
  <c r="K127" i="2"/>
  <c r="K131" i="2"/>
  <c r="K136" i="2"/>
  <c r="K140" i="2"/>
  <c r="K144" i="2"/>
  <c r="K148" i="2"/>
  <c r="K152" i="2"/>
  <c r="K161" i="2"/>
  <c r="K166" i="2"/>
  <c r="K170" i="2"/>
  <c r="K174" i="2"/>
  <c r="K178" i="2"/>
  <c r="K182" i="2"/>
  <c r="K186" i="2"/>
  <c r="K191" i="2"/>
  <c r="K195" i="2"/>
  <c r="K199" i="2"/>
  <c r="K203" i="2"/>
  <c r="K207" i="2"/>
  <c r="K211" i="2"/>
  <c r="K215" i="2"/>
  <c r="K219" i="2"/>
  <c r="K223" i="2"/>
  <c r="K228" i="2"/>
  <c r="K232" i="2"/>
  <c r="K236" i="2"/>
  <c r="K240" i="2"/>
  <c r="K244" i="2"/>
  <c r="K248" i="2"/>
  <c r="K257" i="2"/>
  <c r="K261" i="2"/>
  <c r="K265" i="2"/>
  <c r="K269" i="2"/>
  <c r="K274" i="2"/>
  <c r="K278" i="2"/>
  <c r="K282" i="2"/>
  <c r="K286" i="2"/>
  <c r="K290" i="2"/>
  <c r="K294" i="2"/>
  <c r="K298" i="2"/>
  <c r="K302" i="2"/>
  <c r="K346" i="2"/>
  <c r="K350" i="2"/>
  <c r="K355" i="2"/>
  <c r="K359" i="2"/>
  <c r="K363" i="2"/>
  <c r="K367" i="2"/>
  <c r="K372" i="2"/>
  <c r="K376" i="2"/>
  <c r="K380" i="2"/>
  <c r="K384" i="2"/>
  <c r="K388" i="2"/>
  <c r="K392" i="2"/>
  <c r="K397" i="2"/>
  <c r="K401" i="2"/>
  <c r="K405" i="2"/>
  <c r="K410" i="2"/>
  <c r="K419" i="2"/>
  <c r="K423" i="2"/>
  <c r="K427" i="2"/>
  <c r="K431" i="2"/>
  <c r="K440" i="2"/>
  <c r="K444" i="2"/>
  <c r="K448" i="2"/>
  <c r="K452" i="2"/>
  <c r="K461" i="2"/>
  <c r="K465" i="2"/>
  <c r="K469" i="2"/>
  <c r="K473" i="2"/>
  <c r="K477" i="2"/>
  <c r="K481" i="2"/>
  <c r="K485" i="2"/>
  <c r="K490" i="2"/>
  <c r="K494" i="2"/>
  <c r="K498" i="2"/>
  <c r="K502" i="2"/>
  <c r="K507" i="2"/>
  <c r="K511" i="2"/>
  <c r="K516" i="2"/>
  <c r="K520" i="2"/>
  <c r="K524" i="2"/>
  <c r="K528" i="2"/>
  <c r="K533" i="2"/>
  <c r="K537" i="2"/>
  <c r="K546" i="2"/>
  <c r="K550" i="2"/>
  <c r="K554" i="2"/>
  <c r="K562" i="2"/>
  <c r="K567" i="2"/>
  <c r="K575" i="2"/>
  <c r="K579" i="2"/>
  <c r="K584" i="2"/>
  <c r="K588" i="2"/>
  <c r="K592" i="2"/>
  <c r="K596" i="2"/>
  <c r="K600" i="2"/>
  <c r="K605" i="2"/>
  <c r="K609" i="2"/>
  <c r="K614" i="2"/>
  <c r="K618" i="2"/>
  <c r="K622" i="2"/>
  <c r="K631" i="2"/>
  <c r="K636" i="2"/>
  <c r="K640" i="2"/>
  <c r="K644" i="2"/>
  <c r="K648" i="2"/>
  <c r="K652" i="2"/>
  <c r="K657" i="2"/>
  <c r="K306" i="2"/>
  <c r="K311" i="2"/>
  <c r="K315" i="2"/>
  <c r="K319" i="2"/>
  <c r="K323" i="2"/>
  <c r="K327" i="2"/>
  <c r="K332" i="2"/>
  <c r="K336" i="2"/>
  <c r="K340" i="2"/>
  <c r="K344" i="2"/>
  <c r="K348" i="2"/>
  <c r="K357" i="2"/>
  <c r="K361" i="2"/>
  <c r="K365" i="2"/>
  <c r="K370" i="2"/>
  <c r="K374" i="2"/>
  <c r="K378" i="2"/>
  <c r="K382" i="2"/>
  <c r="K386" i="2"/>
  <c r="K390" i="2"/>
  <c r="K395" i="2"/>
  <c r="K399" i="2"/>
  <c r="K403" i="2"/>
  <c r="K407" i="2"/>
  <c r="K412" i="2"/>
  <c r="K416" i="2"/>
  <c r="K421" i="2"/>
  <c r="K425" i="2"/>
  <c r="K429" i="2"/>
  <c r="K438" i="2"/>
  <c r="K442" i="2"/>
  <c r="K446" i="2"/>
  <c r="K450" i="2"/>
  <c r="K455" i="2"/>
  <c r="K459" i="2"/>
  <c r="K463" i="2"/>
  <c r="K467" i="2"/>
  <c r="K471" i="2"/>
  <c r="K475" i="2"/>
  <c r="K479" i="2"/>
  <c r="K483" i="2"/>
  <c r="K487" i="2"/>
  <c r="K492" i="2"/>
  <c r="K496" i="2"/>
  <c r="K500" i="2"/>
  <c r="K504" i="2"/>
  <c r="K509" i="2"/>
  <c r="K513" i="2"/>
  <c r="K518" i="2"/>
  <c r="K522" i="2"/>
  <c r="K526" i="2"/>
  <c r="K531" i="2"/>
  <c r="K535" i="2"/>
  <c r="K539" i="2"/>
  <c r="K544" i="2"/>
  <c r="K548" i="2"/>
  <c r="K552" i="2"/>
  <c r="K556" i="2"/>
  <c r="K560" i="2"/>
  <c r="K565" i="2"/>
  <c r="K569" i="2"/>
  <c r="K573" i="2"/>
  <c r="K577" i="2"/>
  <c r="K582" i="2"/>
  <c r="K586" i="2"/>
  <c r="K590" i="2"/>
  <c r="K594" i="2"/>
  <c r="K598" i="2"/>
  <c r="K607" i="2"/>
  <c r="K612" i="2"/>
  <c r="K616" i="2"/>
  <c r="K620" i="2"/>
  <c r="K625" i="2"/>
  <c r="K629" i="2"/>
  <c r="K633" i="2"/>
  <c r="K638" i="2"/>
  <c r="K642" i="2"/>
  <c r="K646" i="2"/>
  <c r="K650" i="2"/>
  <c r="K655" i="2"/>
  <c r="K34" i="2"/>
  <c r="K43" i="2"/>
  <c r="K47" i="2"/>
  <c r="K51" i="2"/>
  <c r="K59" i="2"/>
  <c r="K63" i="2"/>
  <c r="K68" i="2"/>
  <c r="K72" i="2"/>
  <c r="K80" i="2"/>
  <c r="K84" i="2"/>
  <c r="K88" i="2"/>
  <c r="K92" i="2"/>
  <c r="K97" i="2"/>
  <c r="K101" i="2"/>
  <c r="K105" i="2"/>
  <c r="K109" i="2"/>
  <c r="K114" i="2"/>
  <c r="K118" i="2"/>
  <c r="K122" i="2"/>
  <c r="K126" i="2"/>
  <c r="K130" i="2"/>
  <c r="K135" i="2"/>
  <c r="K139" i="2"/>
  <c r="K143" i="2"/>
  <c r="K147" i="2"/>
  <c r="K151" i="2"/>
  <c r="K156" i="2"/>
  <c r="K160" i="2"/>
  <c r="K164" i="2"/>
  <c r="K169" i="2"/>
  <c r="K173" i="2"/>
  <c r="K181" i="2"/>
  <c r="K185" i="2"/>
  <c r="K194" i="2"/>
  <c r="K198" i="2"/>
  <c r="K202" i="2"/>
  <c r="K206" i="2"/>
  <c r="K210" i="2"/>
  <c r="K214" i="2"/>
  <c r="K218" i="2"/>
  <c r="K222" i="2"/>
  <c r="K227" i="2"/>
  <c r="K231" i="2"/>
  <c r="K235" i="2"/>
  <c r="K239" i="2"/>
  <c r="K243" i="2"/>
  <c r="K247" i="2"/>
  <c r="K252" i="2"/>
  <c r="K256" i="2"/>
  <c r="K260" i="2"/>
  <c r="K264" i="2"/>
  <c r="K268" i="2"/>
  <c r="K273" i="2"/>
  <c r="K277" i="2"/>
  <c r="K281" i="2"/>
  <c r="K285" i="2"/>
  <c r="K289" i="2"/>
  <c r="K293" i="2"/>
  <c r="K297" i="2"/>
  <c r="K301" i="2"/>
  <c r="K305" i="2"/>
  <c r="K310" i="2"/>
  <c r="K314" i="2"/>
  <c r="K318" i="2"/>
  <c r="K322" i="2"/>
  <c r="K326" i="2"/>
  <c r="K330" i="2"/>
  <c r="K335" i="2"/>
  <c r="K339" i="2"/>
  <c r="K347" i="2"/>
  <c r="K352" i="2"/>
  <c r="K356" i="2"/>
  <c r="K360" i="2"/>
  <c r="K364" i="2"/>
  <c r="K368" i="2"/>
  <c r="K7" i="2"/>
  <c r="K11" i="2"/>
  <c r="K19" i="2"/>
  <c r="K36" i="2"/>
  <c r="K49" i="2"/>
  <c r="K53" i="2"/>
  <c r="K57" i="2"/>
  <c r="K61" i="2"/>
  <c r="K70" i="2"/>
  <c r="K74" i="2"/>
  <c r="K82" i="2"/>
  <c r="K86" i="2"/>
  <c r="K90" i="2"/>
  <c r="K95" i="2"/>
  <c r="K103" i="2"/>
  <c r="K116" i="2"/>
  <c r="K120" i="2"/>
  <c r="K124" i="2"/>
  <c r="K128" i="2"/>
  <c r="K137" i="2"/>
  <c r="K149" i="2"/>
  <c r="K153" i="2"/>
  <c r="K158" i="2"/>
  <c r="K162" i="2"/>
  <c r="K167" i="2"/>
  <c r="K171" i="2"/>
  <c r="K179" i="2"/>
  <c r="K183" i="2"/>
  <c r="K187" i="2"/>
  <c r="K192" i="2"/>
  <c r="K196" i="2"/>
  <c r="K204" i="2"/>
  <c r="K208" i="2"/>
  <c r="K212" i="2"/>
  <c r="K216" i="2"/>
  <c r="K220" i="2"/>
  <c r="K224" i="2"/>
  <c r="K229" i="2"/>
  <c r="K233" i="2"/>
  <c r="K237" i="2"/>
  <c r="K249" i="2"/>
  <c r="K254" i="2"/>
  <c r="K258" i="2"/>
  <c r="K262" i="2"/>
  <c r="K270" i="2"/>
  <c r="K283" i="2"/>
  <c r="K287" i="2"/>
  <c r="K291" i="2"/>
  <c r="K295" i="2"/>
  <c r="K303" i="2"/>
  <c r="K316" i="2"/>
  <c r="K320" i="2"/>
  <c r="K324" i="2"/>
  <c r="K328" i="2"/>
  <c r="K333" i="2"/>
  <c r="K337" i="2"/>
  <c r="K345" i="2"/>
  <c r="K354" i="2"/>
  <c r="K358" i="2"/>
  <c r="K362" i="2"/>
  <c r="K366" i="2"/>
  <c r="K371" i="2"/>
  <c r="K375" i="2"/>
  <c r="K379" i="2"/>
  <c r="K383" i="2"/>
  <c r="K391" i="2"/>
  <c r="K396" i="2"/>
  <c r="K400" i="2"/>
  <c r="K408" i="2"/>
  <c r="K413" i="2"/>
  <c r="K417" i="2"/>
  <c r="K422" i="2"/>
  <c r="K426" i="2"/>
  <c r="K430" i="2"/>
  <c r="K434" i="2"/>
  <c r="K439" i="2"/>
  <c r="K443" i="2"/>
  <c r="K447" i="2"/>
  <c r="K451" i="2"/>
  <c r="K456" i="2"/>
  <c r="K460" i="2"/>
  <c r="K464" i="2"/>
  <c r="K468" i="2"/>
  <c r="K476" i="2"/>
  <c r="K480" i="2"/>
  <c r="K484" i="2"/>
  <c r="K489" i="2"/>
  <c r="K493" i="2"/>
  <c r="K497" i="2"/>
  <c r="K501" i="2"/>
  <c r="K506" i="2"/>
  <c r="K510" i="2"/>
  <c r="K519" i="2"/>
  <c r="K523" i="2"/>
  <c r="K527" i="2"/>
  <c r="K532" i="2"/>
  <c r="K545" i="2"/>
  <c r="K549" i="2"/>
  <c r="K553" i="2"/>
  <c r="K557" i="2"/>
  <c r="K561" i="2"/>
  <c r="K566" i="2"/>
  <c r="K570" i="2"/>
  <c r="K574" i="2"/>
  <c r="K578" i="2"/>
  <c r="K583" i="2"/>
  <c r="K587" i="2"/>
  <c r="K591" i="2"/>
  <c r="K599" i="2"/>
  <c r="K604" i="2"/>
  <c r="K608" i="2"/>
  <c r="K613" i="2"/>
  <c r="K617" i="2"/>
  <c r="K621" i="2"/>
  <c r="K630" i="2"/>
  <c r="K634" i="2"/>
  <c r="K639" i="2"/>
  <c r="K643" i="2"/>
  <c r="K647" i="2"/>
  <c r="K656" i="2"/>
  <c r="K842" i="2"/>
  <c r="K846" i="2"/>
  <c r="K851" i="2"/>
  <c r="K855" i="2"/>
  <c r="K859" i="2"/>
  <c r="K872" i="2"/>
  <c r="K876" i="2"/>
  <c r="K880" i="2"/>
  <c r="K888" i="2"/>
  <c r="K892" i="2"/>
  <c r="K897" i="2"/>
  <c r="K901" i="2"/>
  <c r="K373" i="2"/>
  <c r="K381" i="2"/>
  <c r="K385" i="2"/>
  <c r="K389" i="2"/>
  <c r="K398" i="2"/>
  <c r="K402" i="2"/>
  <c r="K406" i="2"/>
  <c r="K411" i="2"/>
  <c r="K415" i="2"/>
  <c r="K420" i="2"/>
  <c r="K424" i="2"/>
  <c r="K428" i="2"/>
  <c r="K432" i="2"/>
  <c r="K436" i="2"/>
  <c r="K441" i="2"/>
  <c r="K445" i="2"/>
  <c r="K449" i="2"/>
  <c r="K454" i="2"/>
  <c r="K458" i="2"/>
  <c r="K462" i="2"/>
  <c r="K466" i="2"/>
  <c r="K470" i="2"/>
  <c r="K474" i="2"/>
  <c r="K482" i="2"/>
  <c r="K486" i="2"/>
  <c r="K491" i="2"/>
  <c r="K503" i="2"/>
  <c r="K508" i="2"/>
  <c r="K512" i="2"/>
  <c r="K517" i="2"/>
  <c r="K525" i="2"/>
  <c r="K529" i="2"/>
  <c r="K534" i="2"/>
  <c r="K538" i="2"/>
  <c r="K543" i="2"/>
  <c r="K551" i="2"/>
  <c r="K555" i="2"/>
  <c r="K559" i="2"/>
  <c r="K568" i="2"/>
  <c r="K572" i="2"/>
  <c r="K576" i="2"/>
  <c r="K580" i="2"/>
  <c r="K585" i="2"/>
  <c r="K589" i="2"/>
  <c r="K593" i="2"/>
  <c r="K597" i="2"/>
  <c r="K601" i="2"/>
  <c r="K606" i="2"/>
  <c r="K610" i="2"/>
  <c r="K615" i="2"/>
  <c r="K624" i="2"/>
  <c r="K628" i="2"/>
  <c r="K632" i="2"/>
  <c r="K637" i="2"/>
  <c r="K641" i="2"/>
  <c r="K645" i="2"/>
  <c r="K649" i="2"/>
  <c r="K653" i="2"/>
  <c r="K658" i="2"/>
  <c r="K840" i="2"/>
  <c r="K844" i="2"/>
  <c r="K848" i="2"/>
  <c r="K853" i="2"/>
  <c r="K857" i="2"/>
  <c r="K861" i="2"/>
  <c r="K865" i="2"/>
  <c r="K869" i="2"/>
  <c r="K874" i="2"/>
  <c r="K878" i="2"/>
  <c r="K882" i="2"/>
  <c r="K886" i="2"/>
  <c r="K890" i="2"/>
  <c r="K895" i="2"/>
  <c r="K899" i="2"/>
  <c r="K903" i="2"/>
  <c r="K40" i="2"/>
  <c r="K838" i="2"/>
  <c r="K663" i="2"/>
  <c r="K671" i="2"/>
  <c r="K676" i="2"/>
  <c r="K680" i="2"/>
  <c r="K684" i="2"/>
  <c r="K688" i="2"/>
  <c r="K693" i="2"/>
  <c r="K697" i="2"/>
  <c r="K701" i="2"/>
  <c r="K705" i="2"/>
  <c r="K709" i="2"/>
  <c r="K714" i="2"/>
  <c r="K718" i="2"/>
  <c r="K722" i="2"/>
  <c r="K726" i="2"/>
  <c r="K730" i="2"/>
  <c r="K734" i="2"/>
  <c r="K738" i="2"/>
  <c r="K742" i="2"/>
  <c r="K746" i="2"/>
  <c r="K750" i="2"/>
  <c r="K754" i="2"/>
  <c r="K759" i="2"/>
  <c r="K763" i="2"/>
  <c r="K767" i="2"/>
  <c r="K771" i="2"/>
  <c r="K775" i="2"/>
  <c r="K780" i="2"/>
  <c r="K784" i="2"/>
  <c r="K788" i="2"/>
  <c r="K792" i="2"/>
  <c r="K799" i="2"/>
  <c r="K803" i="2"/>
  <c r="K807" i="2"/>
  <c r="K815" i="2"/>
  <c r="K823" i="2"/>
  <c r="K828" i="2"/>
  <c r="K832" i="2"/>
  <c r="K836" i="2"/>
  <c r="K910" i="2"/>
  <c r="K915" i="2"/>
  <c r="K919" i="2"/>
  <c r="K923" i="2"/>
  <c r="K661" i="2"/>
  <c r="K665" i="2"/>
  <c r="K669" i="2"/>
  <c r="K674" i="2"/>
  <c r="K678" i="2"/>
  <c r="K682" i="2"/>
  <c r="K686" i="2"/>
  <c r="K690" i="2"/>
  <c r="K695" i="2"/>
  <c r="K703" i="2"/>
  <c r="K707" i="2"/>
  <c r="K712" i="2"/>
  <c r="K716" i="2"/>
  <c r="K720" i="2"/>
  <c r="K724" i="2"/>
  <c r="K728" i="2"/>
  <c r="K732" i="2"/>
  <c r="K736" i="2"/>
  <c r="K740" i="2"/>
  <c r="K744" i="2"/>
  <c r="K748" i="2"/>
  <c r="K752" i="2"/>
  <c r="K756" i="2"/>
  <c r="K761" i="2"/>
  <c r="K765" i="2"/>
  <c r="K769" i="2"/>
  <c r="K773" i="2"/>
  <c r="K778" i="2"/>
  <c r="K782" i="2"/>
  <c r="K786" i="2"/>
  <c r="K790" i="2"/>
  <c r="K801" i="2"/>
  <c r="K805" i="2"/>
  <c r="K809" i="2"/>
  <c r="K813" i="2"/>
  <c r="K817" i="2"/>
  <c r="K821" i="2"/>
  <c r="K826" i="2"/>
  <c r="K830" i="2"/>
  <c r="K834" i="2"/>
  <c r="K839" i="2"/>
  <c r="K908" i="2"/>
  <c r="K912" i="2"/>
  <c r="K917" i="2"/>
  <c r="K921" i="2"/>
  <c r="K925" i="2"/>
  <c r="K929" i="2"/>
  <c r="K933" i="2"/>
  <c r="K938" i="2"/>
  <c r="K942" i="2"/>
  <c r="K946" i="2"/>
  <c r="K950" i="2"/>
  <c r="K954" i="2"/>
  <c r="K958" i="2"/>
  <c r="K963" i="2"/>
  <c r="K967" i="2"/>
  <c r="K971" i="2"/>
  <c r="K975" i="2"/>
  <c r="K979" i="2"/>
  <c r="K984" i="2"/>
  <c r="K988" i="2"/>
  <c r="K992" i="2"/>
  <c r="K1000" i="2"/>
  <c r="K1005" i="2"/>
  <c r="K1009" i="2"/>
  <c r="K1014" i="2"/>
  <c r="K1018" i="2"/>
  <c r="K1022" i="2"/>
  <c r="K1026" i="2"/>
  <c r="K1031" i="2"/>
  <c r="K1035" i="2"/>
  <c r="K1039" i="2"/>
  <c r="K1043" i="2"/>
  <c r="K1047" i="2"/>
  <c r="K1052" i="2"/>
  <c r="K1056" i="2"/>
  <c r="K1060" i="2"/>
  <c r="K1064" i="2"/>
  <c r="K1072" i="2"/>
  <c r="K1076" i="2"/>
  <c r="K1081" i="2"/>
  <c r="K1085" i="2"/>
  <c r="K1089" i="2"/>
  <c r="K1093" i="2"/>
  <c r="K1097" i="2"/>
  <c r="K1106" i="2"/>
  <c r="K1110" i="2"/>
  <c r="K1114" i="2"/>
  <c r="K1118" i="2"/>
  <c r="K1122" i="2"/>
  <c r="K1126" i="2"/>
  <c r="K1131" i="2"/>
  <c r="K1135" i="2"/>
  <c r="K1139" i="2"/>
  <c r="K1188" i="2"/>
  <c r="K1193" i="2"/>
  <c r="K1201" i="2"/>
  <c r="K1205" i="2"/>
  <c r="K1209" i="2"/>
  <c r="K1214" i="2"/>
  <c r="K931" i="2"/>
  <c r="K936" i="2"/>
  <c r="K940" i="2"/>
  <c r="K944" i="2"/>
  <c r="K952" i="2"/>
  <c r="K956" i="2"/>
  <c r="K961" i="2"/>
  <c r="K965" i="2"/>
  <c r="K969" i="2"/>
  <c r="K973" i="2"/>
  <c r="K977" i="2"/>
  <c r="K982" i="2"/>
  <c r="K986" i="2"/>
  <c r="K990" i="2"/>
  <c r="K994" i="2"/>
  <c r="K998" i="2"/>
  <c r="K1003" i="2"/>
  <c r="K1007" i="2"/>
  <c r="K1016" i="2"/>
  <c r="K1020" i="2"/>
  <c r="K1024" i="2"/>
  <c r="K1029" i="2"/>
  <c r="K1033" i="2"/>
  <c r="K1037" i="2"/>
  <c r="K1041" i="2"/>
  <c r="K1045" i="2"/>
  <c r="K1050" i="2"/>
  <c r="K1054" i="2"/>
  <c r="K1058" i="2"/>
  <c r="K1062" i="2"/>
  <c r="K1066" i="2"/>
  <c r="K1070" i="2"/>
  <c r="K1074" i="2"/>
  <c r="K1079" i="2"/>
  <c r="K1083" i="2"/>
  <c r="K1087" i="2"/>
  <c r="K1091" i="2"/>
  <c r="K1095" i="2"/>
  <c r="K1099" i="2"/>
  <c r="K1104" i="2"/>
  <c r="K1108" i="2"/>
  <c r="K1112" i="2"/>
  <c r="K1116" i="2"/>
  <c r="K1120" i="2"/>
  <c r="K1124" i="2"/>
  <c r="K1129" i="2"/>
  <c r="K1137" i="2"/>
  <c r="K1144" i="2"/>
  <c r="K1149" i="2"/>
  <c r="K1153" i="2"/>
  <c r="K1157" i="2"/>
  <c r="K1161" i="2"/>
  <c r="K1165" i="2"/>
  <c r="K1169" i="2"/>
  <c r="K1173" i="2"/>
  <c r="K1178" i="2"/>
  <c r="K1182" i="2"/>
  <c r="K1186" i="2"/>
  <c r="K1191" i="2"/>
  <c r="K1199" i="2"/>
  <c r="K1203" i="2"/>
  <c r="K1207" i="2"/>
  <c r="K1211" i="2"/>
  <c r="K1275" i="2"/>
  <c r="K1279" i="2"/>
  <c r="K1284" i="2"/>
  <c r="K1288" i="2"/>
  <c r="K1292" i="2"/>
  <c r="K1296" i="2"/>
  <c r="K1300" i="2"/>
  <c r="K1304" i="2"/>
  <c r="K1309" i="2"/>
  <c r="K1313" i="2"/>
  <c r="K1317" i="2"/>
  <c r="K1322" i="2"/>
  <c r="K1326" i="2"/>
  <c r="K1330" i="2"/>
  <c r="K1334" i="2"/>
  <c r="K1338" i="2"/>
  <c r="K1426" i="2"/>
  <c r="K24" i="2"/>
  <c r="K1142" i="2"/>
  <c r="K1147" i="2"/>
  <c r="K1151" i="2"/>
  <c r="K1155" i="2"/>
  <c r="K1163" i="2"/>
  <c r="K1167" i="2"/>
  <c r="K1171" i="2"/>
  <c r="K1176" i="2"/>
  <c r="K1180" i="2"/>
  <c r="K1184" i="2"/>
  <c r="K1141" i="2"/>
  <c r="K1146" i="2"/>
  <c r="K1150" i="2"/>
  <c r="K1154" i="2"/>
  <c r="K1158" i="2"/>
  <c r="K1162" i="2"/>
  <c r="K1166" i="2"/>
  <c r="K1170" i="2"/>
  <c r="K1175" i="2"/>
  <c r="K1179" i="2"/>
  <c r="K1183" i="2"/>
  <c r="K1187" i="2"/>
  <c r="K1192" i="2"/>
  <c r="K1200" i="2"/>
  <c r="K1204" i="2"/>
  <c r="K1208" i="2"/>
  <c r="K1212" i="2"/>
  <c r="K1143" i="2"/>
  <c r="K1148" i="2"/>
  <c r="K1152" i="2"/>
  <c r="K1156" i="2"/>
  <c r="K1160" i="2"/>
  <c r="K1164" i="2"/>
  <c r="K1168" i="2"/>
  <c r="K1172" i="2"/>
  <c r="K1177" i="2"/>
  <c r="K1181" i="2"/>
  <c r="K1185" i="2"/>
  <c r="K1189" i="2"/>
  <c r="K1194" i="2"/>
  <c r="K1198" i="2"/>
  <c r="K1202" i="2"/>
  <c r="K1206" i="2"/>
  <c r="K1210" i="2"/>
  <c r="K1215" i="2"/>
  <c r="K1218" i="2"/>
  <c r="K1222" i="2"/>
  <c r="K1226" i="2"/>
  <c r="K1231" i="2"/>
  <c r="K1235" i="2"/>
  <c r="K1239" i="2"/>
  <c r="K1243" i="2"/>
  <c r="K1247" i="2"/>
  <c r="K1251" i="2"/>
  <c r="K1256" i="2"/>
  <c r="K1264" i="2"/>
  <c r="K1268" i="2"/>
  <c r="K6" i="2"/>
  <c r="K10" i="2"/>
  <c r="K14" i="2"/>
  <c r="K18" i="2"/>
  <c r="K22" i="2"/>
  <c r="K31" i="2"/>
  <c r="K1217" i="2"/>
  <c r="K1221" i="2"/>
  <c r="K1225" i="2"/>
  <c r="K1230" i="2"/>
  <c r="K1234" i="2"/>
  <c r="K1238" i="2"/>
  <c r="K1242" i="2"/>
  <c r="K1246" i="2"/>
  <c r="K1250" i="2"/>
  <c r="K1254" i="2"/>
  <c r="K1259" i="2"/>
  <c r="K1263" i="2"/>
  <c r="K1267" i="2"/>
  <c r="K5" i="2"/>
  <c r="K9" i="2"/>
  <c r="K13" i="2"/>
  <c r="K26" i="2"/>
  <c r="K30" i="2"/>
  <c r="K1216" i="2"/>
  <c r="K1220" i="2"/>
  <c r="K1224" i="2"/>
  <c r="K1228" i="2"/>
  <c r="K1233" i="2"/>
  <c r="K1237" i="2"/>
  <c r="K1241" i="2"/>
  <c r="K1245" i="2"/>
  <c r="K1249" i="2"/>
  <c r="K1253" i="2"/>
  <c r="K1258" i="2"/>
  <c r="K1262" i="2"/>
  <c r="K1266" i="2"/>
  <c r="K1271" i="2"/>
  <c r="K8" i="2"/>
  <c r="K16" i="2"/>
  <c r="K25" i="2"/>
  <c r="K29" i="2"/>
  <c r="K1219" i="2"/>
  <c r="K1223" i="2"/>
  <c r="K1227" i="2"/>
  <c r="K1232" i="2"/>
  <c r="K1236" i="2"/>
  <c r="K1240" i="2"/>
  <c r="K1244" i="2"/>
  <c r="K1248" i="2"/>
  <c r="K1252" i="2"/>
  <c r="K1257" i="2"/>
  <c r="K1261" i="2"/>
  <c r="K1265" i="2"/>
  <c r="K1269" i="2"/>
  <c r="K1273" i="2"/>
  <c r="K1277" i="2"/>
  <c r="K1281" i="2"/>
  <c r="K1286" i="2"/>
  <c r="K1290" i="2"/>
  <c r="K1294" i="2"/>
  <c r="K1298" i="2"/>
  <c r="K1302" i="2"/>
  <c r="K1307" i="2"/>
  <c r="K1311" i="2"/>
  <c r="K1315" i="2"/>
  <c r="K1319" i="2"/>
  <c r="K1328" i="2"/>
  <c r="K1332" i="2"/>
  <c r="K1336" i="2"/>
  <c r="K1272" i="2"/>
  <c r="K1276" i="2"/>
  <c r="K1280" i="2"/>
  <c r="K1285" i="2"/>
  <c r="K1289" i="2"/>
  <c r="K1293" i="2"/>
  <c r="K1297" i="2"/>
  <c r="K1301" i="2"/>
  <c r="K1305" i="2"/>
  <c r="K1310" i="2"/>
  <c r="K1314" i="2"/>
  <c r="K1318" i="2"/>
  <c r="K1327" i="2"/>
  <c r="K1331" i="2"/>
  <c r="K1335" i="2"/>
  <c r="K4" i="2"/>
  <c r="K1274" i="2"/>
  <c r="K1278" i="2"/>
  <c r="K1282" i="2"/>
  <c r="K1287" i="2"/>
  <c r="K1291" i="2"/>
  <c r="K1295" i="2"/>
  <c r="K1299" i="2"/>
  <c r="K1303" i="2"/>
  <c r="K1308" i="2"/>
  <c r="K1312" i="2"/>
  <c r="K1316" i="2"/>
  <c r="K1321" i="2"/>
  <c r="K1325" i="2"/>
  <c r="K1329" i="2"/>
  <c r="K1333" i="2"/>
  <c r="K1337" i="2"/>
  <c r="K1341" i="2"/>
  <c r="K1345" i="2"/>
  <c r="K1349" i="2"/>
  <c r="K1353" i="2"/>
  <c r="K1357" i="2"/>
  <c r="K1361" i="2"/>
  <c r="K1365" i="2"/>
  <c r="K1370" i="2"/>
  <c r="K1374" i="2"/>
  <c r="K1378" i="2"/>
  <c r="K1382" i="2"/>
  <c r="K1386" i="2"/>
  <c r="K1391" i="2"/>
  <c r="K1395" i="2"/>
  <c r="K1399" i="2"/>
  <c r="K1404" i="2"/>
  <c r="K1408" i="2"/>
  <c r="K1412" i="2"/>
  <c r="K1416" i="2"/>
  <c r="K1420" i="2"/>
  <c r="K1424" i="2"/>
  <c r="K1387" i="2"/>
  <c r="K1392" i="2"/>
  <c r="K1396" i="2"/>
  <c r="K1400" i="2"/>
  <c r="K1405" i="2"/>
  <c r="K1409" i="2"/>
  <c r="K1413" i="2"/>
  <c r="K1417" i="2"/>
  <c r="K1421" i="2"/>
  <c r="K1425" i="2"/>
  <c r="K1339" i="2"/>
  <c r="K1344" i="2"/>
  <c r="K1348" i="2"/>
  <c r="K1352" i="2"/>
  <c r="K1356" i="2"/>
  <c r="K1360" i="2"/>
  <c r="K1364" i="2"/>
  <c r="K1369" i="2"/>
  <c r="K1373" i="2"/>
  <c r="K1377" i="2"/>
  <c r="K1381" i="2"/>
  <c r="K1385" i="2"/>
  <c r="K1390" i="2"/>
  <c r="K1394" i="2"/>
  <c r="K1398" i="2"/>
  <c r="K1402" i="2"/>
  <c r="K1407" i="2"/>
  <c r="K1411" i="2"/>
  <c r="K1415" i="2"/>
  <c r="K1419" i="2"/>
  <c r="K1423" i="2"/>
  <c r="K1427" i="2"/>
  <c r="K1343" i="2"/>
  <c r="K1347" i="2"/>
  <c r="K1351" i="2"/>
  <c r="K1355" i="2"/>
  <c r="K1359" i="2"/>
  <c r="K1363" i="2"/>
  <c r="K1368" i="2"/>
  <c r="K1372" i="2"/>
  <c r="K1376" i="2"/>
  <c r="K1380" i="2"/>
  <c r="K1384" i="2"/>
  <c r="K1388" i="2"/>
  <c r="K1393" i="2"/>
  <c r="K1397" i="2"/>
  <c r="K1401" i="2"/>
  <c r="K1406" i="2"/>
  <c r="K1410" i="2"/>
  <c r="K1414" i="2"/>
  <c r="K1418" i="2"/>
  <c r="K1422" i="2"/>
  <c r="K1342" i="2"/>
  <c r="K1346" i="2"/>
  <c r="K1350" i="2"/>
  <c r="K1354" i="2"/>
  <c r="K1358" i="2"/>
  <c r="K1362" i="2"/>
  <c r="K1367" i="2"/>
  <c r="K1371" i="2"/>
  <c r="K1375" i="2"/>
  <c r="K1379" i="2"/>
  <c r="K1383" i="2"/>
  <c r="P4" i="1"/>
  <c r="L1421" i="2"/>
  <c r="L1425" i="2"/>
  <c r="N1420" i="2"/>
  <c r="M1395" i="2"/>
  <c r="L1422" i="2"/>
  <c r="L1426" i="2"/>
  <c r="N1417" i="2"/>
  <c r="M1422" i="2"/>
  <c r="M1426" i="2"/>
  <c r="O1426" i="2" s="1"/>
  <c r="L4" i="2"/>
  <c r="N4" i="2"/>
  <c r="M4" i="2"/>
  <c r="N1373" i="2"/>
  <c r="L1373" i="2"/>
  <c r="N1390" i="2"/>
  <c r="L1423" i="2"/>
  <c r="N1423" i="2"/>
  <c r="M1423" i="2"/>
  <c r="L1427" i="2"/>
  <c r="N1427" i="2"/>
  <c r="M1427" i="2"/>
  <c r="L1420" i="2"/>
  <c r="M1421" i="2"/>
  <c r="L1424" i="2"/>
  <c r="M1425" i="2"/>
  <c r="O1425" i="2" s="1"/>
  <c r="L1356" i="2"/>
  <c r="M1378" i="2"/>
  <c r="N1400" i="2"/>
  <c r="M1361" i="2"/>
  <c r="N1383" i="2"/>
  <c r="L1407" i="2"/>
  <c r="N1367" i="2"/>
  <c r="L1390" i="2"/>
  <c r="M1412" i="2"/>
  <c r="M1357" i="2"/>
  <c r="N1362" i="2"/>
  <c r="L1369" i="2"/>
  <c r="M1374" i="2"/>
  <c r="N1379" i="2"/>
  <c r="L1385" i="2"/>
  <c r="M1391" i="2"/>
  <c r="N1396" i="2"/>
  <c r="L1402" i="2"/>
  <c r="M1408" i="2"/>
  <c r="N1413" i="2"/>
  <c r="L1419" i="2"/>
  <c r="M1353" i="2"/>
  <c r="N1358" i="2"/>
  <c r="L1364" i="2"/>
  <c r="M1370" i="2"/>
  <c r="N1375" i="2"/>
  <c r="L1381" i="2"/>
  <c r="M1386" i="2"/>
  <c r="N1392" i="2"/>
  <c r="L1398" i="2"/>
  <c r="M1404" i="2"/>
  <c r="N1409" i="2"/>
  <c r="L1415" i="2"/>
  <c r="N1354" i="2"/>
  <c r="L1360" i="2"/>
  <c r="M1365" i="2"/>
  <c r="N1371" i="2"/>
  <c r="L1377" i="2"/>
  <c r="M1382" i="2"/>
  <c r="N1387" i="2"/>
  <c r="L1394" i="2"/>
  <c r="M1399" i="2"/>
  <c r="N1405" i="2"/>
  <c r="L1411" i="2"/>
  <c r="M1416" i="2"/>
  <c r="N1353" i="2"/>
  <c r="L1355" i="2"/>
  <c r="M1356" i="2"/>
  <c r="N1357" i="2"/>
  <c r="L1359" i="2"/>
  <c r="M1360" i="2"/>
  <c r="N1361" i="2"/>
  <c r="L1363" i="2"/>
  <c r="M1364" i="2"/>
  <c r="N1365" i="2"/>
  <c r="L1368" i="2"/>
  <c r="M1369" i="2"/>
  <c r="N1370" i="2"/>
  <c r="L1372" i="2"/>
  <c r="M1373" i="2"/>
  <c r="N1374" i="2"/>
  <c r="L1376" i="2"/>
  <c r="M1377" i="2"/>
  <c r="N1378" i="2"/>
  <c r="L1380" i="2"/>
  <c r="M1381" i="2"/>
  <c r="N1382" i="2"/>
  <c r="L1384" i="2"/>
  <c r="M1385" i="2"/>
  <c r="N1386" i="2"/>
  <c r="L1388" i="2"/>
  <c r="M1390" i="2"/>
  <c r="M1403" i="2" s="1"/>
  <c r="N1391" i="2"/>
  <c r="L1393" i="2"/>
  <c r="M1394" i="2"/>
  <c r="N1395" i="2"/>
  <c r="L1397" i="2"/>
  <c r="M1398" i="2"/>
  <c r="N1399" i="2"/>
  <c r="L1401" i="2"/>
  <c r="M1402" i="2"/>
  <c r="N1404" i="2"/>
  <c r="L1406" i="2"/>
  <c r="M1407" i="2"/>
  <c r="N1408" i="2"/>
  <c r="L1410" i="2"/>
  <c r="M1411" i="2"/>
  <c r="N1412" i="2"/>
  <c r="L1414" i="2"/>
  <c r="M1415" i="2"/>
  <c r="N1416" i="2"/>
  <c r="L1418" i="2"/>
  <c r="M1419" i="2"/>
  <c r="L1354" i="2"/>
  <c r="O1354" i="2" s="1"/>
  <c r="M1355" i="2"/>
  <c r="L1358" i="2"/>
  <c r="M1359" i="2"/>
  <c r="L1362" i="2"/>
  <c r="M1363" i="2"/>
  <c r="L1367" i="2"/>
  <c r="M1368" i="2"/>
  <c r="L1371" i="2"/>
  <c r="M1372" i="2"/>
  <c r="L1375" i="2"/>
  <c r="M1376" i="2"/>
  <c r="L1379" i="2"/>
  <c r="O1379" i="2" s="1"/>
  <c r="M1380" i="2"/>
  <c r="L1383" i="2"/>
  <c r="M1384" i="2"/>
  <c r="L1387" i="2"/>
  <c r="M1388" i="2"/>
  <c r="L1392" i="2"/>
  <c r="M1393" i="2"/>
  <c r="L1396" i="2"/>
  <c r="M1397" i="2"/>
  <c r="L1400" i="2"/>
  <c r="M1401" i="2"/>
  <c r="L1405" i="2"/>
  <c r="M1406" i="2"/>
  <c r="L1409" i="2"/>
  <c r="M1410" i="2"/>
  <c r="L1413" i="2"/>
  <c r="M1414" i="2"/>
  <c r="L1417" i="2"/>
  <c r="M1418" i="2"/>
  <c r="M1308" i="2"/>
  <c r="M1286" i="2"/>
  <c r="M1319" i="2"/>
  <c r="M1291" i="2"/>
  <c r="M1325" i="2"/>
  <c r="M1302" i="2"/>
  <c r="M1336" i="2"/>
  <c r="M1296" i="2"/>
  <c r="M1313" i="2"/>
  <c r="M1330" i="2"/>
  <c r="M1287" i="2"/>
  <c r="M1292" i="2"/>
  <c r="M1298" i="2"/>
  <c r="M1303" i="2"/>
  <c r="M1309" i="2"/>
  <c r="M1315" i="2"/>
  <c r="M1321" i="2"/>
  <c r="M1326" i="2"/>
  <c r="M1332" i="2"/>
  <c r="M1337" i="2"/>
  <c r="N1345" i="2"/>
  <c r="L1343" i="2"/>
  <c r="M1288" i="2"/>
  <c r="M1294" i="2"/>
  <c r="M1299" i="2"/>
  <c r="M1304" i="2"/>
  <c r="M1311" i="2"/>
  <c r="M1316" i="2"/>
  <c r="M1322" i="2"/>
  <c r="M1328" i="2"/>
  <c r="M1333" i="2"/>
  <c r="M1338" i="2"/>
  <c r="L1347" i="2"/>
  <c r="L1351" i="2"/>
  <c r="M1290" i="2"/>
  <c r="M1295" i="2"/>
  <c r="M1300" i="2"/>
  <c r="M1307" i="2"/>
  <c r="M1312" i="2"/>
  <c r="M1317" i="2"/>
  <c r="M1324" i="2"/>
  <c r="M1329" i="2"/>
  <c r="M1334" i="2"/>
  <c r="N1341" i="2"/>
  <c r="N1349" i="2"/>
  <c r="M1327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7" i="2"/>
  <c r="N1320" i="2" s="1"/>
  <c r="N1308" i="2"/>
  <c r="N1309" i="2"/>
  <c r="N1310" i="2"/>
  <c r="N1311" i="2"/>
  <c r="N1312" i="2"/>
  <c r="N1313" i="2"/>
  <c r="N1314" i="2"/>
  <c r="N1315" i="2"/>
  <c r="N1316" i="2"/>
  <c r="O1316" i="2" s="1"/>
  <c r="N1317" i="2"/>
  <c r="N1318" i="2"/>
  <c r="N1319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L1342" i="2"/>
  <c r="M1343" i="2"/>
  <c r="N1344" i="2"/>
  <c r="L1346" i="2"/>
  <c r="M1347" i="2"/>
  <c r="N1348" i="2"/>
  <c r="L1350" i="2"/>
  <c r="M1351" i="2"/>
  <c r="O1351" i="2" s="1"/>
  <c r="N1352" i="2"/>
  <c r="M1289" i="2"/>
  <c r="M1297" i="2"/>
  <c r="M1310" i="2"/>
  <c r="M1314" i="2"/>
  <c r="M1318" i="2"/>
  <c r="M1323" i="2"/>
  <c r="M1335" i="2"/>
  <c r="M1339" i="2"/>
  <c r="L1341" i="2"/>
  <c r="M1342" i="2"/>
  <c r="L1345" i="2"/>
  <c r="M1346" i="2"/>
  <c r="L1349" i="2"/>
  <c r="M1350" i="2"/>
  <c r="M1301" i="2"/>
  <c r="M1305" i="2"/>
  <c r="M1331" i="2"/>
  <c r="M1344" i="2"/>
  <c r="M1348" i="2"/>
  <c r="M1352" i="2"/>
  <c r="M1238" i="2"/>
  <c r="M1284" i="2"/>
  <c r="M1221" i="2"/>
  <c r="M1244" i="2"/>
  <c r="M1266" i="2"/>
  <c r="M1227" i="2"/>
  <c r="M1249" i="2"/>
  <c r="M1272" i="2"/>
  <c r="M1261" i="2"/>
  <c r="M1233" i="2"/>
  <c r="M1254" i="2"/>
  <c r="M1278" i="2"/>
  <c r="M1223" i="2"/>
  <c r="M1228" i="2"/>
  <c r="M1234" i="2"/>
  <c r="M1240" i="2"/>
  <c r="M1245" i="2"/>
  <c r="M1250" i="2"/>
  <c r="M1257" i="2"/>
  <c r="M1262" i="2"/>
  <c r="M1267" i="2"/>
  <c r="M1274" i="2"/>
  <c r="M1279" i="2"/>
  <c r="M1285" i="2"/>
  <c r="M1219" i="2"/>
  <c r="M1224" i="2"/>
  <c r="M1230" i="2"/>
  <c r="M1236" i="2"/>
  <c r="M1241" i="2"/>
  <c r="M1246" i="2"/>
  <c r="M1252" i="2"/>
  <c r="M1258" i="2"/>
  <c r="M1263" i="2"/>
  <c r="M1269" i="2"/>
  <c r="M1275" i="2"/>
  <c r="M1280" i="2"/>
  <c r="M1220" i="2"/>
  <c r="M1225" i="2"/>
  <c r="M1232" i="2"/>
  <c r="M1237" i="2"/>
  <c r="M1242" i="2"/>
  <c r="M1248" i="2"/>
  <c r="M1253" i="2"/>
  <c r="M1259" i="2"/>
  <c r="M1265" i="2"/>
  <c r="M1271" i="2"/>
  <c r="M1276" i="2"/>
  <c r="M1282" i="2"/>
  <c r="M1231" i="2"/>
  <c r="M1251" i="2"/>
  <c r="M1264" i="2"/>
  <c r="M1268" i="2"/>
  <c r="N1218" i="2"/>
  <c r="N1219" i="2"/>
  <c r="N1220" i="2"/>
  <c r="N1221" i="2"/>
  <c r="N1222" i="2"/>
  <c r="N1223" i="2"/>
  <c r="N1224" i="2"/>
  <c r="N1225" i="2"/>
  <c r="N1226" i="2"/>
  <c r="N1227" i="2"/>
  <c r="N1228" i="2"/>
  <c r="N1230" i="2"/>
  <c r="N1255" i="2" s="1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4" i="2"/>
  <c r="N1285" i="2"/>
  <c r="M1222" i="2"/>
  <c r="O1222" i="2" s="1"/>
  <c r="M1226" i="2"/>
  <c r="M1243" i="2"/>
  <c r="M1260" i="2"/>
  <c r="M1277" i="2"/>
  <c r="O1277" i="2" s="1"/>
  <c r="M1218" i="2"/>
  <c r="M1235" i="2"/>
  <c r="M1239" i="2"/>
  <c r="M1247" i="2"/>
  <c r="M1256" i="2"/>
  <c r="M1273" i="2"/>
  <c r="M1281" i="2"/>
  <c r="M1152" i="2"/>
  <c r="L1152" i="2"/>
  <c r="M1156" i="2"/>
  <c r="L1156" i="2"/>
  <c r="M1160" i="2"/>
  <c r="L1160" i="2"/>
  <c r="M1164" i="2"/>
  <c r="L1164" i="2"/>
  <c r="M1168" i="2"/>
  <c r="L1168" i="2"/>
  <c r="M1172" i="2"/>
  <c r="L1172" i="2"/>
  <c r="M1177" i="2"/>
  <c r="L1177" i="2"/>
  <c r="M1181" i="2"/>
  <c r="L1181" i="2"/>
  <c r="M1185" i="2"/>
  <c r="L1185" i="2"/>
  <c r="M1189" i="2"/>
  <c r="L1189" i="2"/>
  <c r="M1194" i="2"/>
  <c r="L1194" i="2"/>
  <c r="M1198" i="2"/>
  <c r="L1198" i="2"/>
  <c r="M1202" i="2"/>
  <c r="L1202" i="2"/>
  <c r="M1206" i="2"/>
  <c r="L1206" i="2"/>
  <c r="M1210" i="2"/>
  <c r="L1210" i="2"/>
  <c r="M1215" i="2"/>
  <c r="L1215" i="2"/>
  <c r="N1128" i="2"/>
  <c r="M1153" i="2"/>
  <c r="L1153" i="2"/>
  <c r="M1157" i="2"/>
  <c r="L1157" i="2"/>
  <c r="M1161" i="2"/>
  <c r="L1161" i="2"/>
  <c r="M1165" i="2"/>
  <c r="L1165" i="2"/>
  <c r="M1169" i="2"/>
  <c r="L1169" i="2"/>
  <c r="M1173" i="2"/>
  <c r="L1173" i="2"/>
  <c r="M1178" i="2"/>
  <c r="L1178" i="2"/>
  <c r="M1182" i="2"/>
  <c r="L1182" i="2"/>
  <c r="M1186" i="2"/>
  <c r="L1186" i="2"/>
  <c r="M1191" i="2"/>
  <c r="L1191" i="2"/>
  <c r="M1195" i="2"/>
  <c r="L1195" i="2"/>
  <c r="M1199" i="2"/>
  <c r="L1199" i="2"/>
  <c r="M1203" i="2"/>
  <c r="L1203" i="2"/>
  <c r="M1207" i="2"/>
  <c r="L1207" i="2"/>
  <c r="M1211" i="2"/>
  <c r="L1211" i="2"/>
  <c r="M1216" i="2"/>
  <c r="L1216" i="2"/>
  <c r="M1154" i="2"/>
  <c r="L1154" i="2"/>
  <c r="M1158" i="2"/>
  <c r="L1158" i="2"/>
  <c r="M1162" i="2"/>
  <c r="L1162" i="2"/>
  <c r="M1166" i="2"/>
  <c r="L1166" i="2"/>
  <c r="M1170" i="2"/>
  <c r="L1170" i="2"/>
  <c r="M1175" i="2"/>
  <c r="L1175" i="2"/>
  <c r="M1179" i="2"/>
  <c r="L1179" i="2"/>
  <c r="M1183" i="2"/>
  <c r="L1183" i="2"/>
  <c r="M1187" i="2"/>
  <c r="L1187" i="2"/>
  <c r="M1192" i="2"/>
  <c r="L1192" i="2"/>
  <c r="M1196" i="2"/>
  <c r="L1196" i="2"/>
  <c r="M1200" i="2"/>
  <c r="L1200" i="2"/>
  <c r="M1204" i="2"/>
  <c r="L1204" i="2"/>
  <c r="M1208" i="2"/>
  <c r="L1208" i="2"/>
  <c r="M1212" i="2"/>
  <c r="L1212" i="2"/>
  <c r="M1217" i="2"/>
  <c r="L1217" i="2"/>
  <c r="N1152" i="2"/>
  <c r="N1156" i="2"/>
  <c r="N1160" i="2"/>
  <c r="N1164" i="2"/>
  <c r="N1168" i="2"/>
  <c r="N1172" i="2"/>
  <c r="N1177" i="2"/>
  <c r="N1181" i="2"/>
  <c r="N1185" i="2"/>
  <c r="N1189" i="2"/>
  <c r="N1194" i="2"/>
  <c r="N1198" i="2"/>
  <c r="N1202" i="2"/>
  <c r="N1206" i="2"/>
  <c r="N1210" i="2"/>
  <c r="N1215" i="2"/>
  <c r="M1151" i="2"/>
  <c r="L1151" i="2"/>
  <c r="M1155" i="2"/>
  <c r="L1155" i="2"/>
  <c r="M1159" i="2"/>
  <c r="L1159" i="2"/>
  <c r="M1163" i="2"/>
  <c r="L1163" i="2"/>
  <c r="M1167" i="2"/>
  <c r="L1167" i="2"/>
  <c r="M1171" i="2"/>
  <c r="L1171" i="2"/>
  <c r="M1176" i="2"/>
  <c r="L1176" i="2"/>
  <c r="M1180" i="2"/>
  <c r="L1180" i="2"/>
  <c r="M1184" i="2"/>
  <c r="L1184" i="2"/>
  <c r="M1188" i="2"/>
  <c r="L1188" i="2"/>
  <c r="M1193" i="2"/>
  <c r="L1193" i="2"/>
  <c r="M1197" i="2"/>
  <c r="L1197" i="2"/>
  <c r="M1201" i="2"/>
  <c r="L1201" i="2"/>
  <c r="M1205" i="2"/>
  <c r="L1205" i="2"/>
  <c r="M1209" i="2"/>
  <c r="L1209" i="2"/>
  <c r="M1214" i="2"/>
  <c r="M1229" i="2" s="1"/>
  <c r="L1214" i="2"/>
  <c r="N1153" i="2"/>
  <c r="N1157" i="2"/>
  <c r="N1161" i="2"/>
  <c r="N1165" i="2"/>
  <c r="N1169" i="2"/>
  <c r="N1173" i="2"/>
  <c r="N1178" i="2"/>
  <c r="N1182" i="2"/>
  <c r="N1186" i="2"/>
  <c r="N1191" i="2"/>
  <c r="N1195" i="2"/>
  <c r="N1199" i="2"/>
  <c r="N1203" i="2"/>
  <c r="N1207" i="2"/>
  <c r="N1211" i="2"/>
  <c r="N1216" i="2"/>
  <c r="L1073" i="2"/>
  <c r="N1050" i="2"/>
  <c r="N1077" i="2" s="1"/>
  <c r="N1087" i="2"/>
  <c r="N1102" i="2" s="1"/>
  <c r="M1087" i="2"/>
  <c r="L1087" i="2"/>
  <c r="N1091" i="2"/>
  <c r="M1091" i="2"/>
  <c r="L1091" i="2"/>
  <c r="N1095" i="2"/>
  <c r="M1095" i="2"/>
  <c r="L1095" i="2"/>
  <c r="N1099" i="2"/>
  <c r="M1099" i="2"/>
  <c r="L1099" i="2"/>
  <c r="N1104" i="2"/>
  <c r="N1127" i="2" s="1"/>
  <c r="M1104" i="2"/>
  <c r="L1104" i="2"/>
  <c r="N1108" i="2"/>
  <c r="M1108" i="2"/>
  <c r="L1108" i="2"/>
  <c r="N1112" i="2"/>
  <c r="M1112" i="2"/>
  <c r="L1112" i="2"/>
  <c r="N1116" i="2"/>
  <c r="M1116" i="2"/>
  <c r="L1116" i="2"/>
  <c r="N1120" i="2"/>
  <c r="M1120" i="2"/>
  <c r="L1120" i="2"/>
  <c r="N1124" i="2"/>
  <c r="M1124" i="2"/>
  <c r="L1124" i="2"/>
  <c r="N1129" i="2"/>
  <c r="M1129" i="2"/>
  <c r="L1129" i="2"/>
  <c r="N1133" i="2"/>
  <c r="M1133" i="2"/>
  <c r="L1133" i="2"/>
  <c r="N1137" i="2"/>
  <c r="M1137" i="2"/>
  <c r="L1137" i="2"/>
  <c r="N1141" i="2"/>
  <c r="M1141" i="2"/>
  <c r="L1141" i="2"/>
  <c r="N1146" i="2"/>
  <c r="M1146" i="2"/>
  <c r="L1146" i="2"/>
  <c r="N1150" i="2"/>
  <c r="M1150" i="2"/>
  <c r="L1150" i="2"/>
  <c r="L1084" i="2"/>
  <c r="L1085" i="2"/>
  <c r="L1086" i="2"/>
  <c r="L1088" i="2"/>
  <c r="L1089" i="2"/>
  <c r="L1090" i="2"/>
  <c r="L1092" i="2"/>
  <c r="L1093" i="2"/>
  <c r="L1094" i="2"/>
  <c r="L1096" i="2"/>
  <c r="L1097" i="2"/>
  <c r="L1098" i="2"/>
  <c r="L1100" i="2"/>
  <c r="L1103" i="2"/>
  <c r="L1105" i="2"/>
  <c r="L1106" i="2"/>
  <c r="L1107" i="2"/>
  <c r="L1109" i="2"/>
  <c r="L1110" i="2"/>
  <c r="L1111" i="2"/>
  <c r="L1113" i="2"/>
  <c r="L1114" i="2"/>
  <c r="L1115" i="2"/>
  <c r="L1117" i="2"/>
  <c r="L1118" i="2"/>
  <c r="L1119" i="2"/>
  <c r="L1121" i="2"/>
  <c r="L1122" i="2"/>
  <c r="L1123" i="2"/>
  <c r="L1125" i="2"/>
  <c r="L1126" i="2"/>
  <c r="L1128" i="2"/>
  <c r="L1130" i="2"/>
  <c r="L1131" i="2"/>
  <c r="L1132" i="2"/>
  <c r="L1134" i="2"/>
  <c r="L1135" i="2"/>
  <c r="L1136" i="2"/>
  <c r="L1138" i="2"/>
  <c r="L1139" i="2"/>
  <c r="L1140" i="2"/>
  <c r="L1142" i="2"/>
  <c r="L1143" i="2"/>
  <c r="L1144" i="2"/>
  <c r="L1147" i="2"/>
  <c r="L1148" i="2"/>
  <c r="L1149" i="2"/>
  <c r="M1084" i="2"/>
  <c r="M1085" i="2"/>
  <c r="M1086" i="2"/>
  <c r="M1088" i="2"/>
  <c r="M1089" i="2"/>
  <c r="M1090" i="2"/>
  <c r="M1092" i="2"/>
  <c r="M1093" i="2"/>
  <c r="M1094" i="2"/>
  <c r="M1096" i="2"/>
  <c r="M1097" i="2"/>
  <c r="M1098" i="2"/>
  <c r="M1100" i="2"/>
  <c r="M1103" i="2"/>
  <c r="M1127" i="2" s="1"/>
  <c r="M1105" i="2"/>
  <c r="M1106" i="2"/>
  <c r="M1107" i="2"/>
  <c r="M1109" i="2"/>
  <c r="M1110" i="2"/>
  <c r="M1111" i="2"/>
  <c r="M1113" i="2"/>
  <c r="M1114" i="2"/>
  <c r="M1115" i="2"/>
  <c r="M1117" i="2"/>
  <c r="M1118" i="2"/>
  <c r="M1119" i="2"/>
  <c r="M1121" i="2"/>
  <c r="M1122" i="2"/>
  <c r="M1123" i="2"/>
  <c r="M1125" i="2"/>
  <c r="M1126" i="2"/>
  <c r="M1128" i="2"/>
  <c r="M1130" i="2"/>
  <c r="M1131" i="2"/>
  <c r="M1132" i="2"/>
  <c r="M1134" i="2"/>
  <c r="M1135" i="2"/>
  <c r="M1136" i="2"/>
  <c r="M1138" i="2"/>
  <c r="M1139" i="2"/>
  <c r="M1140" i="2"/>
  <c r="M1142" i="2"/>
  <c r="M1143" i="2"/>
  <c r="M1144" i="2"/>
  <c r="M1147" i="2"/>
  <c r="M1148" i="2"/>
  <c r="M1149" i="2"/>
  <c r="L1052" i="2"/>
  <c r="L1030" i="2"/>
  <c r="L1035" i="2"/>
  <c r="L1057" i="2"/>
  <c r="L1080" i="2"/>
  <c r="L1018" i="2"/>
  <c r="L1040" i="2"/>
  <c r="L1063" i="2"/>
  <c r="L1023" i="2"/>
  <c r="L1046" i="2"/>
  <c r="L1068" i="2"/>
  <c r="L1019" i="2"/>
  <c r="L1025" i="2"/>
  <c r="L1031" i="2"/>
  <c r="L1036" i="2"/>
  <c r="L1042" i="2"/>
  <c r="L1047" i="2"/>
  <c r="L1053" i="2"/>
  <c r="L1059" i="2"/>
  <c r="L1064" i="2"/>
  <c r="L1075" i="2"/>
  <c r="L1081" i="2"/>
  <c r="L1021" i="2"/>
  <c r="L1026" i="2"/>
  <c r="L1032" i="2"/>
  <c r="L1038" i="2"/>
  <c r="L1043" i="2"/>
  <c r="L1048" i="2"/>
  <c r="L1055" i="2"/>
  <c r="L1060" i="2"/>
  <c r="L1065" i="2"/>
  <c r="L1071" i="2"/>
  <c r="L1076" i="2"/>
  <c r="L1082" i="2"/>
  <c r="L1017" i="2"/>
  <c r="L1022" i="2"/>
  <c r="L1027" i="2"/>
  <c r="L1034" i="2"/>
  <c r="L1039" i="2"/>
  <c r="L1044" i="2"/>
  <c r="L1051" i="2"/>
  <c r="L1056" i="2"/>
  <c r="L1061" i="2"/>
  <c r="L1067" i="2"/>
  <c r="L1072" i="2"/>
  <c r="L1078" i="2"/>
  <c r="L1045" i="2"/>
  <c r="L1050" i="2"/>
  <c r="L1054" i="2"/>
  <c r="L1058" i="2"/>
  <c r="L1062" i="2"/>
  <c r="L1066" i="2"/>
  <c r="L1070" i="2"/>
  <c r="L1074" i="2"/>
  <c r="L1079" i="2"/>
  <c r="L1083" i="2"/>
  <c r="M1017" i="2"/>
  <c r="M1018" i="2"/>
  <c r="M1019" i="2"/>
  <c r="M1020" i="2"/>
  <c r="M1021" i="2"/>
  <c r="M1022" i="2"/>
  <c r="M1023" i="2"/>
  <c r="M1024" i="2"/>
  <c r="M1025" i="2"/>
  <c r="M1026" i="2"/>
  <c r="M1027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8" i="2"/>
  <c r="M1079" i="2"/>
  <c r="M1080" i="2"/>
  <c r="M1081" i="2"/>
  <c r="M1082" i="2"/>
  <c r="M1083" i="2"/>
  <c r="N1020" i="2"/>
  <c r="N1024" i="2"/>
  <c r="N1029" i="2"/>
  <c r="N1049" i="2" s="1"/>
  <c r="N1033" i="2"/>
  <c r="N1037" i="2"/>
  <c r="N1041" i="2"/>
  <c r="L1002" i="2"/>
  <c r="L968" i="2"/>
  <c r="L973" i="2"/>
  <c r="L1007" i="2"/>
  <c r="L951" i="2"/>
  <c r="L985" i="2"/>
  <c r="L956" i="2"/>
  <c r="L990" i="2"/>
  <c r="L1014" i="2"/>
  <c r="L952" i="2"/>
  <c r="L958" i="2"/>
  <c r="L969" i="2"/>
  <c r="L975" i="2"/>
  <c r="L981" i="2"/>
  <c r="L986" i="2"/>
  <c r="L992" i="2"/>
  <c r="L997" i="2"/>
  <c r="L1003" i="2"/>
  <c r="L1009" i="2"/>
  <c r="L1015" i="2"/>
  <c r="L963" i="2"/>
  <c r="L979" i="2"/>
  <c r="L954" i="2"/>
  <c r="L959" i="2"/>
  <c r="L965" i="2"/>
  <c r="L971" i="2"/>
  <c r="L976" i="2"/>
  <c r="L982" i="2"/>
  <c r="L988" i="2"/>
  <c r="L993" i="2"/>
  <c r="L998" i="2"/>
  <c r="L1005" i="2"/>
  <c r="L1011" i="2"/>
  <c r="L1028" i="2" s="1"/>
  <c r="L1016" i="2"/>
  <c r="L996" i="2"/>
  <c r="L950" i="2"/>
  <c r="L955" i="2"/>
  <c r="L961" i="2"/>
  <c r="L967" i="2"/>
  <c r="L972" i="2"/>
  <c r="L977" i="2"/>
  <c r="L984" i="2"/>
  <c r="L989" i="2"/>
  <c r="L994" i="2"/>
  <c r="L1000" i="2"/>
  <c r="L1006" i="2"/>
  <c r="L1012" i="2"/>
  <c r="N949" i="2"/>
  <c r="M949" i="2"/>
  <c r="N953" i="2"/>
  <c r="M953" i="2"/>
  <c r="N957" i="2"/>
  <c r="M957" i="2"/>
  <c r="N962" i="2"/>
  <c r="M962" i="2"/>
  <c r="N966" i="2"/>
  <c r="M966" i="2"/>
  <c r="N970" i="2"/>
  <c r="M970" i="2"/>
  <c r="L974" i="2"/>
  <c r="N974" i="2"/>
  <c r="M974" i="2"/>
  <c r="L978" i="2"/>
  <c r="N978" i="2"/>
  <c r="M978" i="2"/>
  <c r="N983" i="2"/>
  <c r="L983" i="2"/>
  <c r="M983" i="2"/>
  <c r="N987" i="2"/>
  <c r="N1001" i="2" s="1"/>
  <c r="L987" i="2"/>
  <c r="M987" i="2"/>
  <c r="N991" i="2"/>
  <c r="L991" i="2"/>
  <c r="M991" i="2"/>
  <c r="L995" i="2"/>
  <c r="N995" i="2"/>
  <c r="M995" i="2"/>
  <c r="N999" i="2"/>
  <c r="M999" i="2"/>
  <c r="L999" i="2"/>
  <c r="L1004" i="2"/>
  <c r="N1004" i="2"/>
  <c r="M1004" i="2"/>
  <c r="N1008" i="2"/>
  <c r="N1010" i="2" s="1"/>
  <c r="M1008" i="2"/>
  <c r="L1008" i="2"/>
  <c r="L1013" i="2"/>
  <c r="N1013" i="2"/>
  <c r="M1013" i="2"/>
  <c r="L949" i="2"/>
  <c r="L953" i="2"/>
  <c r="L957" i="2"/>
  <c r="L962" i="2"/>
  <c r="L966" i="2"/>
  <c r="L970" i="2"/>
  <c r="M950" i="2"/>
  <c r="M951" i="2"/>
  <c r="M952" i="2"/>
  <c r="M954" i="2"/>
  <c r="M955" i="2"/>
  <c r="M956" i="2"/>
  <c r="M958" i="2"/>
  <c r="M959" i="2"/>
  <c r="M961" i="2"/>
  <c r="M963" i="2"/>
  <c r="M965" i="2"/>
  <c r="M967" i="2"/>
  <c r="M968" i="2"/>
  <c r="M969" i="2"/>
  <c r="M971" i="2"/>
  <c r="M972" i="2"/>
  <c r="M973" i="2"/>
  <c r="M975" i="2"/>
  <c r="M976" i="2"/>
  <c r="M977" i="2"/>
  <c r="M979" i="2"/>
  <c r="M981" i="2"/>
  <c r="M1001" i="2" s="1"/>
  <c r="M982" i="2"/>
  <c r="M984" i="2"/>
  <c r="M985" i="2"/>
  <c r="M986" i="2"/>
  <c r="M988" i="2"/>
  <c r="M989" i="2"/>
  <c r="M990" i="2"/>
  <c r="M992" i="2"/>
  <c r="M993" i="2"/>
  <c r="M994" i="2"/>
  <c r="M996" i="2"/>
  <c r="M997" i="2"/>
  <c r="M998" i="2"/>
  <c r="M1000" i="2"/>
  <c r="M1002" i="2"/>
  <c r="M1003" i="2"/>
  <c r="M1005" i="2"/>
  <c r="M1006" i="2"/>
  <c r="M1007" i="2"/>
  <c r="M1009" i="2"/>
  <c r="M1011" i="2"/>
  <c r="M1012" i="2"/>
  <c r="M1014" i="2"/>
  <c r="M1015" i="2"/>
  <c r="M1016" i="2"/>
  <c r="L935" i="2"/>
  <c r="L900" i="2"/>
  <c r="L906" i="2"/>
  <c r="L940" i="2"/>
  <c r="L883" i="2"/>
  <c r="L918" i="2"/>
  <c r="L888" i="2"/>
  <c r="L923" i="2"/>
  <c r="L895" i="2"/>
  <c r="L884" i="2"/>
  <c r="L890" i="2"/>
  <c r="L896" i="2"/>
  <c r="L901" i="2"/>
  <c r="L908" i="2"/>
  <c r="L914" i="2"/>
  <c r="L919" i="2"/>
  <c r="L925" i="2"/>
  <c r="L930" i="2"/>
  <c r="L936" i="2"/>
  <c r="L942" i="2"/>
  <c r="L947" i="2"/>
  <c r="L946" i="2"/>
  <c r="M854" i="2"/>
  <c r="L886" i="2"/>
  <c r="L891" i="2"/>
  <c r="L897" i="2"/>
  <c r="L903" i="2"/>
  <c r="L909" i="2"/>
  <c r="L915" i="2"/>
  <c r="L921" i="2"/>
  <c r="L926" i="2"/>
  <c r="L931" i="2"/>
  <c r="L938" i="2"/>
  <c r="L943" i="2"/>
  <c r="L948" i="2"/>
  <c r="L912" i="2"/>
  <c r="L929" i="2"/>
  <c r="L882" i="2"/>
  <c r="L887" i="2"/>
  <c r="L892" i="2"/>
  <c r="L899" i="2"/>
  <c r="L905" i="2"/>
  <c r="L910" i="2"/>
  <c r="L917" i="2"/>
  <c r="L922" i="2"/>
  <c r="L927" i="2"/>
  <c r="L933" i="2"/>
  <c r="L939" i="2"/>
  <c r="L944" i="2"/>
  <c r="L881" i="2"/>
  <c r="L902" i="2"/>
  <c r="M828" i="2"/>
  <c r="M866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5" i="2"/>
  <c r="M904" i="2" s="1"/>
  <c r="M896" i="2"/>
  <c r="M897" i="2"/>
  <c r="M898" i="2"/>
  <c r="M899" i="2"/>
  <c r="M900" i="2"/>
  <c r="M901" i="2"/>
  <c r="M902" i="2"/>
  <c r="M903" i="2"/>
  <c r="M905" i="2"/>
  <c r="M906" i="2"/>
  <c r="M907" i="2"/>
  <c r="M908" i="2"/>
  <c r="M909" i="2"/>
  <c r="M910" i="2"/>
  <c r="M911" i="2"/>
  <c r="M912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L889" i="2"/>
  <c r="O889" i="2" s="1"/>
  <c r="L893" i="2"/>
  <c r="L911" i="2"/>
  <c r="L916" i="2"/>
  <c r="L920" i="2"/>
  <c r="O920" i="2" s="1"/>
  <c r="L924" i="2"/>
  <c r="L928" i="2"/>
  <c r="L932" i="2"/>
  <c r="L937" i="2"/>
  <c r="O937" i="2" s="1"/>
  <c r="M871" i="2"/>
  <c r="N885" i="2"/>
  <c r="N898" i="2"/>
  <c r="N907" i="2"/>
  <c r="N913" i="2" s="1"/>
  <c r="N941" i="2"/>
  <c r="N945" i="2"/>
  <c r="M840" i="2"/>
  <c r="M815" i="2"/>
  <c r="M844" i="2"/>
  <c r="M857" i="2"/>
  <c r="M820" i="2"/>
  <c r="M833" i="2"/>
  <c r="M861" i="2"/>
  <c r="M874" i="2"/>
  <c r="M823" i="2"/>
  <c r="M837" i="2"/>
  <c r="M850" i="2"/>
  <c r="M878" i="2"/>
  <c r="N815" i="2"/>
  <c r="N818" i="2"/>
  <c r="N820" i="2"/>
  <c r="N823" i="2"/>
  <c r="N828" i="2"/>
  <c r="N833" i="2"/>
  <c r="N837" i="2"/>
  <c r="N840" i="2"/>
  <c r="N844" i="2"/>
  <c r="N850" i="2"/>
  <c r="N854" i="2"/>
  <c r="O854" i="2" s="1"/>
  <c r="N857" i="2"/>
  <c r="N861" i="2"/>
  <c r="N866" i="2"/>
  <c r="N871" i="2"/>
  <c r="N874" i="2"/>
  <c r="N878" i="2"/>
  <c r="M818" i="2"/>
  <c r="O818" i="2" s="1"/>
  <c r="M814" i="2"/>
  <c r="M816" i="2"/>
  <c r="M819" i="2"/>
  <c r="M822" i="2"/>
  <c r="M825" i="2"/>
  <c r="M829" i="2"/>
  <c r="M832" i="2"/>
  <c r="M836" i="2"/>
  <c r="M841" i="2"/>
  <c r="M845" i="2"/>
  <c r="M848" i="2"/>
  <c r="M853" i="2"/>
  <c r="M858" i="2"/>
  <c r="M862" i="2"/>
  <c r="M865" i="2"/>
  <c r="M869" i="2"/>
  <c r="M875" i="2"/>
  <c r="M879" i="2"/>
  <c r="N814" i="2"/>
  <c r="N816" i="2"/>
  <c r="N822" i="2"/>
  <c r="N825" i="2"/>
  <c r="N829" i="2"/>
  <c r="N832" i="2"/>
  <c r="N836" i="2"/>
  <c r="N841" i="2"/>
  <c r="N845" i="2"/>
  <c r="N848" i="2"/>
  <c r="N853" i="2"/>
  <c r="N858" i="2"/>
  <c r="N862" i="2"/>
  <c r="N865" i="2"/>
  <c r="N869" i="2"/>
  <c r="N875" i="2"/>
  <c r="N879" i="2"/>
  <c r="L826" i="2"/>
  <c r="N826" i="2"/>
  <c r="L834" i="2"/>
  <c r="N834" i="2"/>
  <c r="L842" i="2"/>
  <c r="N842" i="2"/>
  <c r="L855" i="2"/>
  <c r="N855" i="2"/>
  <c r="L863" i="2"/>
  <c r="N863" i="2"/>
  <c r="L872" i="2"/>
  <c r="N872" i="2"/>
  <c r="L880" i="2"/>
  <c r="N880" i="2"/>
  <c r="L827" i="2"/>
  <c r="N827" i="2"/>
  <c r="L831" i="2"/>
  <c r="N831" i="2"/>
  <c r="L835" i="2"/>
  <c r="L839" i="2"/>
  <c r="N839" i="2"/>
  <c r="L843" i="2"/>
  <c r="N843" i="2"/>
  <c r="L847" i="2"/>
  <c r="N847" i="2"/>
  <c r="L852" i="2"/>
  <c r="L870" i="2" s="1"/>
  <c r="N852" i="2"/>
  <c r="L856" i="2"/>
  <c r="N856" i="2"/>
  <c r="L860" i="2"/>
  <c r="N860" i="2"/>
  <c r="L864" i="2"/>
  <c r="N864" i="2"/>
  <c r="L868" i="2"/>
  <c r="N868" i="2"/>
  <c r="L873" i="2"/>
  <c r="N873" i="2"/>
  <c r="L877" i="2"/>
  <c r="N877" i="2"/>
  <c r="M817" i="2"/>
  <c r="M821" i="2"/>
  <c r="M826" i="2"/>
  <c r="M834" i="2"/>
  <c r="M842" i="2"/>
  <c r="L830" i="2"/>
  <c r="N830" i="2"/>
  <c r="L838" i="2"/>
  <c r="N838" i="2"/>
  <c r="L846" i="2"/>
  <c r="N846" i="2"/>
  <c r="L851" i="2"/>
  <c r="N851" i="2"/>
  <c r="L859" i="2"/>
  <c r="N859" i="2"/>
  <c r="L867" i="2"/>
  <c r="N867" i="2"/>
  <c r="L876" i="2"/>
  <c r="N876" i="2"/>
  <c r="N817" i="2"/>
  <c r="N821" i="2"/>
  <c r="M827" i="2"/>
  <c r="M835" i="2"/>
  <c r="M843" i="2"/>
  <c r="M852" i="2"/>
  <c r="M860" i="2"/>
  <c r="M868" i="2"/>
  <c r="M877" i="2"/>
  <c r="N761" i="2"/>
  <c r="M761" i="2"/>
  <c r="N773" i="2"/>
  <c r="M773" i="2"/>
  <c r="N790" i="2"/>
  <c r="M790" i="2"/>
  <c r="N805" i="2"/>
  <c r="M805" i="2"/>
  <c r="N692" i="2"/>
  <c r="N745" i="2"/>
  <c r="M745" i="2"/>
  <c r="N749" i="2"/>
  <c r="M749" i="2"/>
  <c r="N753" i="2"/>
  <c r="M753" i="2"/>
  <c r="N757" i="2"/>
  <c r="M757" i="2"/>
  <c r="N762" i="2"/>
  <c r="M762" i="2"/>
  <c r="N766" i="2"/>
  <c r="M766" i="2"/>
  <c r="N770" i="2"/>
  <c r="M770" i="2"/>
  <c r="N774" i="2"/>
  <c r="M774" i="2"/>
  <c r="N779" i="2"/>
  <c r="M779" i="2"/>
  <c r="N783" i="2"/>
  <c r="M783" i="2"/>
  <c r="M787" i="2"/>
  <c r="N791" i="2"/>
  <c r="M791" i="2"/>
  <c r="N797" i="2"/>
  <c r="N798" i="2" s="1"/>
  <c r="M797" i="2"/>
  <c r="M798" i="2" s="1"/>
  <c r="N802" i="2"/>
  <c r="M802" i="2"/>
  <c r="N806" i="2"/>
  <c r="M806" i="2"/>
  <c r="N810" i="2"/>
  <c r="M810" i="2"/>
  <c r="N748" i="2"/>
  <c r="M748" i="2"/>
  <c r="N765" i="2"/>
  <c r="M765" i="2"/>
  <c r="N778" i="2"/>
  <c r="M778" i="2"/>
  <c r="N795" i="2"/>
  <c r="M795" i="2"/>
  <c r="N809" i="2"/>
  <c r="M809" i="2"/>
  <c r="N746" i="2"/>
  <c r="M746" i="2"/>
  <c r="N750" i="2"/>
  <c r="M750" i="2"/>
  <c r="N754" i="2"/>
  <c r="M754" i="2"/>
  <c r="N759" i="2"/>
  <c r="M759" i="2"/>
  <c r="N763" i="2"/>
  <c r="M763" i="2"/>
  <c r="N767" i="2"/>
  <c r="M767" i="2"/>
  <c r="N775" i="2"/>
  <c r="M775" i="2"/>
  <c r="N780" i="2"/>
  <c r="M780" i="2"/>
  <c r="N784" i="2"/>
  <c r="M784" i="2"/>
  <c r="N788" i="2"/>
  <c r="M788" i="2"/>
  <c r="N792" i="2"/>
  <c r="M792" i="2"/>
  <c r="N799" i="2"/>
  <c r="M799" i="2"/>
  <c r="N803" i="2"/>
  <c r="M803" i="2"/>
  <c r="N807" i="2"/>
  <c r="M807" i="2"/>
  <c r="N811" i="2"/>
  <c r="M811" i="2"/>
  <c r="L748" i="2"/>
  <c r="L761" i="2"/>
  <c r="L765" i="2"/>
  <c r="L773" i="2"/>
  <c r="L778" i="2"/>
  <c r="L790" i="2"/>
  <c r="L795" i="2"/>
  <c r="L796" i="2" s="1"/>
  <c r="L805" i="2"/>
  <c r="L809" i="2"/>
  <c r="N752" i="2"/>
  <c r="M752" i="2"/>
  <c r="N756" i="2"/>
  <c r="M756" i="2"/>
  <c r="N769" i="2"/>
  <c r="M769" i="2"/>
  <c r="N782" i="2"/>
  <c r="M782" i="2"/>
  <c r="N786" i="2"/>
  <c r="M786" i="2"/>
  <c r="N801" i="2"/>
  <c r="M801" i="2"/>
  <c r="N813" i="2"/>
  <c r="M813" i="2"/>
  <c r="N747" i="2"/>
  <c r="M747" i="2"/>
  <c r="N751" i="2"/>
  <c r="M751" i="2"/>
  <c r="N755" i="2"/>
  <c r="M755" i="2"/>
  <c r="N760" i="2"/>
  <c r="M760" i="2"/>
  <c r="N764" i="2"/>
  <c r="M764" i="2"/>
  <c r="N768" i="2"/>
  <c r="M768" i="2"/>
  <c r="N772" i="2"/>
  <c r="M772" i="2"/>
  <c r="N776" i="2"/>
  <c r="M776" i="2"/>
  <c r="N781" i="2"/>
  <c r="M781" i="2"/>
  <c r="N785" i="2"/>
  <c r="M785" i="2"/>
  <c r="N789" i="2"/>
  <c r="M789" i="2"/>
  <c r="N794" i="2"/>
  <c r="M794" i="2"/>
  <c r="M796" i="2" s="1"/>
  <c r="N800" i="2"/>
  <c r="M800" i="2"/>
  <c r="N804" i="2"/>
  <c r="M804" i="2"/>
  <c r="N808" i="2"/>
  <c r="M808" i="2"/>
  <c r="N812" i="2"/>
  <c r="M812" i="2"/>
  <c r="L745" i="2"/>
  <c r="L749" i="2"/>
  <c r="L753" i="2"/>
  <c r="L757" i="2"/>
  <c r="L762" i="2"/>
  <c r="L766" i="2"/>
  <c r="L770" i="2"/>
  <c r="L774" i="2"/>
  <c r="L779" i="2"/>
  <c r="L783" i="2"/>
  <c r="L791" i="2"/>
  <c r="L797" i="2"/>
  <c r="L798" i="2" s="1"/>
  <c r="L802" i="2"/>
  <c r="L806" i="2"/>
  <c r="L810" i="2"/>
  <c r="M693" i="2"/>
  <c r="L693" i="2"/>
  <c r="M709" i="2"/>
  <c r="L709" i="2"/>
  <c r="M722" i="2"/>
  <c r="L722" i="2"/>
  <c r="M742" i="2"/>
  <c r="L742" i="2"/>
  <c r="M681" i="2"/>
  <c r="L681" i="2"/>
  <c r="M685" i="2"/>
  <c r="L685" i="2"/>
  <c r="M689" i="2"/>
  <c r="L689" i="2"/>
  <c r="M694" i="2"/>
  <c r="L694" i="2"/>
  <c r="M698" i="2"/>
  <c r="L698" i="2"/>
  <c r="M702" i="2"/>
  <c r="L702" i="2"/>
  <c r="M706" i="2"/>
  <c r="L706" i="2"/>
  <c r="M711" i="2"/>
  <c r="L711" i="2"/>
  <c r="M715" i="2"/>
  <c r="M719" i="2"/>
  <c r="L719" i="2"/>
  <c r="M723" i="2"/>
  <c r="M727" i="2"/>
  <c r="L727" i="2"/>
  <c r="M731" i="2"/>
  <c r="M735" i="2"/>
  <c r="L735" i="2"/>
  <c r="M739" i="2"/>
  <c r="L739" i="2"/>
  <c r="M743" i="2"/>
  <c r="L743" i="2"/>
  <c r="M680" i="2"/>
  <c r="L680" i="2"/>
  <c r="M697" i="2"/>
  <c r="L697" i="2"/>
  <c r="M714" i="2"/>
  <c r="L714" i="2"/>
  <c r="M726" i="2"/>
  <c r="L726" i="2"/>
  <c r="M738" i="2"/>
  <c r="L738" i="2"/>
  <c r="M682" i="2"/>
  <c r="L682" i="2"/>
  <c r="M686" i="2"/>
  <c r="L686" i="2"/>
  <c r="M690" i="2"/>
  <c r="L690" i="2"/>
  <c r="M695" i="2"/>
  <c r="L695" i="2"/>
  <c r="M699" i="2"/>
  <c r="L699" i="2"/>
  <c r="M703" i="2"/>
  <c r="L703" i="2"/>
  <c r="M707" i="2"/>
  <c r="L707" i="2"/>
  <c r="M712" i="2"/>
  <c r="L712" i="2"/>
  <c r="M716" i="2"/>
  <c r="L716" i="2"/>
  <c r="M720" i="2"/>
  <c r="L720" i="2"/>
  <c r="M724" i="2"/>
  <c r="L724" i="2"/>
  <c r="M728" i="2"/>
  <c r="L728" i="2"/>
  <c r="M732" i="2"/>
  <c r="L732" i="2"/>
  <c r="M736" i="2"/>
  <c r="L736" i="2"/>
  <c r="M740" i="2"/>
  <c r="L740" i="2"/>
  <c r="M744" i="2"/>
  <c r="L744" i="2"/>
  <c r="N680" i="2"/>
  <c r="N693" i="2"/>
  <c r="N697" i="2"/>
  <c r="N709" i="2"/>
  <c r="N714" i="2"/>
  <c r="N722" i="2"/>
  <c r="N726" i="2"/>
  <c r="N738" i="2"/>
  <c r="N742" i="2"/>
  <c r="M684" i="2"/>
  <c r="L684" i="2"/>
  <c r="M688" i="2"/>
  <c r="L688" i="2"/>
  <c r="M701" i="2"/>
  <c r="L701" i="2"/>
  <c r="M705" i="2"/>
  <c r="L705" i="2"/>
  <c r="M718" i="2"/>
  <c r="L718" i="2"/>
  <c r="M730" i="2"/>
  <c r="L730" i="2"/>
  <c r="M734" i="2"/>
  <c r="L734" i="2"/>
  <c r="M679" i="2"/>
  <c r="L679" i="2"/>
  <c r="M683" i="2"/>
  <c r="L683" i="2"/>
  <c r="M687" i="2"/>
  <c r="L687" i="2"/>
  <c r="M692" i="2"/>
  <c r="M710" i="2" s="1"/>
  <c r="L692" i="2"/>
  <c r="M696" i="2"/>
  <c r="L696" i="2"/>
  <c r="M700" i="2"/>
  <c r="L700" i="2"/>
  <c r="M704" i="2"/>
  <c r="L704" i="2"/>
  <c r="M708" i="2"/>
  <c r="L708" i="2"/>
  <c r="M713" i="2"/>
  <c r="L713" i="2"/>
  <c r="M717" i="2"/>
  <c r="L717" i="2"/>
  <c r="M721" i="2"/>
  <c r="L721" i="2"/>
  <c r="M725" i="2"/>
  <c r="L725" i="2"/>
  <c r="M729" i="2"/>
  <c r="L729" i="2"/>
  <c r="M733" i="2"/>
  <c r="L733" i="2"/>
  <c r="M737" i="2"/>
  <c r="L737" i="2"/>
  <c r="M741" i="2"/>
  <c r="L741" i="2"/>
  <c r="N681" i="2"/>
  <c r="N685" i="2"/>
  <c r="N689" i="2"/>
  <c r="N694" i="2"/>
  <c r="N698" i="2"/>
  <c r="N702" i="2"/>
  <c r="N706" i="2"/>
  <c r="N711" i="2"/>
  <c r="N719" i="2"/>
  <c r="N723" i="2"/>
  <c r="N727" i="2"/>
  <c r="N735" i="2"/>
  <c r="N739" i="2"/>
  <c r="N743" i="2"/>
  <c r="L614" i="2"/>
  <c r="N614" i="2"/>
  <c r="L631" i="2"/>
  <c r="N631" i="2"/>
  <c r="L648" i="2"/>
  <c r="N648" i="2"/>
  <c r="L661" i="2"/>
  <c r="N661" i="2"/>
  <c r="L674" i="2"/>
  <c r="N674" i="2"/>
  <c r="L613" i="2"/>
  <c r="N613" i="2"/>
  <c r="L617" i="2"/>
  <c r="N617" i="2"/>
  <c r="L621" i="2"/>
  <c r="N621" i="2"/>
  <c r="L626" i="2"/>
  <c r="N626" i="2"/>
  <c r="L630" i="2"/>
  <c r="N630" i="2"/>
  <c r="L634" i="2"/>
  <c r="N634" i="2"/>
  <c r="L639" i="2"/>
  <c r="N639" i="2"/>
  <c r="L643" i="2"/>
  <c r="N643" i="2"/>
  <c r="L647" i="2"/>
  <c r="N647" i="2"/>
  <c r="L651" i="2"/>
  <c r="N651" i="2"/>
  <c r="L656" i="2"/>
  <c r="N656" i="2"/>
  <c r="L660" i="2"/>
  <c r="N660" i="2"/>
  <c r="L664" i="2"/>
  <c r="N664" i="2"/>
  <c r="L668" i="2"/>
  <c r="N668" i="2"/>
  <c r="L672" i="2"/>
  <c r="N672" i="2"/>
  <c r="L677" i="2"/>
  <c r="N677" i="2"/>
  <c r="M613" i="2"/>
  <c r="M617" i="2"/>
  <c r="M621" i="2"/>
  <c r="M626" i="2"/>
  <c r="M630" i="2"/>
  <c r="M634" i="2"/>
  <c r="M639" i="2"/>
  <c r="M643" i="2"/>
  <c r="M647" i="2"/>
  <c r="M656" i="2"/>
  <c r="M660" i="2"/>
  <c r="M664" i="2"/>
  <c r="M668" i="2"/>
  <c r="M672" i="2"/>
  <c r="M677" i="2"/>
  <c r="N627" i="2"/>
  <c r="L640" i="2"/>
  <c r="N640" i="2"/>
  <c r="L657" i="2"/>
  <c r="N657" i="2"/>
  <c r="L678" i="2"/>
  <c r="N678" i="2"/>
  <c r="M631" i="2"/>
  <c r="M648" i="2"/>
  <c r="M661" i="2"/>
  <c r="L610" i="2"/>
  <c r="N610" i="2"/>
  <c r="L615" i="2"/>
  <c r="N615" i="2"/>
  <c r="L619" i="2"/>
  <c r="N619" i="2"/>
  <c r="L624" i="2"/>
  <c r="N624" i="2"/>
  <c r="L628" i="2"/>
  <c r="N628" i="2"/>
  <c r="L632" i="2"/>
  <c r="N632" i="2"/>
  <c r="L637" i="2"/>
  <c r="N637" i="2"/>
  <c r="L641" i="2"/>
  <c r="N641" i="2"/>
  <c r="L645" i="2"/>
  <c r="N645" i="2"/>
  <c r="L649" i="2"/>
  <c r="N649" i="2"/>
  <c r="L653" i="2"/>
  <c r="N653" i="2"/>
  <c r="L658" i="2"/>
  <c r="N658" i="2"/>
  <c r="L662" i="2"/>
  <c r="N662" i="2"/>
  <c r="L666" i="2"/>
  <c r="N666" i="2"/>
  <c r="L670" i="2"/>
  <c r="N670" i="2"/>
  <c r="L675" i="2"/>
  <c r="M610" i="2"/>
  <c r="M615" i="2"/>
  <c r="M619" i="2"/>
  <c r="M624" i="2"/>
  <c r="M628" i="2"/>
  <c r="M632" i="2"/>
  <c r="M637" i="2"/>
  <c r="M641" i="2"/>
  <c r="M645" i="2"/>
  <c r="M649" i="2"/>
  <c r="M653" i="2"/>
  <c r="M658" i="2"/>
  <c r="M662" i="2"/>
  <c r="M666" i="2"/>
  <c r="M670" i="2"/>
  <c r="L618" i="2"/>
  <c r="N618" i="2"/>
  <c r="L622" i="2"/>
  <c r="N622" i="2"/>
  <c r="L636" i="2"/>
  <c r="N636" i="2"/>
  <c r="L644" i="2"/>
  <c r="N644" i="2"/>
  <c r="L652" i="2"/>
  <c r="N652" i="2"/>
  <c r="L665" i="2"/>
  <c r="N665" i="2"/>
  <c r="L669" i="2"/>
  <c r="N669" i="2"/>
  <c r="M614" i="2"/>
  <c r="M622" i="2"/>
  <c r="M636" i="2"/>
  <c r="M644" i="2"/>
  <c r="M652" i="2"/>
  <c r="M665" i="2"/>
  <c r="M674" i="2"/>
  <c r="M582" i="2"/>
  <c r="L612" i="2"/>
  <c r="N612" i="2"/>
  <c r="N623" i="2" s="1"/>
  <c r="L616" i="2"/>
  <c r="N616" i="2"/>
  <c r="L620" i="2"/>
  <c r="N620" i="2"/>
  <c r="L625" i="2"/>
  <c r="N625" i="2"/>
  <c r="L629" i="2"/>
  <c r="N629" i="2"/>
  <c r="L633" i="2"/>
  <c r="N633" i="2"/>
  <c r="L638" i="2"/>
  <c r="N638" i="2"/>
  <c r="L642" i="2"/>
  <c r="N642" i="2"/>
  <c r="L646" i="2"/>
  <c r="N646" i="2"/>
  <c r="L650" i="2"/>
  <c r="N650" i="2"/>
  <c r="L655" i="2"/>
  <c r="N655" i="2"/>
  <c r="N673" i="2" s="1"/>
  <c r="N659" i="2"/>
  <c r="L663" i="2"/>
  <c r="N663" i="2"/>
  <c r="L667" i="2"/>
  <c r="N667" i="2"/>
  <c r="L671" i="2"/>
  <c r="N671" i="2"/>
  <c r="L676" i="2"/>
  <c r="N676" i="2"/>
  <c r="M612" i="2"/>
  <c r="M616" i="2"/>
  <c r="M620" i="2"/>
  <c r="M625" i="2"/>
  <c r="M629" i="2"/>
  <c r="M633" i="2"/>
  <c r="M638" i="2"/>
  <c r="M642" i="2"/>
  <c r="M646" i="2"/>
  <c r="M650" i="2"/>
  <c r="M655" i="2"/>
  <c r="M673" i="2" s="1"/>
  <c r="M659" i="2"/>
  <c r="M663" i="2"/>
  <c r="M667" i="2"/>
  <c r="M671" i="2"/>
  <c r="M676" i="2"/>
  <c r="N544" i="2"/>
  <c r="N577" i="2"/>
  <c r="N560" i="2"/>
  <c r="N594" i="2"/>
  <c r="N549" i="2"/>
  <c r="N566" i="2"/>
  <c r="N583" i="2"/>
  <c r="N599" i="2"/>
  <c r="N608" i="2"/>
  <c r="N545" i="2"/>
  <c r="N556" i="2"/>
  <c r="N561" i="2"/>
  <c r="N573" i="2"/>
  <c r="N578" i="2"/>
  <c r="N590" i="2"/>
  <c r="N595" i="2"/>
  <c r="N603" i="2"/>
  <c r="N552" i="2"/>
  <c r="N557" i="2"/>
  <c r="N569" i="2"/>
  <c r="N574" i="2"/>
  <c r="N586" i="2"/>
  <c r="N591" i="2"/>
  <c r="N604" i="2"/>
  <c r="N548" i="2"/>
  <c r="N565" i="2"/>
  <c r="N570" i="2"/>
  <c r="N582" i="2"/>
  <c r="N598" i="2"/>
  <c r="N607" i="2"/>
  <c r="M554" i="2"/>
  <c r="L554" i="2"/>
  <c r="M571" i="2"/>
  <c r="L571" i="2"/>
  <c r="M584" i="2"/>
  <c r="L584" i="2"/>
  <c r="M596" i="2"/>
  <c r="L596" i="2"/>
  <c r="M605" i="2"/>
  <c r="L605" i="2"/>
  <c r="M543" i="2"/>
  <c r="L543" i="2"/>
  <c r="M547" i="2"/>
  <c r="L547" i="2"/>
  <c r="M551" i="2"/>
  <c r="L551" i="2"/>
  <c r="M555" i="2"/>
  <c r="L555" i="2"/>
  <c r="M559" i="2"/>
  <c r="L559" i="2"/>
  <c r="M563" i="2"/>
  <c r="M568" i="2"/>
  <c r="L568" i="2"/>
  <c r="M572" i="2"/>
  <c r="M581" i="2" s="1"/>
  <c r="L572" i="2"/>
  <c r="M576" i="2"/>
  <c r="L576" i="2"/>
  <c r="M580" i="2"/>
  <c r="L580" i="2"/>
  <c r="M585" i="2"/>
  <c r="L585" i="2"/>
  <c r="M589" i="2"/>
  <c r="L589" i="2"/>
  <c r="M593" i="2"/>
  <c r="L593" i="2"/>
  <c r="M597" i="2"/>
  <c r="L597" i="2"/>
  <c r="M601" i="2"/>
  <c r="L601" i="2"/>
  <c r="M606" i="2"/>
  <c r="L606" i="2"/>
  <c r="N601" i="2"/>
  <c r="N606" i="2"/>
  <c r="M546" i="2"/>
  <c r="L546" i="2"/>
  <c r="M562" i="2"/>
  <c r="L562" i="2"/>
  <c r="M575" i="2"/>
  <c r="L575" i="2"/>
  <c r="M588" i="2"/>
  <c r="L588" i="2"/>
  <c r="M600" i="2"/>
  <c r="L600" i="2"/>
  <c r="M550" i="2"/>
  <c r="L550" i="2"/>
  <c r="M558" i="2"/>
  <c r="L558" i="2"/>
  <c r="M567" i="2"/>
  <c r="L567" i="2"/>
  <c r="M579" i="2"/>
  <c r="M592" i="2"/>
  <c r="L592" i="2"/>
  <c r="M609" i="2"/>
  <c r="L609" i="2"/>
  <c r="N550" i="2"/>
  <c r="N554" i="2"/>
  <c r="N567" i="2"/>
  <c r="N571" i="2"/>
  <c r="N584" i="2"/>
  <c r="N588" i="2"/>
  <c r="N596" i="2"/>
  <c r="N600" i="2"/>
  <c r="N605" i="2"/>
  <c r="L544" i="2"/>
  <c r="L545" i="2"/>
  <c r="L548" i="2"/>
  <c r="L549" i="2"/>
  <c r="L552" i="2"/>
  <c r="L556" i="2"/>
  <c r="L557" i="2"/>
  <c r="L560" i="2"/>
  <c r="L561" i="2"/>
  <c r="L565" i="2"/>
  <c r="L566" i="2"/>
  <c r="L569" i="2"/>
  <c r="L570" i="2"/>
  <c r="L573" i="2"/>
  <c r="L574" i="2"/>
  <c r="L577" i="2"/>
  <c r="L578" i="2"/>
  <c r="L582" i="2"/>
  <c r="L583" i="2"/>
  <c r="L586" i="2"/>
  <c r="L590" i="2"/>
  <c r="L591" i="2"/>
  <c r="L594" i="2"/>
  <c r="L595" i="2"/>
  <c r="L598" i="2"/>
  <c r="L603" i="2"/>
  <c r="L604" i="2"/>
  <c r="L607" i="2"/>
  <c r="L608" i="2"/>
  <c r="L479" i="2"/>
  <c r="N479" i="2"/>
  <c r="L487" i="2"/>
  <c r="N487" i="2"/>
  <c r="L496" i="2"/>
  <c r="N496" i="2"/>
  <c r="L500" i="2"/>
  <c r="N500" i="2"/>
  <c r="L509" i="2"/>
  <c r="N509" i="2"/>
  <c r="L518" i="2"/>
  <c r="N518" i="2"/>
  <c r="L526" i="2"/>
  <c r="N526" i="2"/>
  <c r="L539" i="2"/>
  <c r="N539" i="2"/>
  <c r="L476" i="2"/>
  <c r="N476" i="2"/>
  <c r="L480" i="2"/>
  <c r="N480" i="2"/>
  <c r="L484" i="2"/>
  <c r="N484" i="2"/>
  <c r="L489" i="2"/>
  <c r="N489" i="2"/>
  <c r="L493" i="2"/>
  <c r="N493" i="2"/>
  <c r="L497" i="2"/>
  <c r="N497" i="2"/>
  <c r="L501" i="2"/>
  <c r="N501" i="2"/>
  <c r="L506" i="2"/>
  <c r="N506" i="2"/>
  <c r="L510" i="2"/>
  <c r="L515" i="2"/>
  <c r="N515" i="2"/>
  <c r="L519" i="2"/>
  <c r="N519" i="2"/>
  <c r="L523" i="2"/>
  <c r="N523" i="2"/>
  <c r="L527" i="2"/>
  <c r="N527" i="2"/>
  <c r="L532" i="2"/>
  <c r="N532" i="2"/>
  <c r="L536" i="2"/>
  <c r="N536" i="2"/>
  <c r="L540" i="2"/>
  <c r="N540" i="2"/>
  <c r="L475" i="2"/>
  <c r="N475" i="2"/>
  <c r="L492" i="2"/>
  <c r="N492" i="2"/>
  <c r="L504" i="2"/>
  <c r="N504" i="2"/>
  <c r="L513" i="2"/>
  <c r="N513" i="2"/>
  <c r="L522" i="2"/>
  <c r="N522" i="2"/>
  <c r="L531" i="2"/>
  <c r="L535" i="2"/>
  <c r="N535" i="2"/>
  <c r="L477" i="2"/>
  <c r="N477" i="2"/>
  <c r="L481" i="2"/>
  <c r="N481" i="2"/>
  <c r="L485" i="2"/>
  <c r="N485" i="2"/>
  <c r="L490" i="2"/>
  <c r="N490" i="2"/>
  <c r="L494" i="2"/>
  <c r="N494" i="2"/>
  <c r="L498" i="2"/>
  <c r="N498" i="2"/>
  <c r="L502" i="2"/>
  <c r="N502" i="2"/>
  <c r="L507" i="2"/>
  <c r="N507" i="2"/>
  <c r="L511" i="2"/>
  <c r="N511" i="2"/>
  <c r="L516" i="2"/>
  <c r="N516" i="2"/>
  <c r="L520" i="2"/>
  <c r="N520" i="2"/>
  <c r="L524" i="2"/>
  <c r="N524" i="2"/>
  <c r="L528" i="2"/>
  <c r="N528" i="2"/>
  <c r="L533" i="2"/>
  <c r="N533" i="2"/>
  <c r="L537" i="2"/>
  <c r="N537" i="2"/>
  <c r="L542" i="2"/>
  <c r="N542" i="2"/>
  <c r="L474" i="2"/>
  <c r="N474" i="2"/>
  <c r="L478" i="2"/>
  <c r="N478" i="2"/>
  <c r="L482" i="2"/>
  <c r="N482" i="2"/>
  <c r="L486" i="2"/>
  <c r="N486" i="2"/>
  <c r="L491" i="2"/>
  <c r="N491" i="2"/>
  <c r="L495" i="2"/>
  <c r="N495" i="2"/>
  <c r="L499" i="2"/>
  <c r="N499" i="2"/>
  <c r="L503" i="2"/>
  <c r="N503" i="2"/>
  <c r="L508" i="2"/>
  <c r="N508" i="2"/>
  <c r="L512" i="2"/>
  <c r="N512" i="2"/>
  <c r="L517" i="2"/>
  <c r="N517" i="2"/>
  <c r="L521" i="2"/>
  <c r="N521" i="2"/>
  <c r="L525" i="2"/>
  <c r="N525" i="2"/>
  <c r="L529" i="2"/>
  <c r="N529" i="2"/>
  <c r="L534" i="2"/>
  <c r="N534" i="2"/>
  <c r="L538" i="2"/>
  <c r="N538" i="2"/>
  <c r="M475" i="2"/>
  <c r="M479" i="2"/>
  <c r="M487" i="2"/>
  <c r="M492" i="2"/>
  <c r="M496" i="2"/>
  <c r="M500" i="2"/>
  <c r="M504" i="2"/>
  <c r="M509" i="2"/>
  <c r="M514" i="2" s="1"/>
  <c r="M513" i="2"/>
  <c r="M518" i="2"/>
  <c r="M522" i="2"/>
  <c r="M526" i="2"/>
  <c r="M535" i="2"/>
  <c r="M539" i="2"/>
  <c r="M370" i="2"/>
  <c r="L416" i="2"/>
  <c r="N416" i="2"/>
  <c r="L433" i="2"/>
  <c r="N433" i="2"/>
  <c r="L446" i="2"/>
  <c r="N446" i="2"/>
  <c r="L471" i="2"/>
  <c r="N471" i="2"/>
  <c r="L408" i="2"/>
  <c r="N408" i="2"/>
  <c r="L413" i="2"/>
  <c r="N413" i="2"/>
  <c r="L417" i="2"/>
  <c r="N417" i="2"/>
  <c r="L422" i="2"/>
  <c r="N422" i="2"/>
  <c r="L426" i="2"/>
  <c r="N426" i="2"/>
  <c r="L430" i="2"/>
  <c r="N430" i="2"/>
  <c r="L434" i="2"/>
  <c r="N434" i="2"/>
  <c r="L439" i="2"/>
  <c r="N439" i="2"/>
  <c r="L443" i="2"/>
  <c r="N443" i="2"/>
  <c r="L447" i="2"/>
  <c r="N447" i="2"/>
  <c r="L456" i="2"/>
  <c r="N456" i="2"/>
  <c r="L460" i="2"/>
  <c r="N460" i="2"/>
  <c r="L464" i="2"/>
  <c r="N464" i="2"/>
  <c r="L468" i="2"/>
  <c r="N468" i="2"/>
  <c r="L472" i="2"/>
  <c r="N472" i="2"/>
  <c r="L421" i="2"/>
  <c r="N421" i="2"/>
  <c r="L438" i="2"/>
  <c r="N438" i="2"/>
  <c r="L450" i="2"/>
  <c r="N450" i="2"/>
  <c r="L463" i="2"/>
  <c r="N463" i="2"/>
  <c r="L410" i="2"/>
  <c r="N410" i="2"/>
  <c r="L414" i="2"/>
  <c r="N414" i="2"/>
  <c r="L419" i="2"/>
  <c r="N419" i="2"/>
  <c r="L423" i="2"/>
  <c r="N423" i="2"/>
  <c r="L427" i="2"/>
  <c r="N427" i="2"/>
  <c r="L431" i="2"/>
  <c r="N431" i="2"/>
  <c r="L435" i="2"/>
  <c r="N435" i="2"/>
  <c r="L440" i="2"/>
  <c r="N440" i="2"/>
  <c r="L444" i="2"/>
  <c r="N444" i="2"/>
  <c r="L448" i="2"/>
  <c r="N448" i="2"/>
  <c r="L452" i="2"/>
  <c r="N452" i="2"/>
  <c r="L457" i="2"/>
  <c r="N457" i="2"/>
  <c r="L461" i="2"/>
  <c r="N461" i="2"/>
  <c r="L465" i="2"/>
  <c r="N465" i="2"/>
  <c r="L469" i="2"/>
  <c r="N469" i="2"/>
  <c r="L473" i="2"/>
  <c r="N473" i="2"/>
  <c r="L407" i="2"/>
  <c r="N407" i="2"/>
  <c r="L412" i="2"/>
  <c r="N412" i="2"/>
  <c r="L425" i="2"/>
  <c r="N425" i="2"/>
  <c r="L429" i="2"/>
  <c r="N429" i="2"/>
  <c r="L442" i="2"/>
  <c r="N442" i="2"/>
  <c r="L455" i="2"/>
  <c r="N455" i="2"/>
  <c r="L459" i="2"/>
  <c r="N459" i="2"/>
  <c r="L467" i="2"/>
  <c r="N467" i="2"/>
  <c r="L406" i="2"/>
  <c r="N406" i="2"/>
  <c r="L411" i="2"/>
  <c r="N411" i="2"/>
  <c r="L415" i="2"/>
  <c r="N415" i="2"/>
  <c r="L420" i="2"/>
  <c r="N420" i="2"/>
  <c r="L424" i="2"/>
  <c r="N424" i="2"/>
  <c r="L428" i="2"/>
  <c r="N428" i="2"/>
  <c r="L432" i="2"/>
  <c r="N432" i="2"/>
  <c r="L436" i="2"/>
  <c r="N436" i="2"/>
  <c r="L441" i="2"/>
  <c r="N441" i="2"/>
  <c r="L445" i="2"/>
  <c r="N445" i="2"/>
  <c r="L449" i="2"/>
  <c r="N449" i="2"/>
  <c r="L454" i="2"/>
  <c r="N454" i="2"/>
  <c r="L458" i="2"/>
  <c r="N458" i="2"/>
  <c r="L462" i="2"/>
  <c r="N462" i="2"/>
  <c r="L466" i="2"/>
  <c r="N466" i="2"/>
  <c r="L470" i="2"/>
  <c r="N470" i="2"/>
  <c r="M407" i="2"/>
  <c r="M412" i="2"/>
  <c r="M418" i="2" s="1"/>
  <c r="M416" i="2"/>
  <c r="M421" i="2"/>
  <c r="M425" i="2"/>
  <c r="M429" i="2"/>
  <c r="M433" i="2"/>
  <c r="M438" i="2"/>
  <c r="M442" i="2"/>
  <c r="M446" i="2"/>
  <c r="M450" i="2"/>
  <c r="M455" i="2"/>
  <c r="M459" i="2"/>
  <c r="M463" i="2"/>
  <c r="M467" i="2"/>
  <c r="M471" i="2"/>
  <c r="N388" i="2"/>
  <c r="N399" i="2"/>
  <c r="L290" i="2"/>
  <c r="N372" i="2"/>
  <c r="N405" i="2"/>
  <c r="N377" i="2"/>
  <c r="L323" i="2"/>
  <c r="N342" i="2"/>
  <c r="N346" i="2"/>
  <c r="N350" i="2"/>
  <c r="N355" i="2"/>
  <c r="N359" i="2"/>
  <c r="N363" i="2"/>
  <c r="N367" i="2"/>
  <c r="N373" i="2"/>
  <c r="N378" i="2"/>
  <c r="N384" i="2"/>
  <c r="N389" i="2"/>
  <c r="N395" i="2"/>
  <c r="N401" i="2"/>
  <c r="N339" i="2"/>
  <c r="N343" i="2"/>
  <c r="N347" i="2"/>
  <c r="N352" i="2"/>
  <c r="N356" i="2"/>
  <c r="N360" i="2"/>
  <c r="N364" i="2"/>
  <c r="N368" i="2"/>
  <c r="N374" i="2"/>
  <c r="N380" i="2"/>
  <c r="N385" i="2"/>
  <c r="N390" i="2"/>
  <c r="N397" i="2"/>
  <c r="N402" i="2"/>
  <c r="N393" i="2"/>
  <c r="N340" i="2"/>
  <c r="N344" i="2"/>
  <c r="N348" i="2"/>
  <c r="N353" i="2"/>
  <c r="N365" i="2"/>
  <c r="N370" i="2"/>
  <c r="N376" i="2"/>
  <c r="N381" i="2"/>
  <c r="N386" i="2"/>
  <c r="N392" i="2"/>
  <c r="N398" i="2"/>
  <c r="M341" i="2"/>
  <c r="L341" i="2"/>
  <c r="M349" i="2"/>
  <c r="L349" i="2"/>
  <c r="M354" i="2"/>
  <c r="L354" i="2"/>
  <c r="M358" i="2"/>
  <c r="L358" i="2"/>
  <c r="M362" i="2"/>
  <c r="L362" i="2"/>
  <c r="L366" i="2"/>
  <c r="M375" i="2"/>
  <c r="L375" i="2"/>
  <c r="N375" i="2"/>
  <c r="M379" i="2"/>
  <c r="L379" i="2"/>
  <c r="N379" i="2"/>
  <c r="M383" i="2"/>
  <c r="L383" i="2"/>
  <c r="N383" i="2"/>
  <c r="M387" i="2"/>
  <c r="L387" i="2"/>
  <c r="N387" i="2"/>
  <c r="M391" i="2"/>
  <c r="L391" i="2"/>
  <c r="N391" i="2"/>
  <c r="M396" i="2"/>
  <c r="L396" i="2"/>
  <c r="N396" i="2"/>
  <c r="M400" i="2"/>
  <c r="L400" i="2"/>
  <c r="N400" i="2"/>
  <c r="M404" i="2"/>
  <c r="L404" i="2"/>
  <c r="N404" i="2"/>
  <c r="L296" i="2"/>
  <c r="L329" i="2"/>
  <c r="L274" i="2"/>
  <c r="L306" i="2"/>
  <c r="L339" i="2"/>
  <c r="L340" i="2"/>
  <c r="L342" i="2"/>
  <c r="L343" i="2"/>
  <c r="L344" i="2"/>
  <c r="L346" i="2"/>
  <c r="L347" i="2"/>
  <c r="L348" i="2"/>
  <c r="L350" i="2"/>
  <c r="O350" i="2" s="1"/>
  <c r="L352" i="2"/>
  <c r="L353" i="2"/>
  <c r="L355" i="2"/>
  <c r="L356" i="2"/>
  <c r="L359" i="2"/>
  <c r="L360" i="2"/>
  <c r="L361" i="2"/>
  <c r="L363" i="2"/>
  <c r="L364" i="2"/>
  <c r="L365" i="2"/>
  <c r="L367" i="2"/>
  <c r="L368" i="2"/>
  <c r="L370" i="2"/>
  <c r="L372" i="2"/>
  <c r="L373" i="2"/>
  <c r="L374" i="2"/>
  <c r="L376" i="2"/>
  <c r="L377" i="2"/>
  <c r="L378" i="2"/>
  <c r="L380" i="2"/>
  <c r="L381" i="2"/>
  <c r="L384" i="2"/>
  <c r="L385" i="2"/>
  <c r="L386" i="2"/>
  <c r="L388" i="2"/>
  <c r="L389" i="2"/>
  <c r="L390" i="2"/>
  <c r="L392" i="2"/>
  <c r="L395" i="2"/>
  <c r="L397" i="2"/>
  <c r="L398" i="2"/>
  <c r="L399" i="2"/>
  <c r="L401" i="2"/>
  <c r="L402" i="2"/>
  <c r="L405" i="2"/>
  <c r="L280" i="2"/>
  <c r="L313" i="2"/>
  <c r="L301" i="2"/>
  <c r="L318" i="2"/>
  <c r="L335" i="2"/>
  <c r="L276" i="2"/>
  <c r="L281" i="2"/>
  <c r="L286" i="2"/>
  <c r="L292" i="2"/>
  <c r="L297" i="2"/>
  <c r="L302" i="2"/>
  <c r="L309" i="2"/>
  <c r="L314" i="2"/>
  <c r="L319" i="2"/>
  <c r="L325" i="2"/>
  <c r="L330" i="2"/>
  <c r="L336" i="2"/>
  <c r="L277" i="2"/>
  <c r="L282" i="2"/>
  <c r="L288" i="2"/>
  <c r="L293" i="2"/>
  <c r="L298" i="2"/>
  <c r="L304" i="2"/>
  <c r="L310" i="2"/>
  <c r="L315" i="2"/>
  <c r="L321" i="2"/>
  <c r="L326" i="2"/>
  <c r="L332" i="2"/>
  <c r="L338" i="2"/>
  <c r="L285" i="2"/>
  <c r="L273" i="2"/>
  <c r="L278" i="2"/>
  <c r="L284" i="2"/>
  <c r="L294" i="2"/>
  <c r="L300" i="2"/>
  <c r="L305" i="2"/>
  <c r="L311" i="2"/>
  <c r="L317" i="2"/>
  <c r="L322" i="2"/>
  <c r="L327" i="2"/>
  <c r="L334" i="2"/>
  <c r="N279" i="2"/>
  <c r="M279" i="2"/>
  <c r="L279" i="2"/>
  <c r="N283" i="2"/>
  <c r="M283" i="2"/>
  <c r="L283" i="2"/>
  <c r="N287" i="2"/>
  <c r="M287" i="2"/>
  <c r="L287" i="2"/>
  <c r="N291" i="2"/>
  <c r="M291" i="2"/>
  <c r="L291" i="2"/>
  <c r="N295" i="2"/>
  <c r="M295" i="2"/>
  <c r="L295" i="2"/>
  <c r="N299" i="2"/>
  <c r="M299" i="2"/>
  <c r="L299" i="2"/>
  <c r="N303" i="2"/>
  <c r="M303" i="2"/>
  <c r="L303" i="2"/>
  <c r="N307" i="2"/>
  <c r="M307" i="2"/>
  <c r="L307" i="2"/>
  <c r="N312" i="2"/>
  <c r="M312" i="2"/>
  <c r="L312" i="2"/>
  <c r="N316" i="2"/>
  <c r="N331" i="2" s="1"/>
  <c r="M316" i="2"/>
  <c r="L316" i="2"/>
  <c r="N320" i="2"/>
  <c r="M320" i="2"/>
  <c r="L320" i="2"/>
  <c r="N324" i="2"/>
  <c r="M324" i="2"/>
  <c r="L324" i="2"/>
  <c r="N328" i="2"/>
  <c r="M328" i="2"/>
  <c r="L328" i="2"/>
  <c r="N333" i="2"/>
  <c r="N351" i="2" s="1"/>
  <c r="N337" i="2"/>
  <c r="M273" i="2"/>
  <c r="M274" i="2"/>
  <c r="M276" i="2"/>
  <c r="M277" i="2"/>
  <c r="O277" i="2" s="1"/>
  <c r="M278" i="2"/>
  <c r="M280" i="2"/>
  <c r="M281" i="2"/>
  <c r="M282" i="2"/>
  <c r="M284" i="2"/>
  <c r="M285" i="2"/>
  <c r="M286" i="2"/>
  <c r="M288" i="2"/>
  <c r="M290" i="2"/>
  <c r="M292" i="2"/>
  <c r="M293" i="2"/>
  <c r="M294" i="2"/>
  <c r="M296" i="2"/>
  <c r="M297" i="2"/>
  <c r="M298" i="2"/>
  <c r="M300" i="2"/>
  <c r="M301" i="2"/>
  <c r="M302" i="2"/>
  <c r="M304" i="2"/>
  <c r="M306" i="2"/>
  <c r="M309" i="2"/>
  <c r="M310" i="2"/>
  <c r="M311" i="2"/>
  <c r="M313" i="2"/>
  <c r="M314" i="2"/>
  <c r="M315" i="2"/>
  <c r="M317" i="2"/>
  <c r="M318" i="2"/>
  <c r="M319" i="2"/>
  <c r="M321" i="2"/>
  <c r="M322" i="2"/>
  <c r="M323" i="2"/>
  <c r="M325" i="2"/>
  <c r="M326" i="2"/>
  <c r="M327" i="2"/>
  <c r="M329" i="2"/>
  <c r="M330" i="2"/>
  <c r="M332" i="2"/>
  <c r="M334" i="2"/>
  <c r="M335" i="2"/>
  <c r="M336" i="2"/>
  <c r="M338" i="2"/>
  <c r="N205" i="2"/>
  <c r="N220" i="2"/>
  <c r="M220" i="2"/>
  <c r="L220" i="2"/>
  <c r="M237" i="2"/>
  <c r="L237" i="2"/>
  <c r="N249" i="2"/>
  <c r="M249" i="2"/>
  <c r="L249" i="2"/>
  <c r="N266" i="2"/>
  <c r="M266" i="2"/>
  <c r="L266" i="2"/>
  <c r="M142" i="2"/>
  <c r="N142" i="2"/>
  <c r="M146" i="2"/>
  <c r="N146" i="2"/>
  <c r="M154" i="2"/>
  <c r="N154" i="2"/>
  <c r="M163" i="2"/>
  <c r="N163" i="2"/>
  <c r="M172" i="2"/>
  <c r="N172" i="2"/>
  <c r="M176" i="2"/>
  <c r="N176" i="2"/>
  <c r="M188" i="2"/>
  <c r="N188" i="2"/>
  <c r="M197" i="2"/>
  <c r="N197" i="2"/>
  <c r="N213" i="2"/>
  <c r="M213" i="2"/>
  <c r="L213" i="2"/>
  <c r="N217" i="2"/>
  <c r="M217" i="2"/>
  <c r="L217" i="2"/>
  <c r="N221" i="2"/>
  <c r="M221" i="2"/>
  <c r="L221" i="2"/>
  <c r="N225" i="2"/>
  <c r="M225" i="2"/>
  <c r="L225" i="2"/>
  <c r="N230" i="2"/>
  <c r="M230" i="2"/>
  <c r="L230" i="2"/>
  <c r="N234" i="2"/>
  <c r="M234" i="2"/>
  <c r="L234" i="2"/>
  <c r="N238" i="2"/>
  <c r="M238" i="2"/>
  <c r="L238" i="2"/>
  <c r="N242" i="2"/>
  <c r="M242" i="2"/>
  <c r="L242" i="2"/>
  <c r="N246" i="2"/>
  <c r="M246" i="2"/>
  <c r="L246" i="2"/>
  <c r="N250" i="2"/>
  <c r="M250" i="2"/>
  <c r="L250" i="2"/>
  <c r="N255" i="2"/>
  <c r="M255" i="2"/>
  <c r="L255" i="2"/>
  <c r="N259" i="2"/>
  <c r="M259" i="2"/>
  <c r="L259" i="2"/>
  <c r="N263" i="2"/>
  <c r="M263" i="2"/>
  <c r="L263" i="2"/>
  <c r="N267" i="2"/>
  <c r="M267" i="2"/>
  <c r="L267" i="2"/>
  <c r="N272" i="2"/>
  <c r="M272" i="2"/>
  <c r="L272" i="2"/>
  <c r="N216" i="2"/>
  <c r="M216" i="2"/>
  <c r="L216" i="2"/>
  <c r="N233" i="2"/>
  <c r="M233" i="2"/>
  <c r="L233" i="2"/>
  <c r="N254" i="2"/>
  <c r="M254" i="2"/>
  <c r="L254" i="2"/>
  <c r="N270" i="2"/>
  <c r="M270" i="2"/>
  <c r="L270" i="2"/>
  <c r="N206" i="2"/>
  <c r="M206" i="2"/>
  <c r="L206" i="2"/>
  <c r="N210" i="2"/>
  <c r="M210" i="2"/>
  <c r="L210" i="2"/>
  <c r="N214" i="2"/>
  <c r="M214" i="2"/>
  <c r="L214" i="2"/>
  <c r="N218" i="2"/>
  <c r="M218" i="2"/>
  <c r="L218" i="2"/>
  <c r="N222" i="2"/>
  <c r="M222" i="2"/>
  <c r="L222" i="2"/>
  <c r="N227" i="2"/>
  <c r="M227" i="2"/>
  <c r="L227" i="2"/>
  <c r="N231" i="2"/>
  <c r="M231" i="2"/>
  <c r="L231" i="2"/>
  <c r="N235" i="2"/>
  <c r="M235" i="2"/>
  <c r="L235" i="2"/>
  <c r="N239" i="2"/>
  <c r="M239" i="2"/>
  <c r="L239" i="2"/>
  <c r="N243" i="2"/>
  <c r="M243" i="2"/>
  <c r="L243" i="2"/>
  <c r="N247" i="2"/>
  <c r="M247" i="2"/>
  <c r="L247" i="2"/>
  <c r="N252" i="2"/>
  <c r="M252" i="2"/>
  <c r="L252" i="2"/>
  <c r="N256" i="2"/>
  <c r="M256" i="2"/>
  <c r="L256" i="2"/>
  <c r="N260" i="2"/>
  <c r="M260" i="2"/>
  <c r="L260" i="2"/>
  <c r="N264" i="2"/>
  <c r="M264" i="2"/>
  <c r="L264" i="2"/>
  <c r="N268" i="2"/>
  <c r="M268" i="2"/>
  <c r="L268" i="2"/>
  <c r="N159" i="2"/>
  <c r="N208" i="2"/>
  <c r="M208" i="2"/>
  <c r="L208" i="2"/>
  <c r="N212" i="2"/>
  <c r="M212" i="2"/>
  <c r="L212" i="2"/>
  <c r="N224" i="2"/>
  <c r="M224" i="2"/>
  <c r="L224" i="2"/>
  <c r="N229" i="2"/>
  <c r="M229" i="2"/>
  <c r="L229" i="2"/>
  <c r="N241" i="2"/>
  <c r="M241" i="2"/>
  <c r="L241" i="2"/>
  <c r="N258" i="2"/>
  <c r="M258" i="2"/>
  <c r="L258" i="2"/>
  <c r="N262" i="2"/>
  <c r="M262" i="2"/>
  <c r="L262" i="2"/>
  <c r="M166" i="2"/>
  <c r="N207" i="2"/>
  <c r="M207" i="2"/>
  <c r="L207" i="2"/>
  <c r="N211" i="2"/>
  <c r="M211" i="2"/>
  <c r="L211" i="2"/>
  <c r="N215" i="2"/>
  <c r="M215" i="2"/>
  <c r="L215" i="2"/>
  <c r="N219" i="2"/>
  <c r="M219" i="2"/>
  <c r="L219" i="2"/>
  <c r="N223" i="2"/>
  <c r="M223" i="2"/>
  <c r="L223" i="2"/>
  <c r="N228" i="2"/>
  <c r="M228" i="2"/>
  <c r="L228" i="2"/>
  <c r="N232" i="2"/>
  <c r="M232" i="2"/>
  <c r="L232" i="2"/>
  <c r="N236" i="2"/>
  <c r="M236" i="2"/>
  <c r="L236" i="2"/>
  <c r="N240" i="2"/>
  <c r="M240" i="2"/>
  <c r="L240" i="2"/>
  <c r="N244" i="2"/>
  <c r="M244" i="2"/>
  <c r="L244" i="2"/>
  <c r="N248" i="2"/>
  <c r="M248" i="2"/>
  <c r="L248" i="2"/>
  <c r="N253" i="2"/>
  <c r="M253" i="2"/>
  <c r="L253" i="2"/>
  <c r="N257" i="2"/>
  <c r="M257" i="2"/>
  <c r="L257" i="2"/>
  <c r="N261" i="2"/>
  <c r="M261" i="2"/>
  <c r="L261" i="2"/>
  <c r="N265" i="2"/>
  <c r="M265" i="2"/>
  <c r="L265" i="2"/>
  <c r="N269" i="2"/>
  <c r="M269" i="2"/>
  <c r="L269" i="2"/>
  <c r="N180" i="2"/>
  <c r="N150" i="2"/>
  <c r="N168" i="2"/>
  <c r="N184" i="2"/>
  <c r="N201" i="2"/>
  <c r="N140" i="2"/>
  <c r="N148" i="2"/>
  <c r="N157" i="2"/>
  <c r="N166" i="2"/>
  <c r="N174" i="2"/>
  <c r="N182" i="2"/>
  <c r="N191" i="2"/>
  <c r="N199" i="2"/>
  <c r="N144" i="2"/>
  <c r="N152" i="2"/>
  <c r="N161" i="2"/>
  <c r="N170" i="2"/>
  <c r="N178" i="2"/>
  <c r="N186" i="2"/>
  <c r="N195" i="2"/>
  <c r="N203" i="2"/>
  <c r="N139" i="2"/>
  <c r="N141" i="2"/>
  <c r="N143" i="2"/>
  <c r="N145" i="2"/>
  <c r="N147" i="2"/>
  <c r="N149" i="2"/>
  <c r="N151" i="2"/>
  <c r="N153" i="2"/>
  <c r="N156" i="2"/>
  <c r="N158" i="2"/>
  <c r="N160" i="2"/>
  <c r="N162" i="2"/>
  <c r="N164" i="2"/>
  <c r="N167" i="2"/>
  <c r="N169" i="2"/>
  <c r="N171" i="2"/>
  <c r="N173" i="2"/>
  <c r="N175" i="2"/>
  <c r="N179" i="2"/>
  <c r="N181" i="2"/>
  <c r="N183" i="2"/>
  <c r="N185" i="2"/>
  <c r="N187" i="2"/>
  <c r="N189" i="2"/>
  <c r="N192" i="2"/>
  <c r="N194" i="2"/>
  <c r="N196" i="2"/>
  <c r="N198" i="2"/>
  <c r="N202" i="2"/>
  <c r="N204" i="2"/>
  <c r="L140" i="2"/>
  <c r="L142" i="2"/>
  <c r="L144" i="2"/>
  <c r="L146" i="2"/>
  <c r="L148" i="2"/>
  <c r="L150" i="2"/>
  <c r="L152" i="2"/>
  <c r="L154" i="2"/>
  <c r="L157" i="2"/>
  <c r="L159" i="2"/>
  <c r="L161" i="2"/>
  <c r="L163" i="2"/>
  <c r="L166" i="2"/>
  <c r="L168" i="2"/>
  <c r="L170" i="2"/>
  <c r="L172" i="2"/>
  <c r="L174" i="2"/>
  <c r="L176" i="2"/>
  <c r="L178" i="2"/>
  <c r="L180" i="2"/>
  <c r="L182" i="2"/>
  <c r="L184" i="2"/>
  <c r="L186" i="2"/>
  <c r="L188" i="2"/>
  <c r="L191" i="2"/>
  <c r="L195" i="2"/>
  <c r="L197" i="2"/>
  <c r="L199" i="2"/>
  <c r="L201" i="2"/>
  <c r="L203" i="2"/>
  <c r="L205" i="2"/>
  <c r="L139" i="2"/>
  <c r="L141" i="2"/>
  <c r="L143" i="2"/>
  <c r="L145" i="2"/>
  <c r="L147" i="2"/>
  <c r="L149" i="2"/>
  <c r="L151" i="2"/>
  <c r="L153" i="2"/>
  <c r="L156" i="2"/>
  <c r="L158" i="2"/>
  <c r="L160" i="2"/>
  <c r="L162" i="2"/>
  <c r="L164" i="2"/>
  <c r="L167" i="2"/>
  <c r="L169" i="2"/>
  <c r="L171" i="2"/>
  <c r="L173" i="2"/>
  <c r="L175" i="2"/>
  <c r="L179" i="2"/>
  <c r="L181" i="2"/>
  <c r="L183" i="2"/>
  <c r="L185" i="2"/>
  <c r="L187" i="2"/>
  <c r="L189" i="2"/>
  <c r="L192" i="2"/>
  <c r="L194" i="2"/>
  <c r="L196" i="2"/>
  <c r="L198" i="2"/>
  <c r="L200" i="2"/>
  <c r="L202" i="2"/>
  <c r="L204" i="2"/>
  <c r="M72" i="2"/>
  <c r="M80" i="2"/>
  <c r="M88" i="2"/>
  <c r="M97" i="2"/>
  <c r="M105" i="2"/>
  <c r="M114" i="2"/>
  <c r="M122" i="2"/>
  <c r="M130" i="2"/>
  <c r="M74" i="2"/>
  <c r="M82" i="2"/>
  <c r="M90" i="2"/>
  <c r="M99" i="2"/>
  <c r="M107" i="2"/>
  <c r="M116" i="2"/>
  <c r="M124" i="2"/>
  <c r="M132" i="2"/>
  <c r="M76" i="2"/>
  <c r="M84" i="2"/>
  <c r="M92" i="2"/>
  <c r="M101" i="2"/>
  <c r="M109" i="2"/>
  <c r="M118" i="2"/>
  <c r="M126" i="2"/>
  <c r="M135" i="2"/>
  <c r="M78" i="2"/>
  <c r="M86" i="2"/>
  <c r="M95" i="2"/>
  <c r="M103" i="2"/>
  <c r="M111" i="2"/>
  <c r="M120" i="2"/>
  <c r="M128" i="2"/>
  <c r="N75" i="2"/>
  <c r="L75" i="2"/>
  <c r="N79" i="2"/>
  <c r="L79" i="2"/>
  <c r="N83" i="2"/>
  <c r="L83" i="2"/>
  <c r="N87" i="2"/>
  <c r="L87" i="2"/>
  <c r="N91" i="2"/>
  <c r="L91" i="2"/>
  <c r="N96" i="2"/>
  <c r="L96" i="2"/>
  <c r="N100" i="2"/>
  <c r="L100" i="2"/>
  <c r="N104" i="2"/>
  <c r="L104" i="2"/>
  <c r="N108" i="2"/>
  <c r="L108" i="2"/>
  <c r="N113" i="2"/>
  <c r="L113" i="2"/>
  <c r="N117" i="2"/>
  <c r="L117" i="2"/>
  <c r="N121" i="2"/>
  <c r="L121" i="2"/>
  <c r="N125" i="2"/>
  <c r="L125" i="2"/>
  <c r="N129" i="2"/>
  <c r="L129" i="2"/>
  <c r="N134" i="2"/>
  <c r="N155" i="2" s="1"/>
  <c r="L134" i="2"/>
  <c r="N138" i="2"/>
  <c r="L138" i="2"/>
  <c r="M75" i="2"/>
  <c r="M79" i="2"/>
  <c r="M83" i="2"/>
  <c r="M87" i="2"/>
  <c r="M91" i="2"/>
  <c r="M96" i="2"/>
  <c r="M100" i="2"/>
  <c r="M104" i="2"/>
  <c r="M108" i="2"/>
  <c r="M113" i="2"/>
  <c r="M117" i="2"/>
  <c r="M121" i="2"/>
  <c r="M125" i="2"/>
  <c r="M129" i="2"/>
  <c r="M134" i="2"/>
  <c r="M138" i="2"/>
  <c r="M40" i="2"/>
  <c r="M67" i="2" s="1"/>
  <c r="N73" i="2"/>
  <c r="L73" i="2"/>
  <c r="N77" i="2"/>
  <c r="L77" i="2"/>
  <c r="N81" i="2"/>
  <c r="L81" i="2"/>
  <c r="N85" i="2"/>
  <c r="L85" i="2"/>
  <c r="N89" i="2"/>
  <c r="L89" i="2"/>
  <c r="N94" i="2"/>
  <c r="L94" i="2"/>
  <c r="N98" i="2"/>
  <c r="L98" i="2"/>
  <c r="N102" i="2"/>
  <c r="L102" i="2"/>
  <c r="N106" i="2"/>
  <c r="L106" i="2"/>
  <c r="N110" i="2"/>
  <c r="L110" i="2"/>
  <c r="N115" i="2"/>
  <c r="L115" i="2"/>
  <c r="N119" i="2"/>
  <c r="L119" i="2"/>
  <c r="N123" i="2"/>
  <c r="L123" i="2"/>
  <c r="N127" i="2"/>
  <c r="L127" i="2"/>
  <c r="N131" i="2"/>
  <c r="L131" i="2"/>
  <c r="N136" i="2"/>
  <c r="L136" i="2"/>
  <c r="M136" i="2"/>
  <c r="L72" i="2"/>
  <c r="L74" i="2"/>
  <c r="L76" i="2"/>
  <c r="L78" i="2"/>
  <c r="L80" i="2"/>
  <c r="L82" i="2"/>
  <c r="L84" i="2"/>
  <c r="L86" i="2"/>
  <c r="L88" i="2"/>
  <c r="L90" i="2"/>
  <c r="L92" i="2"/>
  <c r="L95" i="2"/>
  <c r="L97" i="2"/>
  <c r="L99" i="2"/>
  <c r="L101" i="2"/>
  <c r="L103" i="2"/>
  <c r="L105" i="2"/>
  <c r="L107" i="2"/>
  <c r="L109" i="2"/>
  <c r="L111" i="2"/>
  <c r="L114" i="2"/>
  <c r="L116" i="2"/>
  <c r="L118" i="2"/>
  <c r="L120" i="2"/>
  <c r="L122" i="2"/>
  <c r="L124" i="2"/>
  <c r="L126" i="2"/>
  <c r="L128" i="2"/>
  <c r="L130" i="2"/>
  <c r="L132" i="2"/>
  <c r="L135" i="2"/>
  <c r="N9" i="2"/>
  <c r="N17" i="2"/>
  <c r="N26" i="2"/>
  <c r="N34" i="2"/>
  <c r="N43" i="2"/>
  <c r="N51" i="2"/>
  <c r="N59" i="2"/>
  <c r="N68" i="2"/>
  <c r="N93" i="2" s="1"/>
  <c r="L11" i="2"/>
  <c r="L19" i="2"/>
  <c r="L28" i="2"/>
  <c r="L36" i="2"/>
  <c r="L45" i="2"/>
  <c r="L53" i="2"/>
  <c r="N61" i="2"/>
  <c r="N70" i="2"/>
  <c r="L5" i="2"/>
  <c r="L13" i="2"/>
  <c r="L21" i="2"/>
  <c r="L30" i="2"/>
  <c r="L38" i="2"/>
  <c r="L47" i="2"/>
  <c r="L55" i="2"/>
  <c r="N63" i="2"/>
  <c r="N7" i="2"/>
  <c r="N15" i="2"/>
  <c r="N24" i="2"/>
  <c r="N41" i="2"/>
  <c r="N57" i="2"/>
  <c r="N65" i="2"/>
  <c r="L6" i="2"/>
  <c r="L22" i="2"/>
  <c r="L40" i="2"/>
  <c r="L7" i="2"/>
  <c r="L10" i="2"/>
  <c r="N13" i="2"/>
  <c r="L17" i="2"/>
  <c r="N19" i="2"/>
  <c r="L24" i="2"/>
  <c r="L27" i="2"/>
  <c r="N30" i="2"/>
  <c r="L34" i="2"/>
  <c r="N36" i="2"/>
  <c r="L41" i="2"/>
  <c r="L44" i="2"/>
  <c r="N47" i="2"/>
  <c r="L51" i="2"/>
  <c r="N53" i="2"/>
  <c r="L57" i="2"/>
  <c r="L61" i="2"/>
  <c r="L65" i="2"/>
  <c r="L70" i="2"/>
  <c r="L14" i="2"/>
  <c r="L31" i="2"/>
  <c r="L48" i="2"/>
  <c r="N5" i="2"/>
  <c r="L9" i="2"/>
  <c r="N11" i="2"/>
  <c r="L15" i="2"/>
  <c r="L18" i="2"/>
  <c r="N21" i="2"/>
  <c r="L26" i="2"/>
  <c r="N28" i="2"/>
  <c r="L35" i="2"/>
  <c r="N38" i="2"/>
  <c r="L43" i="2"/>
  <c r="N45" i="2"/>
  <c r="L49" i="2"/>
  <c r="L52" i="2"/>
  <c r="N55" i="2"/>
  <c r="L59" i="2"/>
  <c r="L63" i="2"/>
  <c r="L68" i="2"/>
  <c r="N58" i="2"/>
  <c r="M58" i="2"/>
  <c r="L58" i="2"/>
  <c r="N71" i="2"/>
  <c r="M71" i="2"/>
  <c r="L71" i="2"/>
  <c r="L8" i="2"/>
  <c r="L20" i="2"/>
  <c r="L25" i="2"/>
  <c r="L37" i="2"/>
  <c r="L42" i="2"/>
  <c r="L50" i="2"/>
  <c r="L54" i="2"/>
  <c r="M56" i="2"/>
  <c r="L56" i="2"/>
  <c r="N60" i="2"/>
  <c r="M60" i="2"/>
  <c r="L60" i="2"/>
  <c r="N64" i="2"/>
  <c r="M64" i="2"/>
  <c r="L64" i="2"/>
  <c r="N69" i="2"/>
  <c r="M69" i="2"/>
  <c r="M93" i="2" s="1"/>
  <c r="L69" i="2"/>
  <c r="N6" i="2"/>
  <c r="N8" i="2"/>
  <c r="N10" i="2"/>
  <c r="N12" i="2"/>
  <c r="N14" i="2"/>
  <c r="N16" i="2"/>
  <c r="N18" i="2"/>
  <c r="N20" i="2"/>
  <c r="N22" i="2"/>
  <c r="N25" i="2"/>
  <c r="N27" i="2"/>
  <c r="N29" i="2"/>
  <c r="N31" i="2"/>
  <c r="N35" i="2"/>
  <c r="N37" i="2"/>
  <c r="N40" i="2"/>
  <c r="N42" i="2"/>
  <c r="N44" i="2"/>
  <c r="N46" i="2"/>
  <c r="N48" i="2"/>
  <c r="N50" i="2"/>
  <c r="N52" i="2"/>
  <c r="N54" i="2"/>
  <c r="N62" i="2"/>
  <c r="M62" i="2"/>
  <c r="L62" i="2"/>
  <c r="N66" i="2"/>
  <c r="M66" i="2"/>
  <c r="L66" i="2"/>
  <c r="L12" i="2"/>
  <c r="L16" i="2"/>
  <c r="L29" i="2"/>
  <c r="L46" i="2"/>
  <c r="K4" i="1"/>
  <c r="P1399" i="1"/>
  <c r="K1397" i="1"/>
  <c r="K1410" i="1"/>
  <c r="P1382" i="1"/>
  <c r="K1407" i="1"/>
  <c r="P1408" i="1"/>
  <c r="P729" i="1"/>
  <c r="P455" i="1"/>
  <c r="P411" i="1"/>
  <c r="P208" i="1"/>
  <c r="K258" i="1"/>
  <c r="P1242" i="1"/>
  <c r="K720" i="1"/>
  <c r="P225" i="1"/>
  <c r="K1057" i="1"/>
  <c r="P1054" i="1"/>
  <c r="K751" i="1"/>
  <c r="K567" i="1"/>
  <c r="K427" i="1"/>
  <c r="K316" i="1"/>
  <c r="P116" i="1"/>
  <c r="K295" i="1"/>
  <c r="P751" i="1"/>
  <c r="P158" i="1"/>
  <c r="P1353" i="1"/>
  <c r="P1057" i="1"/>
  <c r="P765" i="1"/>
  <c r="K22" i="1"/>
  <c r="P1287" i="1"/>
  <c r="P1269" i="1"/>
  <c r="P1243" i="1"/>
  <c r="K1132" i="1"/>
  <c r="K1100" i="1"/>
  <c r="P1099" i="1"/>
  <c r="K1061" i="1"/>
  <c r="K959" i="1"/>
  <c r="P745" i="1"/>
  <c r="P567" i="1"/>
  <c r="P1374" i="1"/>
  <c r="K976" i="1"/>
  <c r="P976" i="1"/>
  <c r="P1370" i="1"/>
  <c r="P1150" i="1"/>
  <c r="K993" i="1"/>
  <c r="P993" i="1"/>
  <c r="K686" i="1"/>
  <c r="P1278" i="1"/>
  <c r="P1276" i="1"/>
  <c r="K1123" i="1"/>
  <c r="P1104" i="1"/>
  <c r="K1094" i="1"/>
  <c r="K1048" i="1"/>
  <c r="K1044" i="1"/>
  <c r="P1037" i="1"/>
  <c r="K324" i="1"/>
  <c r="P175" i="1"/>
  <c r="P1020" i="1"/>
  <c r="P141" i="1"/>
  <c r="P122" i="1"/>
  <c r="P720" i="1"/>
  <c r="P686" i="1"/>
  <c r="K642" i="1"/>
  <c r="P502" i="1"/>
  <c r="P404" i="1"/>
  <c r="K701" i="1"/>
  <c r="P701" i="1"/>
  <c r="K389" i="1"/>
  <c r="P389" i="1"/>
  <c r="K375" i="1"/>
  <c r="P375" i="1"/>
  <c r="K12" i="1"/>
  <c r="P1298" i="1"/>
  <c r="P1293" i="1"/>
  <c r="K1285" i="1"/>
  <c r="P1166" i="1"/>
  <c r="P1111" i="1"/>
  <c r="P1079" i="1"/>
  <c r="K1078" i="1"/>
  <c r="P1045" i="1"/>
  <c r="K1038" i="1"/>
  <c r="K1031" i="1"/>
  <c r="K1027" i="1"/>
  <c r="P977" i="1"/>
  <c r="K955" i="1"/>
  <c r="K953" i="1"/>
  <c r="K949" i="1"/>
  <c r="P948" i="1"/>
  <c r="K785" i="1"/>
  <c r="K667" i="1"/>
  <c r="P642" i="1"/>
  <c r="K633" i="1"/>
  <c r="K254" i="1"/>
  <c r="P254" i="1"/>
  <c r="P1061" i="1"/>
  <c r="P1310" i="1"/>
  <c r="K1297" i="1"/>
  <c r="P1264" i="1"/>
  <c r="P1259" i="1"/>
  <c r="P1244" i="1"/>
  <c r="P1197" i="1"/>
  <c r="P1130" i="1"/>
  <c r="P1124" i="1"/>
  <c r="P1121" i="1"/>
  <c r="P1087" i="1"/>
  <c r="K1080" i="1"/>
  <c r="P1070" i="1"/>
  <c r="P1029" i="1"/>
  <c r="K981" i="1"/>
  <c r="P969" i="1"/>
  <c r="K424" i="1"/>
  <c r="P424" i="1"/>
  <c r="K341" i="1"/>
  <c r="P341" i="1"/>
  <c r="K328" i="1"/>
  <c r="P328" i="1"/>
  <c r="K1313" i="1"/>
  <c r="P1260" i="1"/>
  <c r="P1227" i="1"/>
  <c r="K1196" i="1"/>
  <c r="P1193" i="1"/>
  <c r="P1132" i="1"/>
  <c r="K1098" i="1"/>
  <c r="K1067" i="1"/>
  <c r="P1066" i="1"/>
  <c r="K1023" i="1"/>
  <c r="K1021" i="1"/>
  <c r="K1002" i="1"/>
  <c r="K966" i="1"/>
  <c r="P965" i="1"/>
  <c r="P145" i="1"/>
  <c r="P952" i="1"/>
  <c r="P944" i="1"/>
  <c r="P927" i="1"/>
  <c r="P910" i="1"/>
  <c r="P892" i="1"/>
  <c r="P876" i="1"/>
  <c r="P859" i="1"/>
  <c r="P821" i="1"/>
  <c r="P633" i="1"/>
  <c r="K558" i="1"/>
  <c r="K465" i="1"/>
  <c r="K461" i="1"/>
  <c r="K435" i="1"/>
  <c r="K283" i="1"/>
  <c r="P132" i="1"/>
  <c r="K794" i="1"/>
  <c r="K776" i="1"/>
  <c r="P748" i="1"/>
  <c r="K742" i="1"/>
  <c r="K734" i="1"/>
  <c r="P521" i="1"/>
  <c r="K509" i="1"/>
  <c r="K303" i="1"/>
  <c r="P153" i="1"/>
  <c r="P128" i="1"/>
  <c r="P558" i="1"/>
  <c r="K533" i="1"/>
  <c r="P438" i="1"/>
  <c r="K392" i="1"/>
  <c r="K350" i="1"/>
  <c r="P241" i="1"/>
  <c r="K216" i="1"/>
  <c r="K180" i="1"/>
  <c r="P137" i="1"/>
  <c r="P610" i="1"/>
  <c r="P593" i="1"/>
  <c r="K565" i="1"/>
  <c r="K244" i="1"/>
  <c r="P143" i="1"/>
  <c r="P114" i="1"/>
  <c r="K1082" i="1"/>
  <c r="P1082" i="1"/>
  <c r="K652" i="1"/>
  <c r="P652" i="1"/>
  <c r="K478" i="1"/>
  <c r="P478" i="1"/>
  <c r="K440" i="1"/>
  <c r="P440" i="1"/>
  <c r="K385" i="1"/>
  <c r="P385" i="1"/>
  <c r="K13" i="1"/>
  <c r="P1158" i="1"/>
  <c r="K1103" i="1"/>
  <c r="K1069" i="1"/>
  <c r="P1069" i="1"/>
  <c r="P1024" i="1"/>
  <c r="K968" i="1"/>
  <c r="P968" i="1"/>
  <c r="P1424" i="1"/>
  <c r="P1420" i="1"/>
  <c r="P1386" i="1"/>
  <c r="P1349" i="1"/>
  <c r="K1342" i="1"/>
  <c r="K1324" i="1"/>
  <c r="K1321" i="1"/>
  <c r="P1311" i="1"/>
  <c r="P1295" i="1"/>
  <c r="P1277" i="1"/>
  <c r="P1261" i="1"/>
  <c r="P1247" i="1"/>
  <c r="P1231" i="1"/>
  <c r="P1225" i="1"/>
  <c r="P1182" i="1"/>
  <c r="K1162" i="1"/>
  <c r="K1157" i="1"/>
  <c r="P1147" i="1"/>
  <c r="K1136" i="1"/>
  <c r="P1133" i="1"/>
  <c r="P1123" i="1"/>
  <c r="K1105" i="1"/>
  <c r="P1091" i="1"/>
  <c r="K1073" i="1"/>
  <c r="P1073" i="1"/>
  <c r="K1071" i="1"/>
  <c r="K1064" i="1"/>
  <c r="P1003" i="1"/>
  <c r="P961" i="1"/>
  <c r="P956" i="1"/>
  <c r="P955" i="1"/>
  <c r="K951" i="1"/>
  <c r="P805" i="1"/>
  <c r="K738" i="1"/>
  <c r="P738" i="1"/>
  <c r="K550" i="1"/>
  <c r="P550" i="1"/>
  <c r="K501" i="1"/>
  <c r="P501" i="1"/>
  <c r="K451" i="1"/>
  <c r="P451" i="1"/>
  <c r="K367" i="1"/>
  <c r="P367" i="1"/>
  <c r="K356" i="1"/>
  <c r="P356" i="1"/>
  <c r="K1040" i="1"/>
  <c r="P1040" i="1"/>
  <c r="K636" i="1"/>
  <c r="K24" i="1"/>
  <c r="K1426" i="1"/>
  <c r="K1423" i="1"/>
  <c r="P1416" i="1"/>
  <c r="P1412" i="1"/>
  <c r="P1383" i="1"/>
  <c r="P1371" i="1"/>
  <c r="P1329" i="1"/>
  <c r="P1209" i="1"/>
  <c r="P1201" i="1"/>
  <c r="K1394" i="1"/>
  <c r="P1391" i="1"/>
  <c r="K1373" i="1"/>
  <c r="P1365" i="1"/>
  <c r="K1246" i="1"/>
  <c r="K1230" i="1"/>
  <c r="P1219" i="1"/>
  <c r="P1210" i="1"/>
  <c r="P1202" i="1"/>
  <c r="P1175" i="1"/>
  <c r="K1153" i="1"/>
  <c r="K1107" i="1"/>
  <c r="P1107" i="1"/>
  <c r="K1096" i="1"/>
  <c r="K1076" i="1"/>
  <c r="P1062" i="1"/>
  <c r="P1058" i="1"/>
  <c r="K1015" i="1"/>
  <c r="K1006" i="1"/>
  <c r="P1006" i="1"/>
  <c r="K1381" i="1"/>
  <c r="K1363" i="1"/>
  <c r="K1360" i="1"/>
  <c r="K1341" i="1"/>
  <c r="P1317" i="1"/>
  <c r="K1314" i="1"/>
  <c r="P1303" i="1"/>
  <c r="K1280" i="1"/>
  <c r="K1250" i="1"/>
  <c r="K1234" i="1"/>
  <c r="P1226" i="1"/>
  <c r="P1205" i="1"/>
  <c r="P1192" i="1"/>
  <c r="K1179" i="1"/>
  <c r="P1165" i="1"/>
  <c r="P1159" i="1"/>
  <c r="P1155" i="1"/>
  <c r="P1151" i="1"/>
  <c r="K1128" i="1"/>
  <c r="K1097" i="1"/>
  <c r="K1090" i="1"/>
  <c r="K1088" i="1"/>
  <c r="K1086" i="1"/>
  <c r="K1084" i="1"/>
  <c r="P1083" i="1"/>
  <c r="P1074" i="1"/>
  <c r="K1047" i="1"/>
  <c r="K1032" i="1"/>
  <c r="K1030" i="1"/>
  <c r="K1026" i="1"/>
  <c r="P1012" i="1"/>
  <c r="K1011" i="1"/>
  <c r="K1004" i="1"/>
  <c r="K996" i="1"/>
  <c r="P990" i="1"/>
  <c r="K972" i="1"/>
  <c r="P972" i="1"/>
  <c r="K970" i="1"/>
  <c r="K963" i="1"/>
  <c r="K950" i="1"/>
  <c r="K947" i="1"/>
  <c r="P940" i="1"/>
  <c r="P931" i="1"/>
  <c r="P906" i="1"/>
  <c r="P897" i="1"/>
  <c r="P872" i="1"/>
  <c r="P863" i="1"/>
  <c r="P813" i="1"/>
  <c r="P792" i="1"/>
  <c r="P775" i="1"/>
  <c r="K644" i="1"/>
  <c r="P644" i="1"/>
  <c r="K625" i="1"/>
  <c r="P625" i="1"/>
  <c r="K590" i="1"/>
  <c r="P590" i="1"/>
  <c r="K518" i="1"/>
  <c r="P518" i="1"/>
  <c r="P238" i="1"/>
  <c r="K233" i="1"/>
  <c r="P233" i="1"/>
  <c r="K1376" i="1"/>
  <c r="P1357" i="1"/>
  <c r="K1337" i="1"/>
  <c r="K1325" i="1"/>
  <c r="K1301" i="1"/>
  <c r="P1294" i="1"/>
  <c r="P1281" i="1"/>
  <c r="P1252" i="1"/>
  <c r="P1236" i="1"/>
  <c r="K1217" i="1"/>
  <c r="P1214" i="1"/>
  <c r="K1204" i="1"/>
  <c r="K1164" i="1"/>
  <c r="K1119" i="1"/>
  <c r="P1095" i="1"/>
  <c r="K1081" i="1"/>
  <c r="K1068" i="1"/>
  <c r="K1065" i="1"/>
  <c r="K1063" i="1"/>
  <c r="K1055" i="1"/>
  <c r="K1036" i="1"/>
  <c r="K1034" i="1"/>
  <c r="P1033" i="1"/>
  <c r="K1019" i="1"/>
  <c r="K1017" i="1"/>
  <c r="P1016" i="1"/>
  <c r="K999" i="1"/>
  <c r="P998" i="1"/>
  <c r="P986" i="1"/>
  <c r="P923" i="1"/>
  <c r="P915" i="1"/>
  <c r="P888" i="1"/>
  <c r="P880" i="1"/>
  <c r="P855" i="1"/>
  <c r="P846" i="1"/>
  <c r="P838" i="1"/>
  <c r="P830" i="1"/>
  <c r="P784" i="1"/>
  <c r="K754" i="1"/>
  <c r="P754" i="1"/>
  <c r="K705" i="1"/>
  <c r="P705" i="1"/>
  <c r="K671" i="1"/>
  <c r="P671" i="1"/>
  <c r="K345" i="1"/>
  <c r="P345" i="1"/>
  <c r="K299" i="1"/>
  <c r="P299" i="1"/>
  <c r="K1053" i="1"/>
  <c r="K1051" i="1"/>
  <c r="P1050" i="1"/>
  <c r="P1041" i="1"/>
  <c r="K1014" i="1"/>
  <c r="K1013" i="1"/>
  <c r="P1007" i="1"/>
  <c r="P994" i="1"/>
  <c r="K979" i="1"/>
  <c r="K964" i="1"/>
  <c r="K962" i="1"/>
  <c r="K958" i="1"/>
  <c r="P936" i="1"/>
  <c r="P919" i="1"/>
  <c r="P901" i="1"/>
  <c r="P884" i="1"/>
  <c r="P867" i="1"/>
  <c r="P851" i="1"/>
  <c r="P834" i="1"/>
  <c r="P817" i="1"/>
  <c r="P801" i="1"/>
  <c r="P782" i="1"/>
  <c r="K768" i="1"/>
  <c r="P768" i="1"/>
  <c r="K766" i="1"/>
  <c r="K726" i="1"/>
  <c r="K718" i="1"/>
  <c r="K716" i="1"/>
  <c r="K693" i="1"/>
  <c r="P693" i="1"/>
  <c r="K684" i="1"/>
  <c r="K682" i="1"/>
  <c r="K659" i="1"/>
  <c r="P645" i="1"/>
  <c r="K638" i="1"/>
  <c r="P638" i="1"/>
  <c r="K609" i="1"/>
  <c r="P607" i="1"/>
  <c r="K575" i="1"/>
  <c r="K556" i="1"/>
  <c r="P556" i="1"/>
  <c r="K548" i="1"/>
  <c r="K538" i="1"/>
  <c r="K536" i="1"/>
  <c r="K527" i="1"/>
  <c r="P527" i="1"/>
  <c r="K419" i="1"/>
  <c r="K359" i="1"/>
  <c r="P359" i="1"/>
  <c r="K188" i="1"/>
  <c r="P188" i="1"/>
  <c r="P177" i="1"/>
  <c r="P171" i="1"/>
  <c r="P842" i="1"/>
  <c r="P826" i="1"/>
  <c r="P809" i="1"/>
  <c r="P790" i="1"/>
  <c r="P773" i="1"/>
  <c r="K744" i="1"/>
  <c r="P742" i="1"/>
  <c r="P734" i="1"/>
  <c r="P713" i="1"/>
  <c r="K712" i="1"/>
  <c r="K703" i="1"/>
  <c r="P679" i="1"/>
  <c r="K678" i="1"/>
  <c r="P667" i="1"/>
  <c r="P628" i="1"/>
  <c r="K618" i="1"/>
  <c r="P618" i="1"/>
  <c r="K603" i="1"/>
  <c r="K598" i="1"/>
  <c r="K592" i="1"/>
  <c r="P592" i="1"/>
  <c r="K584" i="1"/>
  <c r="K569" i="1"/>
  <c r="P565" i="1"/>
  <c r="K468" i="1"/>
  <c r="P468" i="1"/>
  <c r="K452" i="1"/>
  <c r="P452" i="1"/>
  <c r="P445" i="1"/>
  <c r="K401" i="1"/>
  <c r="P401" i="1"/>
  <c r="K355" i="1"/>
  <c r="P355" i="1"/>
  <c r="P124" i="1"/>
  <c r="K997" i="1"/>
  <c r="K995" i="1"/>
  <c r="K992" i="1"/>
  <c r="K989" i="1"/>
  <c r="K987" i="1"/>
  <c r="K985" i="1"/>
  <c r="K983" i="1"/>
  <c r="P982" i="1"/>
  <c r="K978" i="1"/>
  <c r="P973" i="1"/>
  <c r="K789" i="1"/>
  <c r="P788" i="1"/>
  <c r="K781" i="1"/>
  <c r="P780" i="1"/>
  <c r="K760" i="1"/>
  <c r="K757" i="1"/>
  <c r="P756" i="1"/>
  <c r="P744" i="1"/>
  <c r="K728" i="1"/>
  <c r="P709" i="1"/>
  <c r="P703" i="1"/>
  <c r="P676" i="1"/>
  <c r="K661" i="1"/>
  <c r="P609" i="1"/>
  <c r="K607" i="1"/>
  <c r="K600" i="1"/>
  <c r="P575" i="1"/>
  <c r="K573" i="1"/>
  <c r="P548" i="1"/>
  <c r="P515" i="1"/>
  <c r="K495" i="1"/>
  <c r="P495" i="1"/>
  <c r="K470" i="1"/>
  <c r="P470" i="1"/>
  <c r="K467" i="1"/>
  <c r="K464" i="1"/>
  <c r="K430" i="1"/>
  <c r="P428" i="1"/>
  <c r="K414" i="1"/>
  <c r="K406" i="1"/>
  <c r="K396" i="1"/>
  <c r="K380" i="1"/>
  <c r="P380" i="1"/>
  <c r="K372" i="1"/>
  <c r="K363" i="1"/>
  <c r="K320" i="1"/>
  <c r="P320" i="1"/>
  <c r="K211" i="1"/>
  <c r="P156" i="1"/>
  <c r="P786" i="1"/>
  <c r="P778" i="1"/>
  <c r="K761" i="1"/>
  <c r="K736" i="1"/>
  <c r="P726" i="1"/>
  <c r="P712" i="1"/>
  <c r="K709" i="1"/>
  <c r="K695" i="1"/>
  <c r="P678" i="1"/>
  <c r="K676" i="1"/>
  <c r="K669" i="1"/>
  <c r="P659" i="1"/>
  <c r="K650" i="1"/>
  <c r="K648" i="1"/>
  <c r="K627" i="1"/>
  <c r="K616" i="1"/>
  <c r="K614" i="1"/>
  <c r="P598" i="1"/>
  <c r="P584" i="1"/>
  <c r="K582" i="1"/>
  <c r="K579" i="1"/>
  <c r="K552" i="1"/>
  <c r="K535" i="1"/>
  <c r="K529" i="1"/>
  <c r="K448" i="1"/>
  <c r="P448" i="1"/>
  <c r="P425" i="1"/>
  <c r="K346" i="1"/>
  <c r="P346" i="1"/>
  <c r="K337" i="1"/>
  <c r="P337" i="1"/>
  <c r="K312" i="1"/>
  <c r="P312" i="1"/>
  <c r="K267" i="1"/>
  <c r="K249" i="1"/>
  <c r="P249" i="1"/>
  <c r="K193" i="1"/>
  <c r="P193" i="1"/>
  <c r="P162" i="1"/>
  <c r="P120" i="1"/>
  <c r="P118" i="1"/>
  <c r="K512" i="1"/>
  <c r="K492" i="1"/>
  <c r="K484" i="1"/>
  <c r="K457" i="1"/>
  <c r="K410" i="1"/>
  <c r="K379" i="1"/>
  <c r="K368" i="1"/>
  <c r="K358" i="1"/>
  <c r="K334" i="1"/>
  <c r="K313" i="1"/>
  <c r="P313" i="1"/>
  <c r="K307" i="1"/>
  <c r="P307" i="1"/>
  <c r="K300" i="1"/>
  <c r="P300" i="1"/>
  <c r="K275" i="1"/>
  <c r="K270" i="1"/>
  <c r="P270" i="1"/>
  <c r="K197" i="1"/>
  <c r="P160" i="1"/>
  <c r="P149" i="1"/>
  <c r="P139" i="1"/>
  <c r="K476" i="1"/>
  <c r="K444" i="1"/>
  <c r="K431" i="1"/>
  <c r="K391" i="1"/>
  <c r="K388" i="1"/>
  <c r="K280" i="1"/>
  <c r="K262" i="1"/>
  <c r="P167" i="1"/>
  <c r="P126" i="1"/>
  <c r="K232" i="1"/>
  <c r="K220" i="1"/>
  <c r="K203" i="1"/>
  <c r="P180" i="1"/>
  <c r="P164" i="1"/>
  <c r="P147" i="1"/>
  <c r="P130" i="1"/>
  <c r="K333" i="1"/>
  <c r="K291" i="1"/>
  <c r="K287" i="1"/>
  <c r="K279" i="1"/>
  <c r="K266" i="1"/>
  <c r="P232" i="1"/>
  <c r="P220" i="1"/>
  <c r="K184" i="1"/>
  <c r="P151" i="1"/>
  <c r="P135" i="1"/>
  <c r="P25" i="1"/>
  <c r="P26" i="1"/>
  <c r="P20" i="1"/>
  <c r="P18" i="1"/>
  <c r="K17" i="1"/>
  <c r="K16" i="1"/>
  <c r="P10" i="1"/>
  <c r="P8" i="1"/>
  <c r="K7" i="1"/>
  <c r="K6" i="1"/>
  <c r="K5" i="1"/>
  <c r="P1421" i="1"/>
  <c r="K1418" i="1"/>
  <c r="K1415" i="1"/>
  <c r="P1405" i="1"/>
  <c r="K1401" i="1"/>
  <c r="P1379" i="1"/>
  <c r="P1378" i="1"/>
  <c r="K1348" i="1"/>
  <c r="P1332" i="1"/>
  <c r="K1331" i="1"/>
  <c r="K1330" i="1"/>
  <c r="P1328" i="1"/>
  <c r="K1327" i="1"/>
  <c r="P1327" i="1"/>
  <c r="K1304" i="1"/>
  <c r="P1304" i="1"/>
  <c r="K1271" i="1"/>
  <c r="K1267" i="1"/>
  <c r="K1263" i="1"/>
  <c r="K1237" i="1"/>
  <c r="P1237" i="1"/>
  <c r="K1168" i="1"/>
  <c r="P1168" i="1"/>
  <c r="K1113" i="1"/>
  <c r="P1113" i="1"/>
  <c r="K1101" i="1"/>
  <c r="K1046" i="1"/>
  <c r="K1043" i="1"/>
  <c r="K1035" i="1"/>
  <c r="K975" i="1"/>
  <c r="K967" i="1"/>
  <c r="K746" i="1"/>
  <c r="P746" i="1"/>
  <c r="K690" i="1"/>
  <c r="P690" i="1"/>
  <c r="K612" i="1"/>
  <c r="K278" i="1"/>
  <c r="P278" i="1"/>
  <c r="K272" i="1"/>
  <c r="K21" i="1"/>
  <c r="K20" i="1"/>
  <c r="K19" i="1"/>
  <c r="K18" i="1"/>
  <c r="P16" i="1"/>
  <c r="K11" i="1"/>
  <c r="K10" i="1"/>
  <c r="K9" i="1"/>
  <c r="K8" i="1"/>
  <c r="P6" i="1"/>
  <c r="P1425" i="1"/>
  <c r="K1422" i="1"/>
  <c r="K1419" i="1"/>
  <c r="P1409" i="1"/>
  <c r="K1406" i="1"/>
  <c r="K1402" i="1"/>
  <c r="K1398" i="1"/>
  <c r="K1393" i="1"/>
  <c r="K1390" i="1"/>
  <c r="K1384" i="1"/>
  <c r="K1380" i="1"/>
  <c r="P1362" i="1"/>
  <c r="P1361" i="1"/>
  <c r="P1354" i="1"/>
  <c r="P1343" i="1"/>
  <c r="P1337" i="1"/>
  <c r="K1333" i="1"/>
  <c r="K1332" i="1"/>
  <c r="P1330" i="1"/>
  <c r="K1329" i="1"/>
  <c r="K1323" i="1"/>
  <c r="K1322" i="1"/>
  <c r="P1319" i="1"/>
  <c r="K1318" i="1"/>
  <c r="P1318" i="1"/>
  <c r="K1310" i="1"/>
  <c r="K1305" i="1"/>
  <c r="P1301" i="1"/>
  <c r="P1290" i="1"/>
  <c r="P1286" i="1"/>
  <c r="K1279" i="1"/>
  <c r="P1279" i="1"/>
  <c r="K1276" i="1"/>
  <c r="K1272" i="1"/>
  <c r="P1267" i="1"/>
  <c r="P1256" i="1"/>
  <c r="P1251" i="1"/>
  <c r="K1245" i="1"/>
  <c r="P1245" i="1"/>
  <c r="K1242" i="1"/>
  <c r="K1238" i="1"/>
  <c r="P1234" i="1"/>
  <c r="P1222" i="1"/>
  <c r="P1218" i="1"/>
  <c r="K1211" i="1"/>
  <c r="P1211" i="1"/>
  <c r="K1203" i="1"/>
  <c r="P1203" i="1"/>
  <c r="K1195" i="1"/>
  <c r="P1195" i="1"/>
  <c r="P1186" i="1"/>
  <c r="P1176" i="1"/>
  <c r="P1169" i="1"/>
  <c r="K1093" i="1"/>
  <c r="K1085" i="1"/>
  <c r="K1018" i="1"/>
  <c r="K714" i="1"/>
  <c r="P714" i="1"/>
  <c r="K697" i="1"/>
  <c r="P697" i="1"/>
  <c r="P696" i="1"/>
  <c r="K663" i="1"/>
  <c r="P663" i="1"/>
  <c r="P662" i="1"/>
  <c r="K657" i="1"/>
  <c r="P657" i="1"/>
  <c r="K577" i="1"/>
  <c r="P577" i="1"/>
  <c r="P576" i="1"/>
  <c r="P573" i="1"/>
  <c r="K560" i="1"/>
  <c r="P560" i="1"/>
  <c r="P559" i="1"/>
  <c r="K496" i="1"/>
  <c r="P496" i="1"/>
  <c r="K469" i="1"/>
  <c r="P469" i="1"/>
  <c r="K443" i="1"/>
  <c r="P443" i="1"/>
  <c r="K335" i="1"/>
  <c r="P335" i="1"/>
  <c r="K325" i="1"/>
  <c r="P325" i="1"/>
  <c r="K311" i="1"/>
  <c r="P311" i="1"/>
  <c r="P19" i="1"/>
  <c r="P14" i="1"/>
  <c r="P9" i="1"/>
  <c r="P1413" i="1"/>
  <c r="K1368" i="1"/>
  <c r="P1350" i="1"/>
  <c r="P1346" i="1"/>
  <c r="P1345" i="1"/>
  <c r="K1344" i="1"/>
  <c r="P1344" i="1"/>
  <c r="P1334" i="1"/>
  <c r="P1315" i="1"/>
  <c r="K1288" i="1"/>
  <c r="P1288" i="1"/>
  <c r="K1253" i="1"/>
  <c r="P1253" i="1"/>
  <c r="K1220" i="1"/>
  <c r="P1220" i="1"/>
  <c r="K1212" i="1"/>
  <c r="P1183" i="1"/>
  <c r="K1181" i="1"/>
  <c r="K1115" i="1"/>
  <c r="P1115" i="1"/>
  <c r="P1112" i="1"/>
  <c r="K1009" i="1"/>
  <c r="K1000" i="1"/>
  <c r="P795" i="1"/>
  <c r="K680" i="1"/>
  <c r="P680" i="1"/>
  <c r="K622" i="1"/>
  <c r="P622" i="1"/>
  <c r="K268" i="1"/>
  <c r="P268" i="1"/>
  <c r="K259" i="1"/>
  <c r="P259" i="1"/>
  <c r="K26" i="1"/>
  <c r="K25" i="1"/>
  <c r="P22" i="1"/>
  <c r="K15" i="1"/>
  <c r="K14" i="1"/>
  <c r="P12" i="1"/>
  <c r="K1427" i="1"/>
  <c r="P1417" i="1"/>
  <c r="K1414" i="1"/>
  <c r="K1411" i="1"/>
  <c r="P1400" i="1"/>
  <c r="P1396" i="1"/>
  <c r="P1395" i="1"/>
  <c r="P1387" i="1"/>
  <c r="K1377" i="1"/>
  <c r="K1364" i="1"/>
  <c r="K1359" i="1"/>
  <c r="K1356" i="1"/>
  <c r="K1351" i="1"/>
  <c r="K1347" i="1"/>
  <c r="K1339" i="1"/>
  <c r="K1338" i="1"/>
  <c r="P1336" i="1"/>
  <c r="K1335" i="1"/>
  <c r="P1335" i="1"/>
  <c r="P1326" i="1"/>
  <c r="P1324" i="1"/>
  <c r="K1316" i="1"/>
  <c r="K1315" i="1"/>
  <c r="P1313" i="1"/>
  <c r="P1307" i="1"/>
  <c r="P1302" i="1"/>
  <c r="K1296" i="1"/>
  <c r="P1296" i="1"/>
  <c r="K1293" i="1"/>
  <c r="K1289" i="1"/>
  <c r="P1285" i="1"/>
  <c r="P1273" i="1"/>
  <c r="P1268" i="1"/>
  <c r="K1262" i="1"/>
  <c r="P1262" i="1"/>
  <c r="K1259" i="1"/>
  <c r="K1254" i="1"/>
  <c r="P1250" i="1"/>
  <c r="P1239" i="1"/>
  <c r="P1235" i="1"/>
  <c r="K1228" i="1"/>
  <c r="P1228" i="1"/>
  <c r="K1225" i="1"/>
  <c r="K1221" i="1"/>
  <c r="P1217" i="1"/>
  <c r="K1208" i="1"/>
  <c r="P1208" i="1"/>
  <c r="K1200" i="1"/>
  <c r="P1200" i="1"/>
  <c r="K1188" i="1"/>
  <c r="P1188" i="1"/>
  <c r="K1185" i="1"/>
  <c r="P1185" i="1"/>
  <c r="K1178" i="1"/>
  <c r="P1178" i="1"/>
  <c r="K1171" i="1"/>
  <c r="P1171" i="1"/>
  <c r="K1161" i="1"/>
  <c r="P1161" i="1"/>
  <c r="K1149" i="1"/>
  <c r="K1140" i="1"/>
  <c r="P1140" i="1"/>
  <c r="K1060" i="1"/>
  <c r="K1052" i="1"/>
  <c r="K984" i="1"/>
  <c r="K763" i="1"/>
  <c r="P763" i="1"/>
  <c r="K730" i="1"/>
  <c r="P730" i="1"/>
  <c r="K724" i="1"/>
  <c r="P724" i="1"/>
  <c r="K646" i="1"/>
  <c r="P646" i="1"/>
  <c r="K629" i="1"/>
  <c r="P629" i="1"/>
  <c r="K594" i="1"/>
  <c r="P594" i="1"/>
  <c r="K588" i="1"/>
  <c r="P588" i="1"/>
  <c r="K503" i="1"/>
  <c r="P503" i="1"/>
  <c r="K460" i="1"/>
  <c r="P460" i="1"/>
  <c r="K456" i="1"/>
  <c r="P456" i="1"/>
  <c r="K397" i="1"/>
  <c r="P397" i="1"/>
  <c r="P382" i="1"/>
  <c r="K374" i="1"/>
  <c r="P374" i="1"/>
  <c r="K344" i="1"/>
  <c r="P344" i="1"/>
  <c r="K338" i="1"/>
  <c r="P338" i="1"/>
  <c r="K1194" i="1"/>
  <c r="P1194" i="1"/>
  <c r="K1189" i="1"/>
  <c r="P1184" i="1"/>
  <c r="K1180" i="1"/>
  <c r="P1180" i="1"/>
  <c r="P1173" i="1"/>
  <c r="K1170" i="1"/>
  <c r="K1169" i="1"/>
  <c r="K1160" i="1"/>
  <c r="P1160" i="1"/>
  <c r="P1157" i="1"/>
  <c r="P1146" i="1"/>
  <c r="P1138" i="1"/>
  <c r="K1117" i="1"/>
  <c r="P1117" i="1"/>
  <c r="P1108" i="1"/>
  <c r="P946" i="1"/>
  <c r="P945" i="1"/>
  <c r="P941" i="1"/>
  <c r="P937" i="1"/>
  <c r="P932" i="1"/>
  <c r="P928" i="1"/>
  <c r="P924" i="1"/>
  <c r="P920" i="1"/>
  <c r="P916" i="1"/>
  <c r="P911" i="1"/>
  <c r="P907" i="1"/>
  <c r="P902" i="1"/>
  <c r="P898" i="1"/>
  <c r="P893" i="1"/>
  <c r="P889" i="1"/>
  <c r="P885" i="1"/>
  <c r="P881" i="1"/>
  <c r="P877" i="1"/>
  <c r="P873" i="1"/>
  <c r="P868" i="1"/>
  <c r="P864" i="1"/>
  <c r="P860" i="1"/>
  <c r="P856" i="1"/>
  <c r="P852" i="1"/>
  <c r="P847" i="1"/>
  <c r="P843" i="1"/>
  <c r="P839" i="1"/>
  <c r="P835" i="1"/>
  <c r="P831" i="1"/>
  <c r="P827" i="1"/>
  <c r="P822" i="1"/>
  <c r="P818" i="1"/>
  <c r="P814" i="1"/>
  <c r="P810" i="1"/>
  <c r="P806" i="1"/>
  <c r="P802" i="1"/>
  <c r="P799" i="1"/>
  <c r="K769" i="1"/>
  <c r="P769" i="1"/>
  <c r="K717" i="1"/>
  <c r="P717" i="1"/>
  <c r="K707" i="1"/>
  <c r="P707" i="1"/>
  <c r="K700" i="1"/>
  <c r="P700" i="1"/>
  <c r="K649" i="1"/>
  <c r="P649" i="1"/>
  <c r="K640" i="1"/>
  <c r="P640" i="1"/>
  <c r="K632" i="1"/>
  <c r="P632" i="1"/>
  <c r="K580" i="1"/>
  <c r="P580" i="1"/>
  <c r="K571" i="1"/>
  <c r="P571" i="1"/>
  <c r="K563" i="1"/>
  <c r="P563" i="1"/>
  <c r="K426" i="1"/>
  <c r="P426" i="1"/>
  <c r="K420" i="1"/>
  <c r="P420" i="1"/>
  <c r="K405" i="1"/>
  <c r="P405" i="1"/>
  <c r="K301" i="1"/>
  <c r="P301" i="1"/>
  <c r="K292" i="1"/>
  <c r="P292" i="1"/>
  <c r="K234" i="1"/>
  <c r="P234" i="1"/>
  <c r="K217" i="1"/>
  <c r="P217" i="1"/>
  <c r="K209" i="1"/>
  <c r="P209" i="1"/>
  <c r="K201" i="1"/>
  <c r="P201" i="1"/>
  <c r="P194" i="1"/>
  <c r="P173" i="1"/>
  <c r="P1392" i="1"/>
  <c r="K1388" i="1"/>
  <c r="K1385" i="1"/>
  <c r="P1375" i="1"/>
  <c r="K1372" i="1"/>
  <c r="K1369" i="1"/>
  <c r="P1358" i="1"/>
  <c r="K1355" i="1"/>
  <c r="K1352" i="1"/>
  <c r="P1338" i="1"/>
  <c r="P1322" i="1"/>
  <c r="K1312" i="1"/>
  <c r="P1309" i="1"/>
  <c r="K1308" i="1"/>
  <c r="K1307" i="1"/>
  <c r="K1320" i="1" s="1"/>
  <c r="K1303" i="1"/>
  <c r="P1300" i="1"/>
  <c r="K1299" i="1"/>
  <c r="K1298" i="1"/>
  <c r="K1295" i="1"/>
  <c r="P1292" i="1"/>
  <c r="K1291" i="1"/>
  <c r="K1290" i="1"/>
  <c r="K1287" i="1"/>
  <c r="P1284" i="1"/>
  <c r="K1282" i="1"/>
  <c r="K1281" i="1"/>
  <c r="K1278" i="1"/>
  <c r="P1275" i="1"/>
  <c r="K1274" i="1"/>
  <c r="K1273" i="1"/>
  <c r="K1269" i="1"/>
  <c r="P1266" i="1"/>
  <c r="K1265" i="1"/>
  <c r="K1264" i="1"/>
  <c r="K1261" i="1"/>
  <c r="P1258" i="1"/>
  <c r="K1257" i="1"/>
  <c r="K1256" i="1"/>
  <c r="K1270" i="1" s="1"/>
  <c r="K1252" i="1"/>
  <c r="P1249" i="1"/>
  <c r="K1248" i="1"/>
  <c r="K1247" i="1"/>
  <c r="K1244" i="1"/>
  <c r="P1241" i="1"/>
  <c r="K1240" i="1"/>
  <c r="K1239" i="1"/>
  <c r="K1236" i="1"/>
  <c r="P1233" i="1"/>
  <c r="K1232" i="1"/>
  <c r="K1231" i="1"/>
  <c r="K1227" i="1"/>
  <c r="P1224" i="1"/>
  <c r="K1223" i="1"/>
  <c r="K1222" i="1"/>
  <c r="K1219" i="1"/>
  <c r="P1216" i="1"/>
  <c r="K1215" i="1"/>
  <c r="K1214" i="1"/>
  <c r="K1210" i="1"/>
  <c r="P1207" i="1"/>
  <c r="K1206" i="1"/>
  <c r="K1205" i="1"/>
  <c r="K1202" i="1"/>
  <c r="P1199" i="1"/>
  <c r="K1198" i="1"/>
  <c r="K1197" i="1"/>
  <c r="P1191" i="1"/>
  <c r="K1187" i="1"/>
  <c r="K1186" i="1"/>
  <c r="K1177" i="1"/>
  <c r="P1177" i="1"/>
  <c r="K1172" i="1"/>
  <c r="P1167" i="1"/>
  <c r="K1163" i="1"/>
  <c r="P1163" i="1"/>
  <c r="P1154" i="1"/>
  <c r="P1149" i="1"/>
  <c r="P1142" i="1"/>
  <c r="P1141" i="1"/>
  <c r="P1116" i="1"/>
  <c r="P1110" i="1"/>
  <c r="K1106" i="1"/>
  <c r="K1092" i="1"/>
  <c r="K1089" i="1"/>
  <c r="K1075" i="1"/>
  <c r="K1072" i="1"/>
  <c r="K1059" i="1"/>
  <c r="K1056" i="1"/>
  <c r="K1042" i="1"/>
  <c r="K1039" i="1"/>
  <c r="K1025" i="1"/>
  <c r="K1022" i="1"/>
  <c r="K1008" i="1"/>
  <c r="K1005" i="1"/>
  <c r="K991" i="1"/>
  <c r="K988" i="1"/>
  <c r="K974" i="1"/>
  <c r="K971" i="1"/>
  <c r="K957" i="1"/>
  <c r="K954" i="1"/>
  <c r="P943" i="1"/>
  <c r="P942" i="1"/>
  <c r="P939" i="1"/>
  <c r="P938" i="1"/>
  <c r="P935" i="1"/>
  <c r="P933" i="1"/>
  <c r="P930" i="1"/>
  <c r="P929" i="1"/>
  <c r="P926" i="1"/>
  <c r="P925" i="1"/>
  <c r="P922" i="1"/>
  <c r="P921" i="1"/>
  <c r="P918" i="1"/>
  <c r="P917" i="1"/>
  <c r="P914" i="1"/>
  <c r="P912" i="1"/>
  <c r="P909" i="1"/>
  <c r="P908" i="1"/>
  <c r="P905" i="1"/>
  <c r="P903" i="1"/>
  <c r="P900" i="1"/>
  <c r="P899" i="1"/>
  <c r="P896" i="1"/>
  <c r="P895" i="1"/>
  <c r="P891" i="1"/>
  <c r="P890" i="1"/>
  <c r="P887" i="1"/>
  <c r="P886" i="1"/>
  <c r="P883" i="1"/>
  <c r="P882" i="1"/>
  <c r="P879" i="1"/>
  <c r="P878" i="1"/>
  <c r="P875" i="1"/>
  <c r="P874" i="1"/>
  <c r="P871" i="1"/>
  <c r="P869" i="1"/>
  <c r="P866" i="1"/>
  <c r="P865" i="1"/>
  <c r="P862" i="1"/>
  <c r="P861" i="1"/>
  <c r="P858" i="1"/>
  <c r="P857" i="1"/>
  <c r="P854" i="1"/>
  <c r="P853" i="1"/>
  <c r="P850" i="1"/>
  <c r="P848" i="1"/>
  <c r="P845" i="1"/>
  <c r="P844" i="1"/>
  <c r="P841" i="1"/>
  <c r="P840" i="1"/>
  <c r="P837" i="1"/>
  <c r="P836" i="1"/>
  <c r="P833" i="1"/>
  <c r="P832" i="1"/>
  <c r="P829" i="1"/>
  <c r="P828" i="1"/>
  <c r="P825" i="1"/>
  <c r="P823" i="1"/>
  <c r="P820" i="1"/>
  <c r="P819" i="1"/>
  <c r="P816" i="1"/>
  <c r="P815" i="1"/>
  <c r="P812" i="1"/>
  <c r="P811" i="1"/>
  <c r="P808" i="1"/>
  <c r="P807" i="1"/>
  <c r="P804" i="1"/>
  <c r="P803" i="1"/>
  <c r="P800" i="1"/>
  <c r="K752" i="1"/>
  <c r="P752" i="1"/>
  <c r="K749" i="1"/>
  <c r="K740" i="1"/>
  <c r="P740" i="1"/>
  <c r="P736" i="1"/>
  <c r="K733" i="1"/>
  <c r="P733" i="1"/>
  <c r="K683" i="1"/>
  <c r="P683" i="1"/>
  <c r="K674" i="1"/>
  <c r="P669" i="1"/>
  <c r="K666" i="1"/>
  <c r="P666" i="1"/>
  <c r="K615" i="1"/>
  <c r="P615" i="1"/>
  <c r="K605" i="1"/>
  <c r="P605" i="1"/>
  <c r="P600" i="1"/>
  <c r="K597" i="1"/>
  <c r="P597" i="1"/>
  <c r="K544" i="1"/>
  <c r="P544" i="1"/>
  <c r="P543" i="1"/>
  <c r="K542" i="1"/>
  <c r="P540" i="1"/>
  <c r="P529" i="1"/>
  <c r="K526" i="1"/>
  <c r="P526" i="1"/>
  <c r="P525" i="1"/>
  <c r="K524" i="1"/>
  <c r="P523" i="1"/>
  <c r="K519" i="1"/>
  <c r="P519" i="1"/>
  <c r="K516" i="1"/>
  <c r="K513" i="1"/>
  <c r="P513" i="1"/>
  <c r="K408" i="1"/>
  <c r="P408" i="1"/>
  <c r="P407" i="1"/>
  <c r="K304" i="1"/>
  <c r="P304" i="1"/>
  <c r="K221" i="1"/>
  <c r="P221" i="1"/>
  <c r="K199" i="1"/>
  <c r="P199" i="1"/>
  <c r="K1192" i="1"/>
  <c r="K1183" i="1"/>
  <c r="K1175" i="1"/>
  <c r="K1166" i="1"/>
  <c r="K1155" i="1"/>
  <c r="K1147" i="1"/>
  <c r="K1144" i="1"/>
  <c r="P1137" i="1"/>
  <c r="P1134" i="1"/>
  <c r="P1129" i="1"/>
  <c r="P1125" i="1"/>
  <c r="P1120" i="1"/>
  <c r="K1109" i="1"/>
  <c r="K797" i="1"/>
  <c r="K798" i="1" s="1"/>
  <c r="K791" i="1"/>
  <c r="K787" i="1"/>
  <c r="K783" i="1"/>
  <c r="K779" i="1"/>
  <c r="K774" i="1"/>
  <c r="K771" i="1"/>
  <c r="K732" i="1"/>
  <c r="P728" i="1"/>
  <c r="K725" i="1"/>
  <c r="P725" i="1"/>
  <c r="K722" i="1"/>
  <c r="P721" i="1"/>
  <c r="P718" i="1"/>
  <c r="K699" i="1"/>
  <c r="P695" i="1"/>
  <c r="K692" i="1"/>
  <c r="K688" i="1"/>
  <c r="P687" i="1"/>
  <c r="P684" i="1"/>
  <c r="K665" i="1"/>
  <c r="P661" i="1"/>
  <c r="K658" i="1"/>
  <c r="P658" i="1"/>
  <c r="K655" i="1"/>
  <c r="P653" i="1"/>
  <c r="P650" i="1"/>
  <c r="K631" i="1"/>
  <c r="P627" i="1"/>
  <c r="K624" i="1"/>
  <c r="K635" i="1" s="1"/>
  <c r="K620" i="1"/>
  <c r="P619" i="1"/>
  <c r="P616" i="1"/>
  <c r="K596" i="1"/>
  <c r="K589" i="1"/>
  <c r="P589" i="1"/>
  <c r="K586" i="1"/>
  <c r="P585" i="1"/>
  <c r="P582" i="1"/>
  <c r="K562" i="1"/>
  <c r="K554" i="1"/>
  <c r="P554" i="1"/>
  <c r="K547" i="1"/>
  <c r="P547" i="1"/>
  <c r="K537" i="1"/>
  <c r="P537" i="1"/>
  <c r="K500" i="1"/>
  <c r="P500" i="1"/>
  <c r="K486" i="1"/>
  <c r="P485" i="1"/>
  <c r="K475" i="1"/>
  <c r="P475" i="1"/>
  <c r="P474" i="1"/>
  <c r="K473" i="1"/>
  <c r="P472" i="1"/>
  <c r="P462" i="1"/>
  <c r="K423" i="1"/>
  <c r="P423" i="1"/>
  <c r="P422" i="1"/>
  <c r="K399" i="1"/>
  <c r="P399" i="1"/>
  <c r="K362" i="1"/>
  <c r="P362" i="1"/>
  <c r="P361" i="1"/>
  <c r="K349" i="1"/>
  <c r="P349" i="1"/>
  <c r="K342" i="1"/>
  <c r="P342" i="1"/>
  <c r="K327" i="1"/>
  <c r="P327" i="1"/>
  <c r="K321" i="1"/>
  <c r="P321" i="1"/>
  <c r="K285" i="1"/>
  <c r="P285" i="1"/>
  <c r="K276" i="1"/>
  <c r="P276" i="1"/>
  <c r="K261" i="1"/>
  <c r="P261" i="1"/>
  <c r="K255" i="1"/>
  <c r="P255" i="1"/>
  <c r="K228" i="1"/>
  <c r="P228" i="1"/>
  <c r="P205" i="1"/>
  <c r="P169" i="1"/>
  <c r="K1138" i="1"/>
  <c r="K1130" i="1"/>
  <c r="K1121" i="1"/>
  <c r="K1111" i="1"/>
  <c r="P1105" i="1"/>
  <c r="P1100" i="1"/>
  <c r="P1096" i="1"/>
  <c r="P1092" i="1"/>
  <c r="P1088" i="1"/>
  <c r="P1084" i="1"/>
  <c r="P1080" i="1"/>
  <c r="P1075" i="1"/>
  <c r="P1071" i="1"/>
  <c r="P1067" i="1"/>
  <c r="P1063" i="1"/>
  <c r="P1059" i="1"/>
  <c r="P1055" i="1"/>
  <c r="P1051" i="1"/>
  <c r="P1046" i="1"/>
  <c r="P1042" i="1"/>
  <c r="P1038" i="1"/>
  <c r="P1034" i="1"/>
  <c r="P1030" i="1"/>
  <c r="P1025" i="1"/>
  <c r="P1021" i="1"/>
  <c r="P1017" i="1"/>
  <c r="P1013" i="1"/>
  <c r="P1008" i="1"/>
  <c r="P1004" i="1"/>
  <c r="P999" i="1"/>
  <c r="P995" i="1"/>
  <c r="P991" i="1"/>
  <c r="P987" i="1"/>
  <c r="P983" i="1"/>
  <c r="P978" i="1"/>
  <c r="P974" i="1"/>
  <c r="P970" i="1"/>
  <c r="P966" i="1"/>
  <c r="P962" i="1"/>
  <c r="P957" i="1"/>
  <c r="P953" i="1"/>
  <c r="P949" i="1"/>
  <c r="K945" i="1"/>
  <c r="K943" i="1"/>
  <c r="K941" i="1"/>
  <c r="K939" i="1"/>
  <c r="K937" i="1"/>
  <c r="K935" i="1"/>
  <c r="K932" i="1"/>
  <c r="K930" i="1"/>
  <c r="K928" i="1"/>
  <c r="K926" i="1"/>
  <c r="K924" i="1"/>
  <c r="K922" i="1"/>
  <c r="K920" i="1"/>
  <c r="K918" i="1"/>
  <c r="K916" i="1"/>
  <c r="K914" i="1"/>
  <c r="K911" i="1"/>
  <c r="K909" i="1"/>
  <c r="K907" i="1"/>
  <c r="K905" i="1"/>
  <c r="K902" i="1"/>
  <c r="K900" i="1"/>
  <c r="K898" i="1"/>
  <c r="K896" i="1"/>
  <c r="K893" i="1"/>
  <c r="K891" i="1"/>
  <c r="K889" i="1"/>
  <c r="K887" i="1"/>
  <c r="K885" i="1"/>
  <c r="K883" i="1"/>
  <c r="K881" i="1"/>
  <c r="K879" i="1"/>
  <c r="K877" i="1"/>
  <c r="K875" i="1"/>
  <c r="K873" i="1"/>
  <c r="K871" i="1"/>
  <c r="K868" i="1"/>
  <c r="K866" i="1"/>
  <c r="K864" i="1"/>
  <c r="K862" i="1"/>
  <c r="K860" i="1"/>
  <c r="K858" i="1"/>
  <c r="K856" i="1"/>
  <c r="K854" i="1"/>
  <c r="K852" i="1"/>
  <c r="K850" i="1"/>
  <c r="K847" i="1"/>
  <c r="K845" i="1"/>
  <c r="K843" i="1"/>
  <c r="K841" i="1"/>
  <c r="K839" i="1"/>
  <c r="K837" i="1"/>
  <c r="K835" i="1"/>
  <c r="K833" i="1"/>
  <c r="K831" i="1"/>
  <c r="K829" i="1"/>
  <c r="K827" i="1"/>
  <c r="K825" i="1"/>
  <c r="K822" i="1"/>
  <c r="K820" i="1"/>
  <c r="K818" i="1"/>
  <c r="K816" i="1"/>
  <c r="K814" i="1"/>
  <c r="K812" i="1"/>
  <c r="K810" i="1"/>
  <c r="K808" i="1"/>
  <c r="K806" i="1"/>
  <c r="K804" i="1"/>
  <c r="K802" i="1"/>
  <c r="K800" i="1"/>
  <c r="P797" i="1"/>
  <c r="P798" i="1" s="1"/>
  <c r="K741" i="1"/>
  <c r="P741" i="1"/>
  <c r="P737" i="1"/>
  <c r="K708" i="1"/>
  <c r="P708" i="1"/>
  <c r="P704" i="1"/>
  <c r="K675" i="1"/>
  <c r="P675" i="1"/>
  <c r="P670" i="1"/>
  <c r="K641" i="1"/>
  <c r="P641" i="1"/>
  <c r="P637" i="1"/>
  <c r="K606" i="1"/>
  <c r="P606" i="1"/>
  <c r="P601" i="1"/>
  <c r="K572" i="1"/>
  <c r="P572" i="1"/>
  <c r="P568" i="1"/>
  <c r="K510" i="1"/>
  <c r="P510" i="1"/>
  <c r="K493" i="1"/>
  <c r="P493" i="1"/>
  <c r="K483" i="1"/>
  <c r="P483" i="1"/>
  <c r="K439" i="1"/>
  <c r="P439" i="1"/>
  <c r="K402" i="1"/>
  <c r="P402" i="1"/>
  <c r="K347" i="1"/>
  <c r="P347" i="1"/>
  <c r="K318" i="1"/>
  <c r="P318" i="1"/>
  <c r="K309" i="1"/>
  <c r="K294" i="1"/>
  <c r="P294" i="1"/>
  <c r="K288" i="1"/>
  <c r="P288" i="1"/>
  <c r="K250" i="1"/>
  <c r="P250" i="1"/>
  <c r="K242" i="1"/>
  <c r="P242" i="1"/>
  <c r="K178" i="1"/>
  <c r="P178" i="1"/>
  <c r="P794" i="1"/>
  <c r="P796" i="1" s="1"/>
  <c r="P791" i="1"/>
  <c r="P789" i="1"/>
  <c r="P787" i="1"/>
  <c r="P785" i="1"/>
  <c r="P783" i="1"/>
  <c r="P781" i="1"/>
  <c r="P779" i="1"/>
  <c r="P776" i="1"/>
  <c r="P774" i="1"/>
  <c r="K745" i="1"/>
  <c r="K729" i="1"/>
  <c r="P722" i="1"/>
  <c r="K713" i="1"/>
  <c r="K696" i="1"/>
  <c r="P688" i="1"/>
  <c r="K679" i="1"/>
  <c r="K662" i="1"/>
  <c r="P655" i="1"/>
  <c r="K645" i="1"/>
  <c r="K628" i="1"/>
  <c r="P620" i="1"/>
  <c r="K610" i="1"/>
  <c r="P603" i="1"/>
  <c r="K593" i="1"/>
  <c r="P586" i="1"/>
  <c r="K576" i="1"/>
  <c r="P569" i="1"/>
  <c r="K546" i="1"/>
  <c r="P538" i="1"/>
  <c r="P531" i="1"/>
  <c r="K520" i="1"/>
  <c r="P520" i="1"/>
  <c r="K508" i="1"/>
  <c r="P508" i="1"/>
  <c r="K498" i="1"/>
  <c r="K491" i="1"/>
  <c r="P484" i="1"/>
  <c r="K480" i="1"/>
  <c r="P480" i="1"/>
  <c r="P479" i="1"/>
  <c r="P476" i="1"/>
  <c r="K447" i="1"/>
  <c r="P446" i="1"/>
  <c r="P436" i="1"/>
  <c r="K434" i="1"/>
  <c r="K413" i="1"/>
  <c r="P412" i="1"/>
  <c r="K400" i="1"/>
  <c r="P400" i="1"/>
  <c r="K384" i="1"/>
  <c r="P383" i="1"/>
  <c r="K376" i="1"/>
  <c r="K373" i="1"/>
  <c r="K352" i="1"/>
  <c r="K343" i="1"/>
  <c r="P343" i="1"/>
  <c r="K329" i="1"/>
  <c r="K319" i="1"/>
  <c r="P319" i="1"/>
  <c r="K317" i="1"/>
  <c r="K310" i="1"/>
  <c r="P310" i="1"/>
  <c r="K296" i="1"/>
  <c r="K286" i="1"/>
  <c r="P286" i="1"/>
  <c r="K284" i="1"/>
  <c r="K277" i="1"/>
  <c r="P277" i="1"/>
  <c r="K263" i="1"/>
  <c r="K253" i="1"/>
  <c r="K248" i="1"/>
  <c r="K237" i="1"/>
  <c r="K227" i="1"/>
  <c r="K219" i="1"/>
  <c r="P219" i="1"/>
  <c r="K215" i="1"/>
  <c r="P186" i="1"/>
  <c r="P181" i="1"/>
  <c r="P771" i="1"/>
  <c r="P761" i="1"/>
  <c r="K737" i="1"/>
  <c r="P732" i="1"/>
  <c r="K721" i="1"/>
  <c r="P716" i="1"/>
  <c r="K704" i="1"/>
  <c r="P699" i="1"/>
  <c r="K687" i="1"/>
  <c r="P682" i="1"/>
  <c r="K670" i="1"/>
  <c r="P665" i="1"/>
  <c r="K653" i="1"/>
  <c r="P648" i="1"/>
  <c r="K637" i="1"/>
  <c r="P631" i="1"/>
  <c r="K619" i="1"/>
  <c r="P614" i="1"/>
  <c r="K601" i="1"/>
  <c r="P596" i="1"/>
  <c r="K585" i="1"/>
  <c r="P579" i="1"/>
  <c r="K568" i="1"/>
  <c r="P562" i="1"/>
  <c r="K555" i="1"/>
  <c r="P555" i="1"/>
  <c r="P551" i="1"/>
  <c r="P463" i="1"/>
  <c r="P454" i="1"/>
  <c r="P429" i="1"/>
  <c r="K398" i="1"/>
  <c r="P398" i="1"/>
  <c r="K395" i="1"/>
  <c r="P390" i="1"/>
  <c r="P381" i="1"/>
  <c r="P378" i="1"/>
  <c r="P360" i="1"/>
  <c r="P357" i="1"/>
  <c r="P354" i="1"/>
  <c r="K348" i="1"/>
  <c r="P348" i="1"/>
  <c r="K336" i="1"/>
  <c r="P336" i="1"/>
  <c r="K326" i="1"/>
  <c r="P326" i="1"/>
  <c r="K302" i="1"/>
  <c r="P302" i="1"/>
  <c r="K293" i="1"/>
  <c r="P293" i="1"/>
  <c r="K269" i="1"/>
  <c r="P269" i="1"/>
  <c r="K260" i="1"/>
  <c r="P260" i="1"/>
  <c r="P240" i="1"/>
  <c r="K229" i="1"/>
  <c r="P229" i="1"/>
  <c r="P207" i="1"/>
  <c r="K551" i="1"/>
  <c r="P546" i="1"/>
  <c r="P536" i="1"/>
  <c r="K525" i="1"/>
  <c r="K521" i="1"/>
  <c r="P512" i="1"/>
  <c r="K490" i="1"/>
  <c r="P489" i="1"/>
  <c r="K479" i="1"/>
  <c r="K463" i="1"/>
  <c r="K462" i="1"/>
  <c r="K446" i="1"/>
  <c r="K445" i="1"/>
  <c r="K429" i="1"/>
  <c r="K428" i="1"/>
  <c r="K422" i="1"/>
  <c r="K412" i="1"/>
  <c r="K411" i="1"/>
  <c r="K404" i="1"/>
  <c r="K390" i="1"/>
  <c r="K378" i="1"/>
  <c r="K357" i="1"/>
  <c r="K243" i="1"/>
  <c r="K238" i="1"/>
  <c r="K225" i="1"/>
  <c r="K210" i="1"/>
  <c r="K205" i="1"/>
  <c r="P203" i="1"/>
  <c r="P197" i="1"/>
  <c r="P195" i="1"/>
  <c r="P184" i="1"/>
  <c r="K559" i="1"/>
  <c r="P552" i="1"/>
  <c r="K543" i="1"/>
  <c r="K531" i="1"/>
  <c r="K515" i="1"/>
  <c r="K507" i="1"/>
  <c r="P506" i="1"/>
  <c r="P514" i="1" s="1"/>
  <c r="K502" i="1"/>
  <c r="K485" i="1"/>
  <c r="K481" i="1"/>
  <c r="K474" i="1"/>
  <c r="K455" i="1"/>
  <c r="K454" i="1"/>
  <c r="K438" i="1"/>
  <c r="K436" i="1"/>
  <c r="K425" i="1"/>
  <c r="K407" i="1"/>
  <c r="K383" i="1"/>
  <c r="K382" i="1"/>
  <c r="K381" i="1"/>
  <c r="K361" i="1"/>
  <c r="K360" i="1"/>
  <c r="K354" i="1"/>
  <c r="K252" i="1"/>
  <c r="K247" i="1"/>
  <c r="K241" i="1"/>
  <c r="K240" i="1"/>
  <c r="K239" i="1"/>
  <c r="K235" i="1"/>
  <c r="K231" i="1"/>
  <c r="K218" i="1"/>
  <c r="K214" i="1"/>
  <c r="K208" i="1"/>
  <c r="K207" i="1"/>
  <c r="P189" i="1"/>
  <c r="K173" i="1"/>
  <c r="K169" i="1"/>
  <c r="K164" i="1"/>
  <c r="K160" i="1"/>
  <c r="K156" i="1"/>
  <c r="K151" i="1"/>
  <c r="K147" i="1"/>
  <c r="K143" i="1"/>
  <c r="K139" i="1"/>
  <c r="K135" i="1"/>
  <c r="K130" i="1"/>
  <c r="K126" i="1"/>
  <c r="K122" i="1"/>
  <c r="K118" i="1"/>
  <c r="K114" i="1"/>
  <c r="K109" i="1"/>
  <c r="P109" i="1"/>
  <c r="K105" i="1"/>
  <c r="P105" i="1"/>
  <c r="K101" i="1"/>
  <c r="P101" i="1"/>
  <c r="K97" i="1"/>
  <c r="P97" i="1"/>
  <c r="K92" i="1"/>
  <c r="P92" i="1"/>
  <c r="K88" i="1"/>
  <c r="P88" i="1"/>
  <c r="K84" i="1"/>
  <c r="P84" i="1"/>
  <c r="K80" i="1"/>
  <c r="P80" i="1"/>
  <c r="K76" i="1"/>
  <c r="P76" i="1"/>
  <c r="K72" i="1"/>
  <c r="P72" i="1"/>
  <c r="K68" i="1"/>
  <c r="K63" i="1"/>
  <c r="P63" i="1"/>
  <c r="K59" i="1"/>
  <c r="P59" i="1"/>
  <c r="K55" i="1"/>
  <c r="P55" i="1"/>
  <c r="K51" i="1"/>
  <c r="P51" i="1"/>
  <c r="K47" i="1"/>
  <c r="P47" i="1"/>
  <c r="K43" i="1"/>
  <c r="P43" i="1"/>
  <c r="K38" i="1"/>
  <c r="P38" i="1"/>
  <c r="K34" i="1"/>
  <c r="P34" i="1"/>
  <c r="K30" i="1"/>
  <c r="P30" i="1"/>
  <c r="P111" i="1"/>
  <c r="P107" i="1"/>
  <c r="P103" i="1"/>
  <c r="P99" i="1"/>
  <c r="P95" i="1"/>
  <c r="P90" i="1"/>
  <c r="P86" i="1"/>
  <c r="P82" i="1"/>
  <c r="P78" i="1"/>
  <c r="P74" i="1"/>
  <c r="P70" i="1"/>
  <c r="P65" i="1"/>
  <c r="P61" i="1"/>
  <c r="P57" i="1"/>
  <c r="P53" i="1"/>
  <c r="P49" i="1"/>
  <c r="P45" i="1"/>
  <c r="P41" i="1"/>
  <c r="P36" i="1"/>
  <c r="P32" i="1"/>
  <c r="P28" i="1"/>
  <c r="O1422" i="2"/>
  <c r="P1427" i="1"/>
  <c r="P1423" i="1"/>
  <c r="P1419" i="1"/>
  <c r="P1415" i="1"/>
  <c r="P1411" i="1"/>
  <c r="P1407" i="1"/>
  <c r="P1394" i="1"/>
  <c r="P1377" i="1"/>
  <c r="P1373" i="1"/>
  <c r="P1364" i="1"/>
  <c r="P1356" i="1"/>
  <c r="P1352" i="1"/>
  <c r="P1348" i="1"/>
  <c r="P1333" i="1"/>
  <c r="P1316" i="1"/>
  <c r="P1299" i="1"/>
  <c r="P1282" i="1"/>
  <c r="P1240" i="1"/>
  <c r="P1181" i="1"/>
  <c r="P1153" i="1"/>
  <c r="P1144" i="1"/>
  <c r="P1136" i="1"/>
  <c r="P1426" i="1"/>
  <c r="K1425" i="1"/>
  <c r="P1422" i="1"/>
  <c r="K1421" i="1"/>
  <c r="P1418" i="1"/>
  <c r="K1417" i="1"/>
  <c r="P1414" i="1"/>
  <c r="K1413" i="1"/>
  <c r="P1410" i="1"/>
  <c r="K1409" i="1"/>
  <c r="P1406" i="1"/>
  <c r="K1405" i="1"/>
  <c r="P1401" i="1"/>
  <c r="K1400" i="1"/>
  <c r="P1397" i="1"/>
  <c r="K1396" i="1"/>
  <c r="P1393" i="1"/>
  <c r="K1392" i="1"/>
  <c r="P1388" i="1"/>
  <c r="K1387" i="1"/>
  <c r="P1384" i="1"/>
  <c r="K1383" i="1"/>
  <c r="P1380" i="1"/>
  <c r="K1379" i="1"/>
  <c r="P1376" i="1"/>
  <c r="K1375" i="1"/>
  <c r="P1372" i="1"/>
  <c r="K1371" i="1"/>
  <c r="P1368" i="1"/>
  <c r="K1367" i="1"/>
  <c r="P1363" i="1"/>
  <c r="K1362" i="1"/>
  <c r="P1359" i="1"/>
  <c r="K1358" i="1"/>
  <c r="P1355" i="1"/>
  <c r="K1354" i="1"/>
  <c r="P1351" i="1"/>
  <c r="K1350" i="1"/>
  <c r="P1347" i="1"/>
  <c r="K1346" i="1"/>
  <c r="K1345" i="1"/>
  <c r="P1339" i="1"/>
  <c r="K1336" i="1"/>
  <c r="P1331" i="1"/>
  <c r="K1328" i="1"/>
  <c r="P1323" i="1"/>
  <c r="K1319" i="1"/>
  <c r="P1314" i="1"/>
  <c r="K1311" i="1"/>
  <c r="P1305" i="1"/>
  <c r="K1302" i="1"/>
  <c r="P1297" i="1"/>
  <c r="K1294" i="1"/>
  <c r="P1289" i="1"/>
  <c r="K1286" i="1"/>
  <c r="P1280" i="1"/>
  <c r="K1277" i="1"/>
  <c r="P1272" i="1"/>
  <c r="K1268" i="1"/>
  <c r="P1263" i="1"/>
  <c r="K1260" i="1"/>
  <c r="P1254" i="1"/>
  <c r="K1251" i="1"/>
  <c r="P1246" i="1"/>
  <c r="K1243" i="1"/>
  <c r="P1238" i="1"/>
  <c r="K1235" i="1"/>
  <c r="K1226" i="1"/>
  <c r="P1221" i="1"/>
  <c r="K1218" i="1"/>
  <c r="P1212" i="1"/>
  <c r="K1209" i="1"/>
  <c r="P1204" i="1"/>
  <c r="K1201" i="1"/>
  <c r="P1196" i="1"/>
  <c r="K1193" i="1"/>
  <c r="P1187" i="1"/>
  <c r="K1184" i="1"/>
  <c r="P1179" i="1"/>
  <c r="K1176" i="1"/>
  <c r="P1170" i="1"/>
  <c r="K1167" i="1"/>
  <c r="P1162" i="1"/>
  <c r="K1159" i="1"/>
  <c r="K1152" i="1"/>
  <c r="P1152" i="1"/>
  <c r="K1151" i="1"/>
  <c r="K1143" i="1"/>
  <c r="P1143" i="1"/>
  <c r="K1142" i="1"/>
  <c r="K1135" i="1"/>
  <c r="P1135" i="1"/>
  <c r="K1134" i="1"/>
  <c r="K1126" i="1"/>
  <c r="P1126" i="1"/>
  <c r="K1125" i="1"/>
  <c r="K1118" i="1"/>
  <c r="P1118" i="1"/>
  <c r="P1402" i="1"/>
  <c r="P1398" i="1"/>
  <c r="P1385" i="1"/>
  <c r="P1381" i="1"/>
  <c r="P1369" i="1"/>
  <c r="P1360" i="1"/>
  <c r="P1342" i="1"/>
  <c r="P1325" i="1"/>
  <c r="P1308" i="1"/>
  <c r="P1291" i="1"/>
  <c r="P1274" i="1"/>
  <c r="P1265" i="1"/>
  <c r="P1257" i="1"/>
  <c r="P1248" i="1"/>
  <c r="P1232" i="1"/>
  <c r="P1223" i="1"/>
  <c r="P1215" i="1"/>
  <c r="P1206" i="1"/>
  <c r="P1198" i="1"/>
  <c r="P1189" i="1"/>
  <c r="P1172" i="1"/>
  <c r="P1164" i="1"/>
  <c r="P1128" i="1"/>
  <c r="P1119" i="1"/>
  <c r="K1424" i="1"/>
  <c r="K1420" i="1"/>
  <c r="K1416" i="1"/>
  <c r="K1412" i="1"/>
  <c r="K1408" i="1"/>
  <c r="K1404" i="1"/>
  <c r="K1399" i="1"/>
  <c r="K1395" i="1"/>
  <c r="K1391" i="1"/>
  <c r="K1386" i="1"/>
  <c r="K1382" i="1"/>
  <c r="K1378" i="1"/>
  <c r="K1374" i="1"/>
  <c r="K1370" i="1"/>
  <c r="K1365" i="1"/>
  <c r="K1361" i="1"/>
  <c r="K1357" i="1"/>
  <c r="K1353" i="1"/>
  <c r="K1349" i="1"/>
  <c r="K1343" i="1"/>
  <c r="K1334" i="1"/>
  <c r="K1326" i="1"/>
  <c r="K1317" i="1"/>
  <c r="P1312" i="1"/>
  <c r="K1309" i="1"/>
  <c r="K1300" i="1"/>
  <c r="K1292" i="1"/>
  <c r="K1284" i="1"/>
  <c r="K1306" i="1" s="1"/>
  <c r="K1275" i="1"/>
  <c r="K1266" i="1"/>
  <c r="K1258" i="1"/>
  <c r="K1249" i="1"/>
  <c r="K1241" i="1"/>
  <c r="K1233" i="1"/>
  <c r="K1224" i="1"/>
  <c r="K1216" i="1"/>
  <c r="K1207" i="1"/>
  <c r="K1199" i="1"/>
  <c r="K1191" i="1"/>
  <c r="K1182" i="1"/>
  <c r="K1173" i="1"/>
  <c r="K1165" i="1"/>
  <c r="K772" i="1"/>
  <c r="P772" i="1"/>
  <c r="K770" i="1"/>
  <c r="P770" i="1"/>
  <c r="K764" i="1"/>
  <c r="P764" i="1"/>
  <c r="K762" i="1"/>
  <c r="P762" i="1"/>
  <c r="K755" i="1"/>
  <c r="P755" i="1"/>
  <c r="K753" i="1"/>
  <c r="P753" i="1"/>
  <c r="K747" i="1"/>
  <c r="P747" i="1"/>
  <c r="K731" i="1"/>
  <c r="P731" i="1"/>
  <c r="K715" i="1"/>
  <c r="P715" i="1"/>
  <c r="K698" i="1"/>
  <c r="P698" i="1"/>
  <c r="K681" i="1"/>
  <c r="P681" i="1"/>
  <c r="K664" i="1"/>
  <c r="P664" i="1"/>
  <c r="K647" i="1"/>
  <c r="P647" i="1"/>
  <c r="K630" i="1"/>
  <c r="P630" i="1"/>
  <c r="K613" i="1"/>
  <c r="P613" i="1"/>
  <c r="K595" i="1"/>
  <c r="P595" i="1"/>
  <c r="K578" i="1"/>
  <c r="P578" i="1"/>
  <c r="K561" i="1"/>
  <c r="P561" i="1"/>
  <c r="K545" i="1"/>
  <c r="P545" i="1"/>
  <c r="K511" i="1"/>
  <c r="P511" i="1"/>
  <c r="K504" i="1"/>
  <c r="P504" i="1"/>
  <c r="K482" i="1"/>
  <c r="P482" i="1"/>
  <c r="K450" i="1"/>
  <c r="P450" i="1"/>
  <c r="K433" i="1"/>
  <c r="P433" i="1"/>
  <c r="K416" i="1"/>
  <c r="P416" i="1"/>
  <c r="K377" i="1"/>
  <c r="P377" i="1"/>
  <c r="K191" i="1"/>
  <c r="K179" i="1"/>
  <c r="P179" i="1"/>
  <c r="K1154" i="1"/>
  <c r="K1146" i="1"/>
  <c r="K1137" i="1"/>
  <c r="K1129" i="1"/>
  <c r="K1120" i="1"/>
  <c r="K1112" i="1"/>
  <c r="P1109" i="1"/>
  <c r="P1101" i="1"/>
  <c r="P1094" i="1"/>
  <c r="P1093" i="1"/>
  <c r="P1086" i="1"/>
  <c r="P1085" i="1"/>
  <c r="P1076" i="1"/>
  <c r="P1068" i="1"/>
  <c r="P1060" i="1"/>
  <c r="P1053" i="1"/>
  <c r="P1052" i="1"/>
  <c r="P1044" i="1"/>
  <c r="P1043" i="1"/>
  <c r="P1035" i="1"/>
  <c r="P1027" i="1"/>
  <c r="P1026" i="1"/>
  <c r="P1019" i="1"/>
  <c r="P1018" i="1"/>
  <c r="P1011" i="1"/>
  <c r="P1009" i="1"/>
  <c r="P1000" i="1"/>
  <c r="P992" i="1"/>
  <c r="P985" i="1"/>
  <c r="P984" i="1"/>
  <c r="P975" i="1"/>
  <c r="P967" i="1"/>
  <c r="P959" i="1"/>
  <c r="P958" i="1"/>
  <c r="P950" i="1"/>
  <c r="K767" i="1"/>
  <c r="P767" i="1"/>
  <c r="K759" i="1"/>
  <c r="K750" i="1"/>
  <c r="P750" i="1"/>
  <c r="K743" i="1"/>
  <c r="P743" i="1"/>
  <c r="K727" i="1"/>
  <c r="P727" i="1"/>
  <c r="K711" i="1"/>
  <c r="K694" i="1"/>
  <c r="P694" i="1"/>
  <c r="K677" i="1"/>
  <c r="P677" i="1"/>
  <c r="K660" i="1"/>
  <c r="P660" i="1"/>
  <c r="K643" i="1"/>
  <c r="P643" i="1"/>
  <c r="K626" i="1"/>
  <c r="P626" i="1"/>
  <c r="K608" i="1"/>
  <c r="P608" i="1"/>
  <c r="K591" i="1"/>
  <c r="P591" i="1"/>
  <c r="K574" i="1"/>
  <c r="P574" i="1"/>
  <c r="K557" i="1"/>
  <c r="P557" i="1"/>
  <c r="P486" i="1"/>
  <c r="K477" i="1"/>
  <c r="P477" i="1"/>
  <c r="K471" i="1"/>
  <c r="P471" i="1"/>
  <c r="K417" i="1"/>
  <c r="P417" i="1"/>
  <c r="K386" i="1"/>
  <c r="P386" i="1"/>
  <c r="K364" i="1"/>
  <c r="P364" i="1"/>
  <c r="K332" i="1"/>
  <c r="K351" i="1" s="1"/>
  <c r="K315" i="1"/>
  <c r="P315" i="1"/>
  <c r="K298" i="1"/>
  <c r="P298" i="1"/>
  <c r="K282" i="1"/>
  <c r="P282" i="1"/>
  <c r="K265" i="1"/>
  <c r="P265" i="1"/>
  <c r="K245" i="1"/>
  <c r="P245" i="1"/>
  <c r="K212" i="1"/>
  <c r="P212" i="1"/>
  <c r="K1156" i="1"/>
  <c r="K1148" i="1"/>
  <c r="K1139" i="1"/>
  <c r="K1131" i="1"/>
  <c r="K1122" i="1"/>
  <c r="K1114" i="1"/>
  <c r="K739" i="1"/>
  <c r="P739" i="1"/>
  <c r="K723" i="1"/>
  <c r="P723" i="1"/>
  <c r="K706" i="1"/>
  <c r="P706" i="1"/>
  <c r="K689" i="1"/>
  <c r="P689" i="1"/>
  <c r="K672" i="1"/>
  <c r="P672" i="1"/>
  <c r="K656" i="1"/>
  <c r="K639" i="1"/>
  <c r="P639" i="1"/>
  <c r="K621" i="1"/>
  <c r="P621" i="1"/>
  <c r="K604" i="1"/>
  <c r="P604" i="1"/>
  <c r="K587" i="1"/>
  <c r="P587" i="1"/>
  <c r="K570" i="1"/>
  <c r="P570" i="1"/>
  <c r="K553" i="1"/>
  <c r="P553" i="1"/>
  <c r="K532" i="1"/>
  <c r="P532" i="1"/>
  <c r="K459" i="1"/>
  <c r="P459" i="1"/>
  <c r="K442" i="1"/>
  <c r="P442" i="1"/>
  <c r="K1158" i="1"/>
  <c r="P1156" i="1"/>
  <c r="K1150" i="1"/>
  <c r="P1148" i="1"/>
  <c r="K1141" i="1"/>
  <c r="P1139" i="1"/>
  <c r="K1133" i="1"/>
  <c r="P1131" i="1"/>
  <c r="K1124" i="1"/>
  <c r="P1122" i="1"/>
  <c r="K1116" i="1"/>
  <c r="P1114" i="1"/>
  <c r="K1110" i="1"/>
  <c r="P1106" i="1"/>
  <c r="P1098" i="1"/>
  <c r="P1097" i="1"/>
  <c r="P1090" i="1"/>
  <c r="P1089" i="1"/>
  <c r="P1081" i="1"/>
  <c r="P1072" i="1"/>
  <c r="P1065" i="1"/>
  <c r="P1064" i="1"/>
  <c r="P1056" i="1"/>
  <c r="P1048" i="1"/>
  <c r="P1047" i="1"/>
  <c r="P1039" i="1"/>
  <c r="P1032" i="1"/>
  <c r="P1031" i="1"/>
  <c r="P1023" i="1"/>
  <c r="P1022" i="1"/>
  <c r="P1014" i="1"/>
  <c r="P1005" i="1"/>
  <c r="P997" i="1"/>
  <c r="P996" i="1"/>
  <c r="P989" i="1"/>
  <c r="P988" i="1"/>
  <c r="P979" i="1"/>
  <c r="P971" i="1"/>
  <c r="P964" i="1"/>
  <c r="P963" i="1"/>
  <c r="P954" i="1"/>
  <c r="P947" i="1"/>
  <c r="K735" i="1"/>
  <c r="P735" i="1"/>
  <c r="K719" i="1"/>
  <c r="P719" i="1"/>
  <c r="K702" i="1"/>
  <c r="P702" i="1"/>
  <c r="K685" i="1"/>
  <c r="P685" i="1"/>
  <c r="K668" i="1"/>
  <c r="P668" i="1"/>
  <c r="K651" i="1"/>
  <c r="P651" i="1"/>
  <c r="K634" i="1"/>
  <c r="P634" i="1"/>
  <c r="K617" i="1"/>
  <c r="P617" i="1"/>
  <c r="K599" i="1"/>
  <c r="P599" i="1"/>
  <c r="K583" i="1"/>
  <c r="P583" i="1"/>
  <c r="K566" i="1"/>
  <c r="P566" i="1"/>
  <c r="K549" i="1"/>
  <c r="P549" i="1"/>
  <c r="K539" i="1"/>
  <c r="P539" i="1"/>
  <c r="K517" i="1"/>
  <c r="P517" i="1"/>
  <c r="K497" i="1"/>
  <c r="P497" i="1"/>
  <c r="K415" i="1"/>
  <c r="P415" i="1"/>
  <c r="K393" i="1"/>
  <c r="P393" i="1"/>
  <c r="K371" i="1"/>
  <c r="P371" i="1"/>
  <c r="K366" i="1"/>
  <c r="P366" i="1"/>
  <c r="K1108" i="1"/>
  <c r="K1104" i="1"/>
  <c r="K1099" i="1"/>
  <c r="K1095" i="1"/>
  <c r="K1091" i="1"/>
  <c r="K1087" i="1"/>
  <c r="K1083" i="1"/>
  <c r="K1079" i="1"/>
  <c r="K1074" i="1"/>
  <c r="K1070" i="1"/>
  <c r="K1066" i="1"/>
  <c r="K1062" i="1"/>
  <c r="K1058" i="1"/>
  <c r="K1054" i="1"/>
  <c r="K1050" i="1"/>
  <c r="K1045" i="1"/>
  <c r="K1041" i="1"/>
  <c r="K1037" i="1"/>
  <c r="K1033" i="1"/>
  <c r="K1029" i="1"/>
  <c r="K1024" i="1"/>
  <c r="K1020" i="1"/>
  <c r="K1016" i="1"/>
  <c r="K1012" i="1"/>
  <c r="K1007" i="1"/>
  <c r="K1003" i="1"/>
  <c r="K998" i="1"/>
  <c r="K994" i="1"/>
  <c r="K990" i="1"/>
  <c r="K986" i="1"/>
  <c r="K982" i="1"/>
  <c r="K977" i="1"/>
  <c r="K973" i="1"/>
  <c r="K969" i="1"/>
  <c r="K965" i="1"/>
  <c r="K961" i="1"/>
  <c r="K956" i="1"/>
  <c r="K952" i="1"/>
  <c r="K948" i="1"/>
  <c r="K944" i="1"/>
  <c r="K940" i="1"/>
  <c r="K936" i="1"/>
  <c r="K931" i="1"/>
  <c r="K927" i="1"/>
  <c r="K923" i="1"/>
  <c r="K919" i="1"/>
  <c r="K915" i="1"/>
  <c r="K910" i="1"/>
  <c r="K906" i="1"/>
  <c r="K901" i="1"/>
  <c r="K897" i="1"/>
  <c r="K892" i="1"/>
  <c r="K888" i="1"/>
  <c r="K884" i="1"/>
  <c r="K880" i="1"/>
  <c r="K876" i="1"/>
  <c r="K872" i="1"/>
  <c r="K867" i="1"/>
  <c r="K863" i="1"/>
  <c r="K859" i="1"/>
  <c r="K855" i="1"/>
  <c r="K851" i="1"/>
  <c r="K846" i="1"/>
  <c r="K842" i="1"/>
  <c r="K838" i="1"/>
  <c r="K834" i="1"/>
  <c r="K830" i="1"/>
  <c r="K826" i="1"/>
  <c r="K821" i="1"/>
  <c r="K817" i="1"/>
  <c r="K813" i="1"/>
  <c r="K809" i="1"/>
  <c r="K805" i="1"/>
  <c r="K801" i="1"/>
  <c r="K795" i="1"/>
  <c r="K790" i="1"/>
  <c r="K786" i="1"/>
  <c r="K782" i="1"/>
  <c r="K778" i="1"/>
  <c r="K773" i="1"/>
  <c r="K756" i="1"/>
  <c r="K534" i="1"/>
  <c r="K494" i="1"/>
  <c r="P494" i="1"/>
  <c r="K487" i="1"/>
  <c r="P487" i="1"/>
  <c r="K466" i="1"/>
  <c r="P466" i="1"/>
  <c r="K449" i="1"/>
  <c r="P449" i="1"/>
  <c r="K432" i="1"/>
  <c r="P432" i="1"/>
  <c r="K403" i="1"/>
  <c r="P403" i="1"/>
  <c r="K365" i="1"/>
  <c r="P365" i="1"/>
  <c r="K946" i="1"/>
  <c r="K942" i="1"/>
  <c r="K938" i="1"/>
  <c r="K933" i="1"/>
  <c r="K929" i="1"/>
  <c r="K925" i="1"/>
  <c r="K921" i="1"/>
  <c r="K917" i="1"/>
  <c r="K912" i="1"/>
  <c r="K908" i="1"/>
  <c r="K903" i="1"/>
  <c r="K899" i="1"/>
  <c r="K895" i="1"/>
  <c r="K904" i="1" s="1"/>
  <c r="K890" i="1"/>
  <c r="K886" i="1"/>
  <c r="K882" i="1"/>
  <c r="K878" i="1"/>
  <c r="K874" i="1"/>
  <c r="K869" i="1"/>
  <c r="K865" i="1"/>
  <c r="K861" i="1"/>
  <c r="K857" i="1"/>
  <c r="K853" i="1"/>
  <c r="K848" i="1"/>
  <c r="K844" i="1"/>
  <c r="K840" i="1"/>
  <c r="K836" i="1"/>
  <c r="K832" i="1"/>
  <c r="K828" i="1"/>
  <c r="K823" i="1"/>
  <c r="K819" i="1"/>
  <c r="K815" i="1"/>
  <c r="K811" i="1"/>
  <c r="K807" i="1"/>
  <c r="K803" i="1"/>
  <c r="K799" i="1"/>
  <c r="K792" i="1"/>
  <c r="K788" i="1"/>
  <c r="K784" i="1"/>
  <c r="K780" i="1"/>
  <c r="K775" i="1"/>
  <c r="K765" i="1"/>
  <c r="K748" i="1"/>
  <c r="K528" i="1"/>
  <c r="P528" i="1"/>
  <c r="K522" i="1"/>
  <c r="P522" i="1"/>
  <c r="K499" i="1"/>
  <c r="P499" i="1"/>
  <c r="K458" i="1"/>
  <c r="K441" i="1"/>
  <c r="P441" i="1"/>
  <c r="K387" i="1"/>
  <c r="P387" i="1"/>
  <c r="K330" i="1"/>
  <c r="P330" i="1"/>
  <c r="K314" i="1"/>
  <c r="P314" i="1"/>
  <c r="K297" i="1"/>
  <c r="P297" i="1"/>
  <c r="K281" i="1"/>
  <c r="P281" i="1"/>
  <c r="K264" i="1"/>
  <c r="P264" i="1"/>
  <c r="K236" i="1"/>
  <c r="P236" i="1"/>
  <c r="K187" i="1"/>
  <c r="P187" i="1"/>
  <c r="P766" i="1"/>
  <c r="P757" i="1"/>
  <c r="P749" i="1"/>
  <c r="K540" i="1"/>
  <c r="K523" i="1"/>
  <c r="K506" i="1"/>
  <c r="K489" i="1"/>
  <c r="K472" i="1"/>
  <c r="K421" i="1"/>
  <c r="P421" i="1"/>
  <c r="K353" i="1"/>
  <c r="K339" i="1"/>
  <c r="P339" i="1"/>
  <c r="K322" i="1"/>
  <c r="P322" i="1"/>
  <c r="K305" i="1"/>
  <c r="P305" i="1"/>
  <c r="K289" i="1"/>
  <c r="P289" i="1"/>
  <c r="K273" i="1"/>
  <c r="K256" i="1"/>
  <c r="P256" i="1"/>
  <c r="K223" i="1"/>
  <c r="P223" i="1"/>
  <c r="K222" i="1"/>
  <c r="P760" i="1"/>
  <c r="K370" i="1"/>
  <c r="K340" i="1"/>
  <c r="P340" i="1"/>
  <c r="K323" i="1"/>
  <c r="P323" i="1"/>
  <c r="K306" i="1"/>
  <c r="P306" i="1"/>
  <c r="K290" i="1"/>
  <c r="P290" i="1"/>
  <c r="K274" i="1"/>
  <c r="P274" i="1"/>
  <c r="K257" i="1"/>
  <c r="P257" i="1"/>
  <c r="K230" i="1"/>
  <c r="P230" i="1"/>
  <c r="K224" i="1"/>
  <c r="P224" i="1"/>
  <c r="P542" i="1"/>
  <c r="P533" i="1"/>
  <c r="P524" i="1"/>
  <c r="P516" i="1"/>
  <c r="P507" i="1"/>
  <c r="P498" i="1"/>
  <c r="P490" i="1"/>
  <c r="P481" i="1"/>
  <c r="P473" i="1"/>
  <c r="P465" i="1"/>
  <c r="P461" i="1"/>
  <c r="P457" i="1"/>
  <c r="P444" i="1"/>
  <c r="P435" i="1"/>
  <c r="P391" i="1"/>
  <c r="P368" i="1"/>
  <c r="P358" i="1"/>
  <c r="P352" i="1"/>
  <c r="K246" i="1"/>
  <c r="P246" i="1"/>
  <c r="K213" i="1"/>
  <c r="P213" i="1"/>
  <c r="K196" i="1"/>
  <c r="P196" i="1"/>
  <c r="K182" i="1"/>
  <c r="P182" i="1"/>
  <c r="P535" i="1"/>
  <c r="P509" i="1"/>
  <c r="P492" i="1"/>
  <c r="P467" i="1"/>
  <c r="P464" i="1"/>
  <c r="P447" i="1"/>
  <c r="P434" i="1"/>
  <c r="P430" i="1"/>
  <c r="P413" i="1"/>
  <c r="P406" i="1"/>
  <c r="P396" i="1"/>
  <c r="P379" i="1"/>
  <c r="P373" i="1"/>
  <c r="K206" i="1"/>
  <c r="P431" i="1"/>
  <c r="P427" i="1"/>
  <c r="P414" i="1"/>
  <c r="P410" i="1"/>
  <c r="P392" i="1"/>
  <c r="P388" i="1"/>
  <c r="P384" i="1"/>
  <c r="P376" i="1"/>
  <c r="P372" i="1"/>
  <c r="P363" i="1"/>
  <c r="P350" i="1"/>
  <c r="P334" i="1"/>
  <c r="P329" i="1"/>
  <c r="P317" i="1"/>
  <c r="P296" i="1"/>
  <c r="P284" i="1"/>
  <c r="P280" i="1"/>
  <c r="P267" i="1"/>
  <c r="P263" i="1"/>
  <c r="P244" i="1"/>
  <c r="P216" i="1"/>
  <c r="K202" i="1"/>
  <c r="P202" i="1"/>
  <c r="K200" i="1"/>
  <c r="P200" i="1"/>
  <c r="K195" i="1"/>
  <c r="P185" i="1"/>
  <c r="P333" i="1"/>
  <c r="P324" i="1"/>
  <c r="P316" i="1"/>
  <c r="P303" i="1"/>
  <c r="P295" i="1"/>
  <c r="P291" i="1"/>
  <c r="P287" i="1"/>
  <c r="P283" i="1"/>
  <c r="P279" i="1"/>
  <c r="P275" i="1"/>
  <c r="P266" i="1"/>
  <c r="P262" i="1"/>
  <c r="P258" i="1"/>
  <c r="P248" i="1"/>
  <c r="P237" i="1"/>
  <c r="P215" i="1"/>
  <c r="P198" i="1"/>
  <c r="K176" i="1"/>
  <c r="P176" i="1"/>
  <c r="K174" i="1"/>
  <c r="P174" i="1"/>
  <c r="K172" i="1"/>
  <c r="P172" i="1"/>
  <c r="K170" i="1"/>
  <c r="P170" i="1"/>
  <c r="K168" i="1"/>
  <c r="P168" i="1"/>
  <c r="K166" i="1"/>
  <c r="K163" i="1"/>
  <c r="P163" i="1"/>
  <c r="K161" i="1"/>
  <c r="P161" i="1"/>
  <c r="K159" i="1"/>
  <c r="P159" i="1"/>
  <c r="K157" i="1"/>
  <c r="P157" i="1"/>
  <c r="K154" i="1"/>
  <c r="P154" i="1"/>
  <c r="K152" i="1"/>
  <c r="P152" i="1"/>
  <c r="K150" i="1"/>
  <c r="P150" i="1"/>
  <c r="K148" i="1"/>
  <c r="P148" i="1"/>
  <c r="K146" i="1"/>
  <c r="P146" i="1"/>
  <c r="K144" i="1"/>
  <c r="P144" i="1"/>
  <c r="K142" i="1"/>
  <c r="P142" i="1"/>
  <c r="K140" i="1"/>
  <c r="P140" i="1"/>
  <c r="K138" i="1"/>
  <c r="P138" i="1"/>
  <c r="K136" i="1"/>
  <c r="P136" i="1"/>
  <c r="K134" i="1"/>
  <c r="K131" i="1"/>
  <c r="P131" i="1"/>
  <c r="K129" i="1"/>
  <c r="P129" i="1"/>
  <c r="K127" i="1"/>
  <c r="P127" i="1"/>
  <c r="K125" i="1"/>
  <c r="P125" i="1"/>
  <c r="K123" i="1"/>
  <c r="P123" i="1"/>
  <c r="K121" i="1"/>
  <c r="P121" i="1"/>
  <c r="K119" i="1"/>
  <c r="P119" i="1"/>
  <c r="K117" i="1"/>
  <c r="P117" i="1"/>
  <c r="K115" i="1"/>
  <c r="P115" i="1"/>
  <c r="K113" i="1"/>
  <c r="K110" i="1"/>
  <c r="P110" i="1"/>
  <c r="K108" i="1"/>
  <c r="P108" i="1"/>
  <c r="K106" i="1"/>
  <c r="P106" i="1"/>
  <c r="K104" i="1"/>
  <c r="P104" i="1"/>
  <c r="K102" i="1"/>
  <c r="P102" i="1"/>
  <c r="K100" i="1"/>
  <c r="P100" i="1"/>
  <c r="K98" i="1"/>
  <c r="P98" i="1"/>
  <c r="K96" i="1"/>
  <c r="P96" i="1"/>
  <c r="K94" i="1"/>
  <c r="K91" i="1"/>
  <c r="P91" i="1"/>
  <c r="K89" i="1"/>
  <c r="P89" i="1"/>
  <c r="K87" i="1"/>
  <c r="P87" i="1"/>
  <c r="K85" i="1"/>
  <c r="P85" i="1"/>
  <c r="K83" i="1"/>
  <c r="P83" i="1"/>
  <c r="K81" i="1"/>
  <c r="P81" i="1"/>
  <c r="K79" i="1"/>
  <c r="P79" i="1"/>
  <c r="K77" i="1"/>
  <c r="P77" i="1"/>
  <c r="K75" i="1"/>
  <c r="P75" i="1"/>
  <c r="K73" i="1"/>
  <c r="P73" i="1"/>
  <c r="K71" i="1"/>
  <c r="P71" i="1"/>
  <c r="K69" i="1"/>
  <c r="P69" i="1"/>
  <c r="K66" i="1"/>
  <c r="P66" i="1"/>
  <c r="K64" i="1"/>
  <c r="P64" i="1"/>
  <c r="K62" i="1"/>
  <c r="P62" i="1"/>
  <c r="K60" i="1"/>
  <c r="P60" i="1"/>
  <c r="K58" i="1"/>
  <c r="P58" i="1"/>
  <c r="K56" i="1"/>
  <c r="P56" i="1"/>
  <c r="K54" i="1"/>
  <c r="P54" i="1"/>
  <c r="K52" i="1"/>
  <c r="P52" i="1"/>
  <c r="K50" i="1"/>
  <c r="P50" i="1"/>
  <c r="K48" i="1"/>
  <c r="P48" i="1"/>
  <c r="K46" i="1"/>
  <c r="P46" i="1"/>
  <c r="K44" i="1"/>
  <c r="P44" i="1"/>
  <c r="K42" i="1"/>
  <c r="P42" i="1"/>
  <c r="K40" i="1"/>
  <c r="K37" i="1"/>
  <c r="P37" i="1"/>
  <c r="K35" i="1"/>
  <c r="P35" i="1"/>
  <c r="K33" i="1"/>
  <c r="P33" i="1"/>
  <c r="K31" i="1"/>
  <c r="P31" i="1"/>
  <c r="K29" i="1"/>
  <c r="P29" i="1"/>
  <c r="K27" i="1"/>
  <c r="P27" i="1"/>
  <c r="P252" i="1"/>
  <c r="P243" i="1"/>
  <c r="P235" i="1"/>
  <c r="P227" i="1"/>
  <c r="P218" i="1"/>
  <c r="P210" i="1"/>
  <c r="K204" i="1"/>
  <c r="P204" i="1"/>
  <c r="K186" i="1"/>
  <c r="K183" i="1"/>
  <c r="P183" i="1"/>
  <c r="P247" i="1"/>
  <c r="P239" i="1"/>
  <c r="P231" i="1"/>
  <c r="P222" i="1"/>
  <c r="P214" i="1"/>
  <c r="P206" i="1"/>
  <c r="K192" i="1"/>
  <c r="P192" i="1"/>
  <c r="K198" i="1"/>
  <c r="K189" i="1"/>
  <c r="K181" i="1"/>
  <c r="K175" i="1"/>
  <c r="K171" i="1"/>
  <c r="K167" i="1"/>
  <c r="K162" i="1"/>
  <c r="K158" i="1"/>
  <c r="K153" i="1"/>
  <c r="K149" i="1"/>
  <c r="K145" i="1"/>
  <c r="K141" i="1"/>
  <c r="K137" i="1"/>
  <c r="K132" i="1"/>
  <c r="K128" i="1"/>
  <c r="K124" i="1"/>
  <c r="K120" i="1"/>
  <c r="K116" i="1"/>
  <c r="K111" i="1"/>
  <c r="K107" i="1"/>
  <c r="K103" i="1"/>
  <c r="K99" i="1"/>
  <c r="K95" i="1"/>
  <c r="K90" i="1"/>
  <c r="K86" i="1"/>
  <c r="K82" i="1"/>
  <c r="K78" i="1"/>
  <c r="K74" i="1"/>
  <c r="K70" i="1"/>
  <c r="K65" i="1"/>
  <c r="K61" i="1"/>
  <c r="K57" i="1"/>
  <c r="K53" i="1"/>
  <c r="K49" i="1"/>
  <c r="K45" i="1"/>
  <c r="K41" i="1"/>
  <c r="K36" i="1"/>
  <c r="K32" i="1"/>
  <c r="K28" i="1"/>
  <c r="K194" i="1"/>
  <c r="K185" i="1"/>
  <c r="K177" i="1"/>
  <c r="P21" i="1"/>
  <c r="P15" i="1"/>
  <c r="P17" i="1"/>
  <c r="P13" i="1"/>
  <c r="P11" i="1"/>
  <c r="P7" i="1"/>
  <c r="N251" i="2" l="1"/>
  <c r="N418" i="2"/>
  <c r="M394" i="2"/>
  <c r="L514" i="2"/>
  <c r="L691" i="2"/>
  <c r="M849" i="2"/>
  <c r="M894" i="2"/>
  <c r="L934" i="2"/>
  <c r="M1190" i="2"/>
  <c r="N39" i="2"/>
  <c r="M112" i="2"/>
  <c r="M190" i="2"/>
  <c r="M271" i="2"/>
  <c r="L777" i="2"/>
  <c r="L849" i="2"/>
  <c r="L1049" i="2"/>
  <c r="L1428" i="2"/>
  <c r="M488" i="2"/>
  <c r="M1366" i="2"/>
  <c r="L112" i="2"/>
  <c r="N190" i="2"/>
  <c r="L271" i="2"/>
  <c r="N437" i="2"/>
  <c r="N530" i="2"/>
  <c r="L505" i="2"/>
  <c r="N894" i="2"/>
  <c r="M870" i="2"/>
  <c r="L1010" i="2"/>
  <c r="L1174" i="2"/>
  <c r="M1213" i="2"/>
  <c r="L1389" i="2"/>
  <c r="L1403" i="2"/>
  <c r="M611" i="2"/>
  <c r="M437" i="2"/>
  <c r="N112" i="2"/>
  <c r="L133" i="2"/>
  <c r="L824" i="2"/>
  <c r="L894" i="2"/>
  <c r="N1229" i="2"/>
  <c r="M1389" i="2"/>
  <c r="L1145" i="2"/>
  <c r="N1306" i="2"/>
  <c r="N1283" i="2"/>
  <c r="M1255" i="2"/>
  <c r="M1320" i="2"/>
  <c r="M1428" i="2"/>
  <c r="O1424" i="2"/>
  <c r="N133" i="2"/>
  <c r="L165" i="2"/>
  <c r="N271" i="2"/>
  <c r="N308" i="2"/>
  <c r="M331" i="2"/>
  <c r="M453" i="2"/>
  <c r="N488" i="2"/>
  <c r="N453" i="2"/>
  <c r="L611" i="2"/>
  <c r="L581" i="2"/>
  <c r="N611" i="2"/>
  <c r="M623" i="2"/>
  <c r="M602" i="2"/>
  <c r="N654" i="2"/>
  <c r="N635" i="2"/>
  <c r="M758" i="2"/>
  <c r="L793" i="2"/>
  <c r="N824" i="2"/>
  <c r="N777" i="2"/>
  <c r="N710" i="2"/>
  <c r="L904" i="2"/>
  <c r="L960" i="2"/>
  <c r="M1145" i="2"/>
  <c r="N1174" i="2"/>
  <c r="M1270" i="2"/>
  <c r="M1283" i="2"/>
  <c r="M1340" i="2"/>
  <c r="N1428" i="2"/>
  <c r="N1403" i="2"/>
  <c r="N23" i="2"/>
  <c r="M530" i="2"/>
  <c r="N541" i="2"/>
  <c r="M564" i="2"/>
  <c r="N1190" i="2"/>
  <c r="M409" i="2"/>
  <c r="L331" i="2"/>
  <c r="L437" i="2"/>
  <c r="L418" i="2"/>
  <c r="L541" i="2"/>
  <c r="L530" i="2"/>
  <c r="N581" i="2"/>
  <c r="L673" i="2"/>
  <c r="L623" i="2"/>
  <c r="L758" i="2"/>
  <c r="N796" i="2"/>
  <c r="M824" i="2"/>
  <c r="M793" i="2"/>
  <c r="N870" i="2"/>
  <c r="L913" i="2"/>
  <c r="M1010" i="2"/>
  <c r="M980" i="2"/>
  <c r="M1174" i="2"/>
  <c r="N1213" i="2"/>
  <c r="N1389" i="2"/>
  <c r="M23" i="2"/>
  <c r="N960" i="2"/>
  <c r="L93" i="2"/>
  <c r="L67" i="2"/>
  <c r="M133" i="2"/>
  <c r="N165" i="2"/>
  <c r="L369" i="2"/>
  <c r="L488" i="2"/>
  <c r="L453" i="2"/>
  <c r="N564" i="2"/>
  <c r="N505" i="2"/>
  <c r="M691" i="2"/>
  <c r="M654" i="2"/>
  <c r="L654" i="2"/>
  <c r="M635" i="2"/>
  <c r="L635" i="2"/>
  <c r="N691" i="2"/>
  <c r="L710" i="2"/>
  <c r="N849" i="2"/>
  <c r="M960" i="2"/>
  <c r="M934" i="2"/>
  <c r="M913" i="2"/>
  <c r="M1028" i="2"/>
  <c r="L1001" i="2"/>
  <c r="M1077" i="2"/>
  <c r="M1049" i="2"/>
  <c r="L1127" i="2"/>
  <c r="L1229" i="2"/>
  <c r="L1190" i="2"/>
  <c r="L1213" i="2"/>
  <c r="N1145" i="2"/>
  <c r="N1270" i="2"/>
  <c r="L1366" i="2"/>
  <c r="N1340" i="2"/>
  <c r="N1366" i="2"/>
  <c r="L23" i="2"/>
  <c r="M505" i="2"/>
  <c r="N980" i="2"/>
  <c r="K1389" i="1"/>
  <c r="K251" i="1"/>
  <c r="K331" i="1"/>
  <c r="K894" i="1"/>
  <c r="K913" i="1"/>
  <c r="K934" i="1"/>
  <c r="K1190" i="1"/>
  <c r="P1174" i="1"/>
  <c r="K1403" i="1"/>
  <c r="K418" i="1"/>
  <c r="K1145" i="1"/>
  <c r="K39" i="1"/>
  <c r="P980" i="1"/>
  <c r="K673" i="1"/>
  <c r="K710" i="1"/>
  <c r="P870" i="1"/>
  <c r="P530" i="1"/>
  <c r="P581" i="1"/>
  <c r="P1190" i="1"/>
  <c r="K1001" i="1"/>
  <c r="K23" i="1"/>
  <c r="K1429" i="1" s="1"/>
  <c r="K112" i="1"/>
  <c r="K155" i="1"/>
  <c r="P418" i="1"/>
  <c r="K394" i="1"/>
  <c r="K505" i="1"/>
  <c r="K793" i="1"/>
  <c r="K1077" i="1"/>
  <c r="K758" i="1"/>
  <c r="P1028" i="1"/>
  <c r="K1428" i="1"/>
  <c r="K488" i="1"/>
  <c r="K530" i="1"/>
  <c r="K409" i="1"/>
  <c r="P611" i="1"/>
  <c r="K849" i="1"/>
  <c r="K870" i="1"/>
  <c r="K960" i="1"/>
  <c r="K691" i="1"/>
  <c r="P904" i="1"/>
  <c r="P1306" i="1"/>
  <c r="P1320" i="1"/>
  <c r="K623" i="1"/>
  <c r="K602" i="1"/>
  <c r="P165" i="1"/>
  <c r="K1340" i="1"/>
  <c r="K1127" i="1"/>
  <c r="K581" i="1"/>
  <c r="K1010" i="1"/>
  <c r="P369" i="1"/>
  <c r="K93" i="1"/>
  <c r="K564" i="1"/>
  <c r="K1229" i="1"/>
  <c r="P793" i="1"/>
  <c r="P564" i="1"/>
  <c r="K824" i="1"/>
  <c r="K980" i="1"/>
  <c r="K1049" i="1"/>
  <c r="K777" i="1"/>
  <c r="K1174" i="1"/>
  <c r="K226" i="1"/>
  <c r="K1213" i="1"/>
  <c r="P1145" i="1"/>
  <c r="K453" i="1"/>
  <c r="P849" i="1"/>
  <c r="P1270" i="1"/>
  <c r="K1283" i="1"/>
  <c r="K1255" i="1"/>
  <c r="K654" i="1"/>
  <c r="P251" i="1"/>
  <c r="K67" i="1"/>
  <c r="K133" i="1"/>
  <c r="K190" i="1"/>
  <c r="K514" i="1"/>
  <c r="K165" i="1"/>
  <c r="K271" i="1"/>
  <c r="K541" i="1"/>
  <c r="K369" i="1"/>
  <c r="P541" i="1"/>
  <c r="P602" i="1"/>
  <c r="P894" i="1"/>
  <c r="P913" i="1"/>
  <c r="P934" i="1"/>
  <c r="P1213" i="1"/>
  <c r="P824" i="1"/>
  <c r="K308" i="1"/>
  <c r="K611" i="1"/>
  <c r="K437" i="1"/>
  <c r="P1077" i="1"/>
  <c r="P1229" i="1"/>
  <c r="K1028" i="1"/>
  <c r="K1366" i="1"/>
  <c r="P453" i="1"/>
  <c r="K796" i="1"/>
  <c r="K1102" i="1"/>
  <c r="K1429" i="3"/>
  <c r="H1429" i="2"/>
  <c r="K1428" i="2"/>
  <c r="K1403" i="2"/>
  <c r="K1389" i="2"/>
  <c r="K1366" i="2"/>
  <c r="I1340" i="2"/>
  <c r="K1340" i="2"/>
  <c r="J1340" i="2"/>
  <c r="K1320" i="2"/>
  <c r="K1306" i="2"/>
  <c r="K1283" i="2"/>
  <c r="K1270" i="2"/>
  <c r="I1270" i="2"/>
  <c r="K1255" i="2"/>
  <c r="J1213" i="2"/>
  <c r="K1229" i="2"/>
  <c r="I1213" i="2"/>
  <c r="K1190" i="2"/>
  <c r="K1174" i="2"/>
  <c r="I1174" i="2"/>
  <c r="K1145" i="2"/>
  <c r="I1145" i="2"/>
  <c r="K1127" i="2"/>
  <c r="J1102" i="2"/>
  <c r="K1102" i="2"/>
  <c r="I1077" i="2"/>
  <c r="K1049" i="2"/>
  <c r="I1049" i="2"/>
  <c r="K1028" i="2"/>
  <c r="I1028" i="2"/>
  <c r="K1010" i="2"/>
  <c r="K1001" i="2"/>
  <c r="J1001" i="2"/>
  <c r="K980" i="2"/>
  <c r="K960" i="2"/>
  <c r="I960" i="2"/>
  <c r="K934" i="2"/>
  <c r="I934" i="2"/>
  <c r="K913" i="2"/>
  <c r="I913" i="2"/>
  <c r="K904" i="2"/>
  <c r="K894" i="2"/>
  <c r="K796" i="2"/>
  <c r="J870" i="2"/>
  <c r="I894" i="2"/>
  <c r="K870" i="2"/>
  <c r="I870" i="2"/>
  <c r="K849" i="2"/>
  <c r="J849" i="2"/>
  <c r="J824" i="2"/>
  <c r="I796" i="2"/>
  <c r="I793" i="2"/>
  <c r="K777" i="2"/>
  <c r="J758" i="2"/>
  <c r="I758" i="2"/>
  <c r="I777" i="2"/>
  <c r="K710" i="2"/>
  <c r="I710" i="2"/>
  <c r="J691" i="2"/>
  <c r="I673" i="2"/>
  <c r="J673" i="2"/>
  <c r="K673" i="2"/>
  <c r="K654" i="2"/>
  <c r="I654" i="2"/>
  <c r="K635" i="2"/>
  <c r="I635" i="2"/>
  <c r="J635" i="2"/>
  <c r="K623" i="2"/>
  <c r="J623" i="2"/>
  <c r="I602" i="2"/>
  <c r="K602" i="2"/>
  <c r="K581" i="2"/>
  <c r="I581" i="2"/>
  <c r="J564" i="2"/>
  <c r="I564" i="2"/>
  <c r="K541" i="2"/>
  <c r="I541" i="2"/>
  <c r="I530" i="2"/>
  <c r="K514" i="2"/>
  <c r="J505" i="2"/>
  <c r="I505" i="2"/>
  <c r="K505" i="2"/>
  <c r="K488" i="2"/>
  <c r="J488" i="2"/>
  <c r="I488" i="2"/>
  <c r="K453" i="2"/>
  <c r="I437" i="2"/>
  <c r="K437" i="2"/>
  <c r="J437" i="2"/>
  <c r="K418" i="2"/>
  <c r="I418" i="2"/>
  <c r="K409" i="2"/>
  <c r="I409" i="2"/>
  <c r="J394" i="2"/>
  <c r="K394" i="2"/>
  <c r="I394" i="2"/>
  <c r="I351" i="2"/>
  <c r="K351" i="2"/>
  <c r="J308" i="2"/>
  <c r="J351" i="2"/>
  <c r="K331" i="2"/>
  <c r="I331" i="2"/>
  <c r="J331" i="2"/>
  <c r="K308" i="2"/>
  <c r="I308" i="2"/>
  <c r="K271" i="2"/>
  <c r="I271" i="2"/>
  <c r="J271" i="2"/>
  <c r="J251" i="2"/>
  <c r="K226" i="2"/>
  <c r="J226" i="2"/>
  <c r="K190" i="2"/>
  <c r="I190" i="2"/>
  <c r="K165" i="2"/>
  <c r="J165" i="2"/>
  <c r="K155" i="2"/>
  <c r="I155" i="2"/>
  <c r="K113" i="2"/>
  <c r="K133" i="2" s="1"/>
  <c r="I133" i="2"/>
  <c r="J133" i="2"/>
  <c r="K112" i="2"/>
  <c r="J93" i="2"/>
  <c r="J67" i="2"/>
  <c r="J112" i="2"/>
  <c r="I93" i="2"/>
  <c r="I67" i="2"/>
  <c r="I39" i="2"/>
  <c r="J39" i="2"/>
  <c r="I23" i="2"/>
  <c r="O1357" i="2"/>
  <c r="O1420" i="2"/>
  <c r="O298" i="2"/>
  <c r="O1400" i="2"/>
  <c r="O1375" i="2"/>
  <c r="O1395" i="2"/>
  <c r="O1378" i="2"/>
  <c r="O1364" i="2"/>
  <c r="O43" i="2"/>
  <c r="K677" i="2"/>
  <c r="K691" i="2" s="1"/>
  <c r="K603" i="2"/>
  <c r="K611" i="2" s="1"/>
  <c r="K542" i="2"/>
  <c r="K564" i="2" s="1"/>
  <c r="K515" i="2"/>
  <c r="K530" i="2" s="1"/>
  <c r="K41" i="2"/>
  <c r="K67" i="2" s="1"/>
  <c r="K719" i="2"/>
  <c r="K758" i="2" s="1"/>
  <c r="K28" i="2"/>
  <c r="K39" i="2" s="1"/>
  <c r="K15" i="2"/>
  <c r="K23" i="2" s="1"/>
  <c r="O51" i="2"/>
  <c r="O1398" i="2"/>
  <c r="L32" i="2"/>
  <c r="L39" i="2" s="1"/>
  <c r="L275" i="2"/>
  <c r="L308" i="2" s="1"/>
  <c r="N200" i="2"/>
  <c r="L337" i="2"/>
  <c r="O337" i="2" s="1"/>
  <c r="M275" i="2"/>
  <c r="M308" i="2" s="1"/>
  <c r="O1407" i="2"/>
  <c r="N32" i="2"/>
  <c r="L599" i="2"/>
  <c r="O599" i="2" s="1"/>
  <c r="O1427" i="2"/>
  <c r="O1373" i="2"/>
  <c r="O199" i="2"/>
  <c r="O321" i="2"/>
  <c r="O590" i="2"/>
  <c r="O578" i="2"/>
  <c r="O814" i="2"/>
  <c r="O861" i="2"/>
  <c r="O948" i="2"/>
  <c r="O1323" i="2"/>
  <c r="O1297" i="2"/>
  <c r="O1405" i="2"/>
  <c r="O1362" i="2"/>
  <c r="O1421" i="2"/>
  <c r="O389" i="2"/>
  <c r="O377" i="2"/>
  <c r="O367" i="2"/>
  <c r="O1349" i="2"/>
  <c r="K1196" i="2"/>
  <c r="K1213" i="2" s="1"/>
  <c r="K1068" i="2"/>
  <c r="K1077" i="2" s="1"/>
  <c r="K811" i="2"/>
  <c r="K824" i="2" s="1"/>
  <c r="K241" i="2"/>
  <c r="K251" i="2" s="1"/>
  <c r="K76" i="2"/>
  <c r="K93" i="2" s="1"/>
  <c r="O1298" i="2"/>
  <c r="O132" i="2"/>
  <c r="O99" i="2"/>
  <c r="O556" i="2"/>
  <c r="O545" i="2"/>
  <c r="O1345" i="2"/>
  <c r="K353" i="2"/>
  <c r="K369" i="2" s="1"/>
  <c r="K779" i="2"/>
  <c r="K793" i="2" s="1"/>
  <c r="L209" i="2"/>
  <c r="L393" i="2"/>
  <c r="O393" i="2" s="1"/>
  <c r="L382" i="2"/>
  <c r="N371" i="2"/>
  <c r="M366" i="2"/>
  <c r="O366" i="2" s="1"/>
  <c r="N382" i="2"/>
  <c r="N394" i="2" s="1"/>
  <c r="N483" i="2"/>
  <c r="L627" i="2"/>
  <c r="O627" i="2" s="1"/>
  <c r="N787" i="2"/>
  <c r="O787" i="2" s="1"/>
  <c r="L964" i="2"/>
  <c r="L980" i="2" s="1"/>
  <c r="N33" i="2"/>
  <c r="L245" i="2"/>
  <c r="L251" i="2" s="1"/>
  <c r="M209" i="2"/>
  <c r="M226" i="2" s="1"/>
  <c r="N193" i="2"/>
  <c r="N226" i="2" s="1"/>
  <c r="M305" i="2"/>
  <c r="O305" i="2" s="1"/>
  <c r="M289" i="2"/>
  <c r="L333" i="2"/>
  <c r="O333" i="2" s="1"/>
  <c r="L403" i="2"/>
  <c r="L409" i="2" s="1"/>
  <c r="L371" i="2"/>
  <c r="L345" i="2"/>
  <c r="N403" i="2"/>
  <c r="N409" i="2" s="1"/>
  <c r="N361" i="2"/>
  <c r="N451" i="2"/>
  <c r="M483" i="2"/>
  <c r="N579" i="2"/>
  <c r="O579" i="2" s="1"/>
  <c r="M771" i="2"/>
  <c r="M777" i="2" s="1"/>
  <c r="N819" i="2"/>
  <c r="M964" i="2"/>
  <c r="M1101" i="2"/>
  <c r="M1102" i="2" s="1"/>
  <c r="L1101" i="2"/>
  <c r="L1102" i="2" s="1"/>
  <c r="M1293" i="2"/>
  <c r="M1306" i="2" s="1"/>
  <c r="L33" i="2"/>
  <c r="N49" i="2"/>
  <c r="N67" i="2" s="1"/>
  <c r="M137" i="2"/>
  <c r="M155" i="2" s="1"/>
  <c r="L177" i="2"/>
  <c r="L190" i="2" s="1"/>
  <c r="N177" i="2"/>
  <c r="M245" i="2"/>
  <c r="M251" i="2" s="1"/>
  <c r="L137" i="2"/>
  <c r="O137" i="2" s="1"/>
  <c r="L193" i="2"/>
  <c r="L226" i="2" s="1"/>
  <c r="L289" i="2"/>
  <c r="L357" i="2"/>
  <c r="O357" i="2" s="1"/>
  <c r="M345" i="2"/>
  <c r="M351" i="2" s="1"/>
  <c r="N357" i="2"/>
  <c r="N369" i="2" s="1"/>
  <c r="L451" i="2"/>
  <c r="M531" i="2"/>
  <c r="M541" i="2" s="1"/>
  <c r="N510" i="2"/>
  <c r="N514" i="2" s="1"/>
  <c r="L587" i="2"/>
  <c r="L602" i="2" s="1"/>
  <c r="L553" i="2"/>
  <c r="L563" i="2"/>
  <c r="O563" i="2" s="1"/>
  <c r="N587" i="2"/>
  <c r="N602" i="2" s="1"/>
  <c r="N553" i="2"/>
  <c r="M675" i="2"/>
  <c r="O675" i="2" s="1"/>
  <c r="N731" i="2"/>
  <c r="O731" i="2" s="1"/>
  <c r="N715" i="2"/>
  <c r="N758" i="2" s="1"/>
  <c r="N771" i="2"/>
  <c r="L1069" i="2"/>
  <c r="O1069" i="2" s="1"/>
  <c r="O38" i="2"/>
  <c r="O11" i="2"/>
  <c r="O47" i="2"/>
  <c r="O201" i="2"/>
  <c r="O385" i="2"/>
  <c r="O990" i="2"/>
  <c r="O1281" i="2"/>
  <c r="O1239" i="2"/>
  <c r="O1325" i="2"/>
  <c r="O1312" i="2"/>
  <c r="O1408" i="2"/>
  <c r="O1402" i="2"/>
  <c r="O1391" i="2"/>
  <c r="O1385" i="2"/>
  <c r="O1356" i="2"/>
  <c r="O335" i="2"/>
  <c r="O274" i="2"/>
  <c r="O399" i="2"/>
  <c r="O823" i="2"/>
  <c r="O883" i="2"/>
  <c r="O1005" i="2"/>
  <c r="O982" i="2"/>
  <c r="O959" i="2"/>
  <c r="O1031" i="2"/>
  <c r="O1018" i="2"/>
  <c r="O1411" i="2"/>
  <c r="O1399" i="2"/>
  <c r="O1377" i="2"/>
  <c r="O1294" i="2"/>
  <c r="O1417" i="2"/>
  <c r="O1392" i="2"/>
  <c r="O1412" i="2"/>
  <c r="O1369" i="2"/>
  <c r="O1361" i="2"/>
  <c r="O65" i="2"/>
  <c r="O329" i="2"/>
  <c r="O313" i="2"/>
  <c r="O822" i="2"/>
  <c r="O1052" i="2"/>
  <c r="O1026" i="2"/>
  <c r="O1022" i="2"/>
  <c r="O1339" i="2"/>
  <c r="O1365" i="2"/>
  <c r="O1423" i="2"/>
  <c r="O1419" i="2"/>
  <c r="O1374" i="2"/>
  <c r="O105" i="2"/>
  <c r="O72" i="2"/>
  <c r="O203" i="2"/>
  <c r="O170" i="2"/>
  <c r="O398" i="2"/>
  <c r="O376" i="2"/>
  <c r="O359" i="2"/>
  <c r="O342" i="2"/>
  <c r="O820" i="2"/>
  <c r="O997" i="2"/>
  <c r="O975" i="2"/>
  <c r="O1080" i="2"/>
  <c r="O1331" i="2"/>
  <c r="O1338" i="2"/>
  <c r="O1334" i="2"/>
  <c r="O1296" i="2"/>
  <c r="O1396" i="2"/>
  <c r="O1387" i="2"/>
  <c r="O1415" i="2"/>
  <c r="O1370" i="2"/>
  <c r="O86" i="2"/>
  <c r="O1390" i="2"/>
  <c r="O135" i="2"/>
  <c r="O101" i="2"/>
  <c r="O1409" i="2"/>
  <c r="O1383" i="2"/>
  <c r="O1358" i="2"/>
  <c r="O1404" i="2"/>
  <c r="O1386" i="2"/>
  <c r="O1381" i="2"/>
  <c r="O4" i="2"/>
  <c r="O120" i="2"/>
  <c r="O1382" i="2"/>
  <c r="O1367" i="2"/>
  <c r="O1353" i="2"/>
  <c r="O1406" i="2"/>
  <c r="O1388" i="2"/>
  <c r="O1343" i="2"/>
  <c r="O1337" i="2"/>
  <c r="O1329" i="2"/>
  <c r="O1303" i="2"/>
  <c r="O1295" i="2"/>
  <c r="O1291" i="2"/>
  <c r="O1413" i="2"/>
  <c r="O1371" i="2"/>
  <c r="O1341" i="2"/>
  <c r="O1416" i="2"/>
  <c r="O1394" i="2"/>
  <c r="O1372" i="2"/>
  <c r="O1360" i="2"/>
  <c r="O1355" i="2"/>
  <c r="O1330" i="2"/>
  <c r="O1309" i="2"/>
  <c r="O1304" i="2"/>
  <c r="O1300" i="2"/>
  <c r="O1410" i="2"/>
  <c r="O1393" i="2"/>
  <c r="O1376" i="2"/>
  <c r="O1359" i="2"/>
  <c r="O1301" i="2"/>
  <c r="O1314" i="2"/>
  <c r="O1289" i="2"/>
  <c r="O1321" i="2"/>
  <c r="O1308" i="2"/>
  <c r="O1287" i="2"/>
  <c r="O1327" i="2"/>
  <c r="O1414" i="2"/>
  <c r="O1397" i="2"/>
  <c r="O1380" i="2"/>
  <c r="O1363" i="2"/>
  <c r="O1344" i="2"/>
  <c r="O1336" i="2"/>
  <c r="O1332" i="2"/>
  <c r="O1328" i="2"/>
  <c r="O1324" i="2"/>
  <c r="O1319" i="2"/>
  <c r="O1290" i="2"/>
  <c r="O1418" i="2"/>
  <c r="O1401" i="2"/>
  <c r="O1384" i="2"/>
  <c r="O1368" i="2"/>
  <c r="O1348" i="2"/>
  <c r="O1299" i="2"/>
  <c r="O1246" i="2"/>
  <c r="O1234" i="2"/>
  <c r="O1225" i="2"/>
  <c r="O1221" i="2"/>
  <c r="O1335" i="2"/>
  <c r="O1310" i="2"/>
  <c r="O1347" i="2"/>
  <c r="O1302" i="2"/>
  <c r="O1286" i="2"/>
  <c r="O1279" i="2"/>
  <c r="O1249" i="2"/>
  <c r="O1333" i="2"/>
  <c r="O1282" i="2"/>
  <c r="O1261" i="2"/>
  <c r="O1236" i="2"/>
  <c r="O1223" i="2"/>
  <c r="O1305" i="2"/>
  <c r="O1318" i="2"/>
  <c r="O1326" i="2"/>
  <c r="O1322" i="2"/>
  <c r="O1317" i="2"/>
  <c r="O1313" i="2"/>
  <c r="O1342" i="2"/>
  <c r="O1315" i="2"/>
  <c r="O1311" i="2"/>
  <c r="O1307" i="2"/>
  <c r="O1352" i="2"/>
  <c r="O1350" i="2"/>
  <c r="O1292" i="2"/>
  <c r="O1288" i="2"/>
  <c r="O1003" i="2"/>
  <c r="O958" i="2"/>
  <c r="O1285" i="2"/>
  <c r="O1276" i="2"/>
  <c r="O1272" i="2"/>
  <c r="O1346" i="2"/>
  <c r="O1233" i="2"/>
  <c r="O994" i="2"/>
  <c r="O972" i="2"/>
  <c r="O950" i="2"/>
  <c r="O1212" i="2"/>
  <c r="O1204" i="2"/>
  <c r="O1196" i="2"/>
  <c r="O1187" i="2"/>
  <c r="O1179" i="2"/>
  <c r="O1170" i="2"/>
  <c r="O1162" i="2"/>
  <c r="O1154" i="2"/>
  <c r="O1247" i="2"/>
  <c r="O1226" i="2"/>
  <c r="O1278" i="2"/>
  <c r="O1274" i="2"/>
  <c r="O1269" i="2"/>
  <c r="O1257" i="2"/>
  <c r="O1252" i="2"/>
  <c r="O1248" i="2"/>
  <c r="O1244" i="2"/>
  <c r="O1240" i="2"/>
  <c r="O1232" i="2"/>
  <c r="O1227" i="2"/>
  <c r="O1219" i="2"/>
  <c r="O1251" i="2"/>
  <c r="O1267" i="2"/>
  <c r="O1254" i="2"/>
  <c r="O1238" i="2"/>
  <c r="O1284" i="2"/>
  <c r="O1271" i="2"/>
  <c r="O1266" i="2"/>
  <c r="O1262" i="2"/>
  <c r="O1224" i="2"/>
  <c r="O1250" i="2"/>
  <c r="O1231" i="2"/>
  <c r="O1273" i="2"/>
  <c r="O1235" i="2"/>
  <c r="O1260" i="2"/>
  <c r="O1280" i="2"/>
  <c r="O1259" i="2"/>
  <c r="O1230" i="2"/>
  <c r="O1265" i="2"/>
  <c r="O1256" i="2"/>
  <c r="O1270" i="2" s="1"/>
  <c r="O1218" i="2"/>
  <c r="O1243" i="2"/>
  <c r="O1275" i="2"/>
  <c r="O1258" i="2"/>
  <c r="O1253" i="2"/>
  <c r="O1245" i="2"/>
  <c r="O1237" i="2"/>
  <c r="O1264" i="2"/>
  <c r="O1263" i="2"/>
  <c r="O1242" i="2"/>
  <c r="O1268" i="2"/>
  <c r="O1014" i="2"/>
  <c r="O963" i="2"/>
  <c r="O951" i="2"/>
  <c r="O1241" i="2"/>
  <c r="O1228" i="2"/>
  <c r="O1220" i="2"/>
  <c r="O1068" i="2"/>
  <c r="O1217" i="2"/>
  <c r="O1208" i="2"/>
  <c r="O1200" i="2"/>
  <c r="O1192" i="2"/>
  <c r="O1183" i="2"/>
  <c r="O1175" i="2"/>
  <c r="O1166" i="2"/>
  <c r="O1158" i="2"/>
  <c r="O1216" i="2"/>
  <c r="O1207" i="2"/>
  <c r="O1199" i="2"/>
  <c r="O1191" i="2"/>
  <c r="O1182" i="2"/>
  <c r="O1173" i="2"/>
  <c r="O1165" i="2"/>
  <c r="O1157" i="2"/>
  <c r="O1215" i="2"/>
  <c r="O1206" i="2"/>
  <c r="O1198" i="2"/>
  <c r="O1189" i="2"/>
  <c r="O1181" i="2"/>
  <c r="O1172" i="2"/>
  <c r="O1164" i="2"/>
  <c r="O1156" i="2"/>
  <c r="O1214" i="2"/>
  <c r="O1205" i="2"/>
  <c r="O1197" i="2"/>
  <c r="O1188" i="2"/>
  <c r="O1180" i="2"/>
  <c r="O1171" i="2"/>
  <c r="O1163" i="2"/>
  <c r="O1155" i="2"/>
  <c r="O1211" i="2"/>
  <c r="O1203" i="2"/>
  <c r="O1195" i="2"/>
  <c r="O1186" i="2"/>
  <c r="O1178" i="2"/>
  <c r="O1169" i="2"/>
  <c r="O1161" i="2"/>
  <c r="O1153" i="2"/>
  <c r="O1210" i="2"/>
  <c r="O1202" i="2"/>
  <c r="O1194" i="2"/>
  <c r="O1185" i="2"/>
  <c r="O1177" i="2"/>
  <c r="O1168" i="2"/>
  <c r="O1160" i="2"/>
  <c r="O1152" i="2"/>
  <c r="O1073" i="2"/>
  <c r="O1061" i="2"/>
  <c r="O1141" i="2"/>
  <c r="O1124" i="2"/>
  <c r="O1108" i="2"/>
  <c r="O1091" i="2"/>
  <c r="O1209" i="2"/>
  <c r="O1201" i="2"/>
  <c r="O1193" i="2"/>
  <c r="O1184" i="2"/>
  <c r="O1176" i="2"/>
  <c r="O1167" i="2"/>
  <c r="O1159" i="2"/>
  <c r="O1151" i="2"/>
  <c r="O1082" i="2"/>
  <c r="O1057" i="2"/>
  <c r="O1064" i="2"/>
  <c r="O1060" i="2"/>
  <c r="O1056" i="2"/>
  <c r="O1063" i="2"/>
  <c r="O1046" i="2"/>
  <c r="O1042" i="2"/>
  <c r="O1038" i="2"/>
  <c r="O1034" i="2"/>
  <c r="O1059" i="2"/>
  <c r="O1030" i="2"/>
  <c r="O1044" i="2"/>
  <c r="O1078" i="2"/>
  <c r="O1131" i="2"/>
  <c r="O1006" i="2"/>
  <c r="O984" i="2"/>
  <c r="O1053" i="2"/>
  <c r="O1147" i="2"/>
  <c r="O1140" i="2"/>
  <c r="O1135" i="2"/>
  <c r="O1130" i="2"/>
  <c r="O1123" i="2"/>
  <c r="O1118" i="2"/>
  <c r="O1113" i="2"/>
  <c r="O1107" i="2"/>
  <c r="O1096" i="2"/>
  <c r="O1090" i="2"/>
  <c r="O1085" i="2"/>
  <c r="O1146" i="2"/>
  <c r="O1129" i="2"/>
  <c r="O1112" i="2"/>
  <c r="O1095" i="2"/>
  <c r="O1148" i="2"/>
  <c r="O1119" i="2"/>
  <c r="O1016" i="2"/>
  <c r="O993" i="2"/>
  <c r="O971" i="2"/>
  <c r="O1040" i="2"/>
  <c r="O1036" i="2"/>
  <c r="O1032" i="2"/>
  <c r="O1027" i="2"/>
  <c r="O1023" i="2"/>
  <c r="O1019" i="2"/>
  <c r="O1144" i="2"/>
  <c r="O1139" i="2"/>
  <c r="O1134" i="2"/>
  <c r="O1128" i="2"/>
  <c r="O1122" i="2"/>
  <c r="O1117" i="2"/>
  <c r="O1111" i="2"/>
  <c r="O1106" i="2"/>
  <c r="O1100" i="2"/>
  <c r="O1094" i="2"/>
  <c r="O1089" i="2"/>
  <c r="O1084" i="2"/>
  <c r="O1150" i="2"/>
  <c r="O1133" i="2"/>
  <c r="O1116" i="2"/>
  <c r="O1099" i="2"/>
  <c r="O1142" i="2"/>
  <c r="O1136" i="2"/>
  <c r="O1125" i="2"/>
  <c r="O1114" i="2"/>
  <c r="O1109" i="2"/>
  <c r="O1103" i="2"/>
  <c r="O1097" i="2"/>
  <c r="O1092" i="2"/>
  <c r="O1086" i="2"/>
  <c r="O897" i="2"/>
  <c r="O1015" i="2"/>
  <c r="O992" i="2"/>
  <c r="O969" i="2"/>
  <c r="O1081" i="2"/>
  <c r="O1076" i="2"/>
  <c r="O1072" i="2"/>
  <c r="O1035" i="2"/>
  <c r="O1149" i="2"/>
  <c r="O1143" i="2"/>
  <c r="O1138" i="2"/>
  <c r="O1132" i="2"/>
  <c r="O1126" i="2"/>
  <c r="O1121" i="2"/>
  <c r="O1115" i="2"/>
  <c r="O1110" i="2"/>
  <c r="O1105" i="2"/>
  <c r="O1098" i="2"/>
  <c r="O1093" i="2"/>
  <c r="O1088" i="2"/>
  <c r="O1137" i="2"/>
  <c r="O1120" i="2"/>
  <c r="O1104" i="2"/>
  <c r="O1087" i="2"/>
  <c r="O1075" i="2"/>
  <c r="O1071" i="2"/>
  <c r="O1067" i="2"/>
  <c r="O1055" i="2"/>
  <c r="O1051" i="2"/>
  <c r="O1017" i="2"/>
  <c r="O1065" i="2"/>
  <c r="O1021" i="2"/>
  <c r="O1041" i="2"/>
  <c r="O1037" i="2"/>
  <c r="O1033" i="2"/>
  <c r="O1029" i="2"/>
  <c r="O1024" i="2"/>
  <c r="O1020" i="2"/>
  <c r="O1048" i="2"/>
  <c r="O1047" i="2"/>
  <c r="O1043" i="2"/>
  <c r="O1039" i="2"/>
  <c r="O1079" i="2"/>
  <c r="O1062" i="2"/>
  <c r="O1045" i="2"/>
  <c r="O1025" i="2"/>
  <c r="O1002" i="2"/>
  <c r="O1074" i="2"/>
  <c r="O1058" i="2"/>
  <c r="O1012" i="2"/>
  <c r="O989" i="2"/>
  <c r="O967" i="2"/>
  <c r="O1070" i="2"/>
  <c r="O1054" i="2"/>
  <c r="O998" i="2"/>
  <c r="O976" i="2"/>
  <c r="O954" i="2"/>
  <c r="O1083" i="2"/>
  <c r="O1066" i="2"/>
  <c r="O1050" i="2"/>
  <c r="O981" i="2"/>
  <c r="O968" i="2"/>
  <c r="O1009" i="2"/>
  <c r="O986" i="2"/>
  <c r="O1007" i="2"/>
  <c r="O985" i="2"/>
  <c r="O973" i="2"/>
  <c r="O956" i="2"/>
  <c r="O966" i="2"/>
  <c r="O949" i="2"/>
  <c r="O1013" i="2"/>
  <c r="O995" i="2"/>
  <c r="O983" i="2"/>
  <c r="O978" i="2"/>
  <c r="O869" i="2"/>
  <c r="O878" i="2"/>
  <c r="O1000" i="2"/>
  <c r="O977" i="2"/>
  <c r="O961" i="2"/>
  <c r="O955" i="2"/>
  <c r="O952" i="2"/>
  <c r="O957" i="2"/>
  <c r="O1011" i="2"/>
  <c r="O1028" i="2" s="1"/>
  <c r="O988" i="2"/>
  <c r="O965" i="2"/>
  <c r="O1008" i="2"/>
  <c r="O947" i="2"/>
  <c r="O939" i="2"/>
  <c r="O926" i="2"/>
  <c r="O918" i="2"/>
  <c r="O900" i="2"/>
  <c r="O891" i="2"/>
  <c r="O996" i="2"/>
  <c r="O979" i="2"/>
  <c r="O931" i="2"/>
  <c r="O906" i="2"/>
  <c r="O888" i="2"/>
  <c r="O884" i="2"/>
  <c r="O962" i="2"/>
  <c r="O987" i="2"/>
  <c r="O935" i="2"/>
  <c r="O914" i="2"/>
  <c r="O1004" i="2"/>
  <c r="O991" i="2"/>
  <c r="O925" i="2"/>
  <c r="O903" i="2"/>
  <c r="O882" i="2"/>
  <c r="O970" i="2"/>
  <c r="O953" i="2"/>
  <c r="O999" i="2"/>
  <c r="O974" i="2"/>
  <c r="O866" i="2"/>
  <c r="O930" i="2"/>
  <c r="O909" i="2"/>
  <c r="O905" i="2"/>
  <c r="O913" i="2" s="1"/>
  <c r="O887" i="2"/>
  <c r="O836" i="2"/>
  <c r="O933" i="2"/>
  <c r="O912" i="2"/>
  <c r="O908" i="2"/>
  <c r="O886" i="2"/>
  <c r="O857" i="2"/>
  <c r="O898" i="2"/>
  <c r="O917" i="2"/>
  <c r="O853" i="2"/>
  <c r="O946" i="2"/>
  <c r="O938" i="2"/>
  <c r="O929" i="2"/>
  <c r="O895" i="2"/>
  <c r="O890" i="2"/>
  <c r="O833" i="2"/>
  <c r="O844" i="2"/>
  <c r="O945" i="2"/>
  <c r="O941" i="2"/>
  <c r="O885" i="2"/>
  <c r="O821" i="2"/>
  <c r="O940" i="2"/>
  <c r="O936" i="2"/>
  <c r="O927" i="2"/>
  <c r="O923" i="2"/>
  <c r="O915" i="2"/>
  <c r="O910" i="2"/>
  <c r="O901" i="2"/>
  <c r="O892" i="2"/>
  <c r="O921" i="2"/>
  <c r="O942" i="2"/>
  <c r="O919" i="2"/>
  <c r="O907" i="2"/>
  <c r="O871" i="2"/>
  <c r="O837" i="2"/>
  <c r="O944" i="2"/>
  <c r="O928" i="2"/>
  <c r="O911" i="2"/>
  <c r="O943" i="2"/>
  <c r="O922" i="2"/>
  <c r="O896" i="2"/>
  <c r="O828" i="2"/>
  <c r="O924" i="2"/>
  <c r="O893" i="2"/>
  <c r="O899" i="2"/>
  <c r="O832" i="2"/>
  <c r="O840" i="2"/>
  <c r="O902" i="2"/>
  <c r="O865" i="2"/>
  <c r="O881" i="2"/>
  <c r="O850" i="2"/>
  <c r="O932" i="2"/>
  <c r="O916" i="2"/>
  <c r="O848" i="2"/>
  <c r="O805" i="2"/>
  <c r="O773" i="2"/>
  <c r="O872" i="2"/>
  <c r="O855" i="2"/>
  <c r="O834" i="2"/>
  <c r="O879" i="2"/>
  <c r="O862" i="2"/>
  <c r="O845" i="2"/>
  <c r="O829" i="2"/>
  <c r="O816" i="2"/>
  <c r="O875" i="2"/>
  <c r="O858" i="2"/>
  <c r="O841" i="2"/>
  <c r="O825" i="2"/>
  <c r="O815" i="2"/>
  <c r="O803" i="2"/>
  <c r="O880" i="2"/>
  <c r="O863" i="2"/>
  <c r="O874" i="2"/>
  <c r="O804" i="2"/>
  <c r="O785" i="2"/>
  <c r="O776" i="2"/>
  <c r="O768" i="2"/>
  <c r="O751" i="2"/>
  <c r="O817" i="2"/>
  <c r="O876" i="2"/>
  <c r="O859" i="2"/>
  <c r="O846" i="2"/>
  <c r="O830" i="2"/>
  <c r="O873" i="2"/>
  <c r="O864" i="2"/>
  <c r="O856" i="2"/>
  <c r="O847" i="2"/>
  <c r="O867" i="2"/>
  <c r="O851" i="2"/>
  <c r="O838" i="2"/>
  <c r="O877" i="2"/>
  <c r="O868" i="2"/>
  <c r="O860" i="2"/>
  <c r="O852" i="2"/>
  <c r="O843" i="2"/>
  <c r="O835" i="2"/>
  <c r="O827" i="2"/>
  <c r="O842" i="2"/>
  <c r="O826" i="2"/>
  <c r="O839" i="2"/>
  <c r="O831" i="2"/>
  <c r="O802" i="2"/>
  <c r="O783" i="2"/>
  <c r="O766" i="2"/>
  <c r="O749" i="2"/>
  <c r="O794" i="2"/>
  <c r="O767" i="2"/>
  <c r="O750" i="2"/>
  <c r="O759" i="2"/>
  <c r="O763" i="2"/>
  <c r="O801" i="2"/>
  <c r="O756" i="2"/>
  <c r="O746" i="2"/>
  <c r="O810" i="2"/>
  <c r="O791" i="2"/>
  <c r="O774" i="2"/>
  <c r="O757" i="2"/>
  <c r="O741" i="2"/>
  <c r="O733" i="2"/>
  <c r="O725" i="2"/>
  <c r="O717" i="2"/>
  <c r="O708" i="2"/>
  <c r="O700" i="2"/>
  <c r="O683" i="2"/>
  <c r="O744" i="2"/>
  <c r="O736" i="2"/>
  <c r="O728" i="2"/>
  <c r="O720" i="2"/>
  <c r="O712" i="2"/>
  <c r="O703" i="2"/>
  <c r="O813" i="2"/>
  <c r="O786" i="2"/>
  <c r="O769" i="2"/>
  <c r="O752" i="2"/>
  <c r="O811" i="2"/>
  <c r="O792" i="2"/>
  <c r="O784" i="2"/>
  <c r="O775" i="2"/>
  <c r="O799" i="2"/>
  <c r="O788" i="2"/>
  <c r="O780" i="2"/>
  <c r="O754" i="2"/>
  <c r="O797" i="2"/>
  <c r="O798" i="2" s="1"/>
  <c r="O779" i="2"/>
  <c r="O762" i="2"/>
  <c r="O745" i="2"/>
  <c r="O812" i="2"/>
  <c r="O760" i="2"/>
  <c r="O795" i="2"/>
  <c r="O765" i="2"/>
  <c r="O782" i="2"/>
  <c r="O807" i="2"/>
  <c r="O808" i="2"/>
  <c r="O800" i="2"/>
  <c r="O789" i="2"/>
  <c r="O781" i="2"/>
  <c r="O772" i="2"/>
  <c r="O764" i="2"/>
  <c r="O755" i="2"/>
  <c r="O747" i="2"/>
  <c r="O692" i="2"/>
  <c r="O806" i="2"/>
  <c r="O770" i="2"/>
  <c r="O753" i="2"/>
  <c r="O790" i="2"/>
  <c r="O761" i="2"/>
  <c r="O809" i="2"/>
  <c r="O778" i="2"/>
  <c r="O793" i="2" s="1"/>
  <c r="O748" i="2"/>
  <c r="O730" i="2"/>
  <c r="O705" i="2"/>
  <c r="O688" i="2"/>
  <c r="O726" i="2"/>
  <c r="O697" i="2"/>
  <c r="O743" i="2"/>
  <c r="O735" i="2"/>
  <c r="O727" i="2"/>
  <c r="O719" i="2"/>
  <c r="O711" i="2"/>
  <c r="O702" i="2"/>
  <c r="O694" i="2"/>
  <c r="O685" i="2"/>
  <c r="O742" i="2"/>
  <c r="O709" i="2"/>
  <c r="O734" i="2"/>
  <c r="O718" i="2"/>
  <c r="O701" i="2"/>
  <c r="O684" i="2"/>
  <c r="O695" i="2"/>
  <c r="O686" i="2"/>
  <c r="O738" i="2"/>
  <c r="O714" i="2"/>
  <c r="O680" i="2"/>
  <c r="O739" i="2"/>
  <c r="O723" i="2"/>
  <c r="O715" i="2"/>
  <c r="O706" i="2"/>
  <c r="O698" i="2"/>
  <c r="O689" i="2"/>
  <c r="O681" i="2"/>
  <c r="O722" i="2"/>
  <c r="O693" i="2"/>
  <c r="O737" i="2"/>
  <c r="O729" i="2"/>
  <c r="O721" i="2"/>
  <c r="O713" i="2"/>
  <c r="O704" i="2"/>
  <c r="O696" i="2"/>
  <c r="O687" i="2"/>
  <c r="O679" i="2"/>
  <c r="O740" i="2"/>
  <c r="O732" i="2"/>
  <c r="O724" i="2"/>
  <c r="O716" i="2"/>
  <c r="O707" i="2"/>
  <c r="O699" i="2"/>
  <c r="O690" i="2"/>
  <c r="O682" i="2"/>
  <c r="O678" i="2"/>
  <c r="O640" i="2"/>
  <c r="O604" i="2"/>
  <c r="O595" i="2"/>
  <c r="O561" i="2"/>
  <c r="O569" i="2"/>
  <c r="O594" i="2"/>
  <c r="O577" i="2"/>
  <c r="O608" i="2"/>
  <c r="O574" i="2"/>
  <c r="O549" i="2"/>
  <c r="O603" i="2"/>
  <c r="O570" i="2"/>
  <c r="O593" i="2"/>
  <c r="O585" i="2"/>
  <c r="O576" i="2"/>
  <c r="O568" i="2"/>
  <c r="O559" i="2"/>
  <c r="O551" i="2"/>
  <c r="O543" i="2"/>
  <c r="O671" i="2"/>
  <c r="O663" i="2"/>
  <c r="O655" i="2"/>
  <c r="O646" i="2"/>
  <c r="O638" i="2"/>
  <c r="O629" i="2"/>
  <c r="O620" i="2"/>
  <c r="O612" i="2"/>
  <c r="O666" i="2"/>
  <c r="O649" i="2"/>
  <c r="O632" i="2"/>
  <c r="O615" i="2"/>
  <c r="O658" i="2"/>
  <c r="O641" i="2"/>
  <c r="O624" i="2"/>
  <c r="O665" i="2"/>
  <c r="O644" i="2"/>
  <c r="O622" i="2"/>
  <c r="O657" i="2"/>
  <c r="O672" i="2"/>
  <c r="O664" i="2"/>
  <c r="O656" i="2"/>
  <c r="O647" i="2"/>
  <c r="O639" i="2"/>
  <c r="O630" i="2"/>
  <c r="O621" i="2"/>
  <c r="O613" i="2"/>
  <c r="O661" i="2"/>
  <c r="O631" i="2"/>
  <c r="O676" i="2"/>
  <c r="O667" i="2"/>
  <c r="O659" i="2"/>
  <c r="O650" i="2"/>
  <c r="O642" i="2"/>
  <c r="O633" i="2"/>
  <c r="O625" i="2"/>
  <c r="O616" i="2"/>
  <c r="O670" i="2"/>
  <c r="O662" i="2"/>
  <c r="O653" i="2"/>
  <c r="O645" i="2"/>
  <c r="O637" i="2"/>
  <c r="O628" i="2"/>
  <c r="O619" i="2"/>
  <c r="O610" i="2"/>
  <c r="O607" i="2"/>
  <c r="O573" i="2"/>
  <c r="O669" i="2"/>
  <c r="O652" i="2"/>
  <c r="O636" i="2"/>
  <c r="O654" i="2" s="1"/>
  <c r="O618" i="2"/>
  <c r="O677" i="2"/>
  <c r="O668" i="2"/>
  <c r="O660" i="2"/>
  <c r="O651" i="2"/>
  <c r="O643" i="2"/>
  <c r="O634" i="2"/>
  <c r="O626" i="2"/>
  <c r="O617" i="2"/>
  <c r="O674" i="2"/>
  <c r="O648" i="2"/>
  <c r="O614" i="2"/>
  <c r="O586" i="2"/>
  <c r="O560" i="2"/>
  <c r="O552" i="2"/>
  <c r="O544" i="2"/>
  <c r="O566" i="2"/>
  <c r="O598" i="2"/>
  <c r="O582" i="2"/>
  <c r="O565" i="2"/>
  <c r="O548" i="2"/>
  <c r="O596" i="2"/>
  <c r="O571" i="2"/>
  <c r="O609" i="2"/>
  <c r="O591" i="2"/>
  <c r="O583" i="2"/>
  <c r="O557" i="2"/>
  <c r="O606" i="2"/>
  <c r="O597" i="2"/>
  <c r="O589" i="2"/>
  <c r="O580" i="2"/>
  <c r="O572" i="2"/>
  <c r="O555" i="2"/>
  <c r="O547" i="2"/>
  <c r="O601" i="2"/>
  <c r="O558" i="2"/>
  <c r="O600" i="2"/>
  <c r="O575" i="2"/>
  <c r="O546" i="2"/>
  <c r="O605" i="2"/>
  <c r="O584" i="2"/>
  <c r="O554" i="2"/>
  <c r="O592" i="2"/>
  <c r="O567" i="2"/>
  <c r="O550" i="2"/>
  <c r="O588" i="2"/>
  <c r="O562" i="2"/>
  <c r="O537" i="2"/>
  <c r="O528" i="2"/>
  <c r="O520" i="2"/>
  <c r="O511" i="2"/>
  <c r="O502" i="2"/>
  <c r="O494" i="2"/>
  <c r="O485" i="2"/>
  <c r="O538" i="2"/>
  <c r="O529" i="2"/>
  <c r="O521" i="2"/>
  <c r="O512" i="2"/>
  <c r="O503" i="2"/>
  <c r="O495" i="2"/>
  <c r="O486" i="2"/>
  <c r="O478" i="2"/>
  <c r="O536" i="2"/>
  <c r="O527" i="2"/>
  <c r="O519" i="2"/>
  <c r="O501" i="2"/>
  <c r="O493" i="2"/>
  <c r="O484" i="2"/>
  <c r="O476" i="2"/>
  <c r="O496" i="2"/>
  <c r="O479" i="2"/>
  <c r="O509" i="2"/>
  <c r="O533" i="2"/>
  <c r="O516" i="2"/>
  <c r="O498" i="2"/>
  <c r="O481" i="2"/>
  <c r="O522" i="2"/>
  <c r="O534" i="2"/>
  <c r="O525" i="2"/>
  <c r="O517" i="2"/>
  <c r="O508" i="2"/>
  <c r="O499" i="2"/>
  <c r="O491" i="2"/>
  <c r="O482" i="2"/>
  <c r="O474" i="2"/>
  <c r="O540" i="2"/>
  <c r="O532" i="2"/>
  <c r="O523" i="2"/>
  <c r="O515" i="2"/>
  <c r="O506" i="2"/>
  <c r="O497" i="2"/>
  <c r="O489" i="2"/>
  <c r="O480" i="2"/>
  <c r="O539" i="2"/>
  <c r="O518" i="2"/>
  <c r="O500" i="2"/>
  <c r="O487" i="2"/>
  <c r="O526" i="2"/>
  <c r="O542" i="2"/>
  <c r="O524" i="2"/>
  <c r="O507" i="2"/>
  <c r="O490" i="2"/>
  <c r="O535" i="2"/>
  <c r="O504" i="2"/>
  <c r="O477" i="2"/>
  <c r="O513" i="2"/>
  <c r="O492" i="2"/>
  <c r="O475" i="2"/>
  <c r="O317" i="2"/>
  <c r="O390" i="2"/>
  <c r="O368" i="2"/>
  <c r="O340" i="2"/>
  <c r="O330" i="2"/>
  <c r="O286" i="2"/>
  <c r="O388" i="2"/>
  <c r="O326" i="2"/>
  <c r="O304" i="2"/>
  <c r="O405" i="2"/>
  <c r="O466" i="2"/>
  <c r="O458" i="2"/>
  <c r="O449" i="2"/>
  <c r="O441" i="2"/>
  <c r="O432" i="2"/>
  <c r="O424" i="2"/>
  <c r="O415" i="2"/>
  <c r="O406" i="2"/>
  <c r="O459" i="2"/>
  <c r="O442" i="2"/>
  <c r="O425" i="2"/>
  <c r="O407" i="2"/>
  <c r="O469" i="2"/>
  <c r="O461" i="2"/>
  <c r="O452" i="2"/>
  <c r="O444" i="2"/>
  <c r="O435" i="2"/>
  <c r="O427" i="2"/>
  <c r="O419" i="2"/>
  <c r="O410" i="2"/>
  <c r="O450" i="2"/>
  <c r="O421" i="2"/>
  <c r="O468" i="2"/>
  <c r="O460" i="2"/>
  <c r="O443" i="2"/>
  <c r="O434" i="2"/>
  <c r="O426" i="2"/>
  <c r="O417" i="2"/>
  <c r="O408" i="2"/>
  <c r="O446" i="2"/>
  <c r="O416" i="2"/>
  <c r="O294" i="2"/>
  <c r="O273" i="2"/>
  <c r="O310" i="2"/>
  <c r="O288" i="2"/>
  <c r="O282" i="2"/>
  <c r="O297" i="2"/>
  <c r="O401" i="2"/>
  <c r="O384" i="2"/>
  <c r="O378" i="2"/>
  <c r="O361" i="2"/>
  <c r="O356" i="2"/>
  <c r="O344" i="2"/>
  <c r="O339" i="2"/>
  <c r="O470" i="2"/>
  <c r="O462" i="2"/>
  <c r="O454" i="2"/>
  <c r="O445" i="2"/>
  <c r="O436" i="2"/>
  <c r="O428" i="2"/>
  <c r="O420" i="2"/>
  <c r="O411" i="2"/>
  <c r="O467" i="2"/>
  <c r="O455" i="2"/>
  <c r="O429" i="2"/>
  <c r="O412" i="2"/>
  <c r="O473" i="2"/>
  <c r="O465" i="2"/>
  <c r="O457" i="2"/>
  <c r="O448" i="2"/>
  <c r="O440" i="2"/>
  <c r="O431" i="2"/>
  <c r="O423" i="2"/>
  <c r="O414" i="2"/>
  <c r="O463" i="2"/>
  <c r="O438" i="2"/>
  <c r="O472" i="2"/>
  <c r="O464" i="2"/>
  <c r="O456" i="2"/>
  <c r="O447" i="2"/>
  <c r="O439" i="2"/>
  <c r="O430" i="2"/>
  <c r="O422" i="2"/>
  <c r="O413" i="2"/>
  <c r="O471" i="2"/>
  <c r="O433" i="2"/>
  <c r="O365" i="2"/>
  <c r="O360" i="2"/>
  <c r="O348" i="2"/>
  <c r="O343" i="2"/>
  <c r="O301" i="2"/>
  <c r="O290" i="2"/>
  <c r="O285" i="2"/>
  <c r="O386" i="2"/>
  <c r="O381" i="2"/>
  <c r="O372" i="2"/>
  <c r="O180" i="2"/>
  <c r="O327" i="2"/>
  <c r="O284" i="2"/>
  <c r="O402" i="2"/>
  <c r="O397" i="2"/>
  <c r="O380" i="2"/>
  <c r="O374" i="2"/>
  <c r="O363" i="2"/>
  <c r="O352" i="2"/>
  <c r="O346" i="2"/>
  <c r="O332" i="2"/>
  <c r="O325" i="2"/>
  <c r="O302" i="2"/>
  <c r="O281" i="2"/>
  <c r="O276" i="2"/>
  <c r="O395" i="2"/>
  <c r="O373" i="2"/>
  <c r="O323" i="2"/>
  <c r="O318" i="2"/>
  <c r="O296" i="2"/>
  <c r="O280" i="2"/>
  <c r="O355" i="2"/>
  <c r="O391" i="2"/>
  <c r="O375" i="2"/>
  <c r="O205" i="2"/>
  <c r="O334" i="2"/>
  <c r="O311" i="2"/>
  <c r="O324" i="2"/>
  <c r="O307" i="2"/>
  <c r="O392" i="2"/>
  <c r="O370" i="2"/>
  <c r="O364" i="2"/>
  <c r="O353" i="2"/>
  <c r="O347" i="2"/>
  <c r="O358" i="2"/>
  <c r="O349" i="2"/>
  <c r="O341" i="2"/>
  <c r="O291" i="2"/>
  <c r="O396" i="2"/>
  <c r="O379" i="2"/>
  <c r="O319" i="2"/>
  <c r="O309" i="2"/>
  <c r="O400" i="2"/>
  <c r="O383" i="2"/>
  <c r="O306" i="2"/>
  <c r="O404" i="2"/>
  <c r="O387" i="2"/>
  <c r="O362" i="2"/>
  <c r="O354" i="2"/>
  <c r="O322" i="2"/>
  <c r="O300" i="2"/>
  <c r="O278" i="2"/>
  <c r="O328" i="2"/>
  <c r="O312" i="2"/>
  <c r="O295" i="2"/>
  <c r="O279" i="2"/>
  <c r="O338" i="2"/>
  <c r="O315" i="2"/>
  <c r="O293" i="2"/>
  <c r="O336" i="2"/>
  <c r="O314" i="2"/>
  <c r="O292" i="2"/>
  <c r="O122" i="2"/>
  <c r="O88" i="2"/>
  <c r="O168" i="2"/>
  <c r="O316" i="2"/>
  <c r="O299" i="2"/>
  <c r="O283" i="2"/>
  <c r="O320" i="2"/>
  <c r="O303" i="2"/>
  <c r="O287" i="2"/>
  <c r="O197" i="2"/>
  <c r="O188" i="2"/>
  <c r="O172" i="2"/>
  <c r="O154" i="2"/>
  <c r="O46" i="2"/>
  <c r="O12" i="2"/>
  <c r="O186" i="2"/>
  <c r="O152" i="2"/>
  <c r="O261" i="2"/>
  <c r="O244" i="2"/>
  <c r="O228" i="2"/>
  <c r="O211" i="2"/>
  <c r="O262" i="2"/>
  <c r="O229" i="2"/>
  <c r="O268" i="2"/>
  <c r="O252" i="2"/>
  <c r="O235" i="2"/>
  <c r="O218" i="2"/>
  <c r="O254" i="2"/>
  <c r="O263" i="2"/>
  <c r="O246" i="2"/>
  <c r="O230" i="2"/>
  <c r="O213" i="2"/>
  <c r="O266" i="2"/>
  <c r="O142" i="2"/>
  <c r="O265" i="2"/>
  <c r="O248" i="2"/>
  <c r="O232" i="2"/>
  <c r="O215" i="2"/>
  <c r="O241" i="2"/>
  <c r="O208" i="2"/>
  <c r="O256" i="2"/>
  <c r="O239" i="2"/>
  <c r="O222" i="2"/>
  <c r="O206" i="2"/>
  <c r="O270" i="2"/>
  <c r="O267" i="2"/>
  <c r="O250" i="2"/>
  <c r="O234" i="2"/>
  <c r="O217" i="2"/>
  <c r="O220" i="2"/>
  <c r="O9" i="2"/>
  <c r="O53" i="2"/>
  <c r="O13" i="2"/>
  <c r="O176" i="2"/>
  <c r="O159" i="2"/>
  <c r="O103" i="2"/>
  <c r="O182" i="2"/>
  <c r="O166" i="2"/>
  <c r="O269" i="2"/>
  <c r="O253" i="2"/>
  <c r="O236" i="2"/>
  <c r="O219" i="2"/>
  <c r="O212" i="2"/>
  <c r="O260" i="2"/>
  <c r="O243" i="2"/>
  <c r="O227" i="2"/>
  <c r="O210" i="2"/>
  <c r="O216" i="2"/>
  <c r="O272" i="2"/>
  <c r="O255" i="2"/>
  <c r="O238" i="2"/>
  <c r="O221" i="2"/>
  <c r="O237" i="2"/>
  <c r="O163" i="2"/>
  <c r="O146" i="2"/>
  <c r="O257" i="2"/>
  <c r="O240" i="2"/>
  <c r="O223" i="2"/>
  <c r="O207" i="2"/>
  <c r="O258" i="2"/>
  <c r="O224" i="2"/>
  <c r="O264" i="2"/>
  <c r="O247" i="2"/>
  <c r="O231" i="2"/>
  <c r="O214" i="2"/>
  <c r="O233" i="2"/>
  <c r="O259" i="2"/>
  <c r="O242" i="2"/>
  <c r="O225" i="2"/>
  <c r="O249" i="2"/>
  <c r="O148" i="2"/>
  <c r="O61" i="2"/>
  <c r="O19" i="2"/>
  <c r="O184" i="2"/>
  <c r="O150" i="2"/>
  <c r="O55" i="2"/>
  <c r="O28" i="2"/>
  <c r="O111" i="2"/>
  <c r="O78" i="2"/>
  <c r="O202" i="2"/>
  <c r="O194" i="2"/>
  <c r="O185" i="2"/>
  <c r="O169" i="2"/>
  <c r="O160" i="2"/>
  <c r="O151" i="2"/>
  <c r="O143" i="2"/>
  <c r="O191" i="2"/>
  <c r="O174" i="2"/>
  <c r="O157" i="2"/>
  <c r="O140" i="2"/>
  <c r="O57" i="2"/>
  <c r="O107" i="2"/>
  <c r="O74" i="2"/>
  <c r="O198" i="2"/>
  <c r="O189" i="2"/>
  <c r="O181" i="2"/>
  <c r="O173" i="2"/>
  <c r="O164" i="2"/>
  <c r="O156" i="2"/>
  <c r="O147" i="2"/>
  <c r="O139" i="2"/>
  <c r="O195" i="2"/>
  <c r="O178" i="2"/>
  <c r="O161" i="2"/>
  <c r="O144" i="2"/>
  <c r="O7" i="2"/>
  <c r="O204" i="2"/>
  <c r="O196" i="2"/>
  <c r="O187" i="2"/>
  <c r="O179" i="2"/>
  <c r="O171" i="2"/>
  <c r="O162" i="2"/>
  <c r="O153" i="2"/>
  <c r="O145" i="2"/>
  <c r="O200" i="2"/>
  <c r="O192" i="2"/>
  <c r="O183" i="2"/>
  <c r="O175" i="2"/>
  <c r="O167" i="2"/>
  <c r="O158" i="2"/>
  <c r="O149" i="2"/>
  <c r="O141" i="2"/>
  <c r="O126" i="2"/>
  <c r="O92" i="2"/>
  <c r="O36" i="2"/>
  <c r="O130" i="2"/>
  <c r="O114" i="2"/>
  <c r="O97" i="2"/>
  <c r="O80" i="2"/>
  <c r="O127" i="2"/>
  <c r="O119" i="2"/>
  <c r="O110" i="2"/>
  <c r="O102" i="2"/>
  <c r="O94" i="2"/>
  <c r="O85" i="2"/>
  <c r="O77" i="2"/>
  <c r="O125" i="2"/>
  <c r="O108" i="2"/>
  <c r="O91" i="2"/>
  <c r="O75" i="2"/>
  <c r="O128" i="2"/>
  <c r="O95" i="2"/>
  <c r="O118" i="2"/>
  <c r="O109" i="2"/>
  <c r="O84" i="2"/>
  <c r="O76" i="2"/>
  <c r="O29" i="2"/>
  <c r="O35" i="2"/>
  <c r="O27" i="2"/>
  <c r="O10" i="2"/>
  <c r="O68" i="2"/>
  <c r="O17" i="2"/>
  <c r="O124" i="2"/>
  <c r="O116" i="2"/>
  <c r="O90" i="2"/>
  <c r="O82" i="2"/>
  <c r="O26" i="2"/>
  <c r="O83" i="2"/>
  <c r="O15" i="2"/>
  <c r="O34" i="2"/>
  <c r="O131" i="2"/>
  <c r="O123" i="2"/>
  <c r="O115" i="2"/>
  <c r="O106" i="2"/>
  <c r="O98" i="2"/>
  <c r="O89" i="2"/>
  <c r="O81" i="2"/>
  <c r="O73" i="2"/>
  <c r="O138" i="2"/>
  <c r="O129" i="2"/>
  <c r="O121" i="2"/>
  <c r="O113" i="2"/>
  <c r="O104" i="2"/>
  <c r="O96" i="2"/>
  <c r="O87" i="2"/>
  <c r="O79" i="2"/>
  <c r="O41" i="2"/>
  <c r="O70" i="2"/>
  <c r="O136" i="2"/>
  <c r="O134" i="2"/>
  <c r="O117" i="2"/>
  <c r="O100" i="2"/>
  <c r="O48" i="2"/>
  <c r="O31" i="2"/>
  <c r="O59" i="2"/>
  <c r="O45" i="2"/>
  <c r="O18" i="2"/>
  <c r="O5" i="2"/>
  <c r="O14" i="2"/>
  <c r="O6" i="2"/>
  <c r="O52" i="2"/>
  <c r="O44" i="2"/>
  <c r="O30" i="2"/>
  <c r="O40" i="2"/>
  <c r="O24" i="2"/>
  <c r="O71" i="2"/>
  <c r="O63" i="2"/>
  <c r="O21" i="2"/>
  <c r="O22" i="2"/>
  <c r="O66" i="2"/>
  <c r="O60" i="2"/>
  <c r="O42" i="2"/>
  <c r="O25" i="2"/>
  <c r="O8" i="2"/>
  <c r="O64" i="2"/>
  <c r="O54" i="2"/>
  <c r="O37" i="2"/>
  <c r="O20" i="2"/>
  <c r="O58" i="2"/>
  <c r="O69" i="2"/>
  <c r="O50" i="2"/>
  <c r="O16" i="2"/>
  <c r="O62" i="2"/>
  <c r="O56" i="2"/>
  <c r="P1390" i="1"/>
  <c r="P1403" i="1" s="1"/>
  <c r="P1367" i="1"/>
  <c r="P1389" i="1" s="1"/>
  <c r="P1321" i="1"/>
  <c r="P1340" i="1" s="1"/>
  <c r="P981" i="1"/>
  <c r="P1001" i="1" s="1"/>
  <c r="P711" i="1"/>
  <c r="P758" i="1" s="1"/>
  <c r="P636" i="1"/>
  <c r="P654" i="1" s="1"/>
  <c r="P370" i="1"/>
  <c r="P394" i="1" s="1"/>
  <c r="P353" i="1"/>
  <c r="P309" i="1"/>
  <c r="P331" i="1" s="1"/>
  <c r="P253" i="1"/>
  <c r="P271" i="1" s="1"/>
  <c r="P166" i="1"/>
  <c r="P190" i="1" s="1"/>
  <c r="P113" i="1"/>
  <c r="P133" i="1" s="1"/>
  <c r="P40" i="1"/>
  <c r="P67" i="1" s="1"/>
  <c r="P24" i="1"/>
  <c r="P39" i="1" s="1"/>
  <c r="P68" i="1"/>
  <c r="P93" i="1" s="1"/>
  <c r="P94" i="1"/>
  <c r="P112" i="1" s="1"/>
  <c r="P134" i="1"/>
  <c r="P155" i="1" s="1"/>
  <c r="P191" i="1"/>
  <c r="P226" i="1" s="1"/>
  <c r="P211" i="1"/>
  <c r="P272" i="1"/>
  <c r="P273" i="1"/>
  <c r="P332" i="1"/>
  <c r="P351" i="1" s="1"/>
  <c r="P395" i="1"/>
  <c r="P409" i="1" s="1"/>
  <c r="P419" i="1"/>
  <c r="P437" i="1" s="1"/>
  <c r="P458" i="1"/>
  <c r="P488" i="1" s="1"/>
  <c r="P491" i="1"/>
  <c r="P505" i="1" s="1"/>
  <c r="P534" i="1"/>
  <c r="P612" i="1"/>
  <c r="P623" i="1" s="1"/>
  <c r="P624" i="1"/>
  <c r="P635" i="1" s="1"/>
  <c r="P656" i="1"/>
  <c r="P673" i="1" s="1"/>
  <c r="P674" i="1"/>
  <c r="P691" i="1" s="1"/>
  <c r="P692" i="1"/>
  <c r="P710" i="1" s="1"/>
  <c r="P759" i="1"/>
  <c r="P777" i="1" s="1"/>
  <c r="P951" i="1"/>
  <c r="P960" i="1" s="1"/>
  <c r="P1002" i="1"/>
  <c r="P1010" i="1" s="1"/>
  <c r="P1015" i="1"/>
  <c r="P1036" i="1"/>
  <c r="P1049" i="1" s="1"/>
  <c r="P1078" i="1"/>
  <c r="P1102" i="1" s="1"/>
  <c r="P1103" i="1"/>
  <c r="P1127" i="1" s="1"/>
  <c r="P1230" i="1"/>
  <c r="P1255" i="1" s="1"/>
  <c r="P1271" i="1"/>
  <c r="P1283" i="1" s="1"/>
  <c r="P1341" i="1"/>
  <c r="P1366" i="1" s="1"/>
  <c r="P1404" i="1"/>
  <c r="P1428" i="1" s="1"/>
  <c r="P5" i="1"/>
  <c r="P23" i="1" s="1"/>
  <c r="N1429" i="2" l="1"/>
  <c r="O271" i="2"/>
  <c r="O394" i="2"/>
  <c r="O849" i="2"/>
  <c r="O980" i="2"/>
  <c r="O1145" i="2"/>
  <c r="O23" i="2"/>
  <c r="O133" i="2"/>
  <c r="O331" i="2"/>
  <c r="O758" i="2"/>
  <c r="O870" i="2"/>
  <c r="O934" i="2"/>
  <c r="O1229" i="2"/>
  <c r="O1283" i="2"/>
  <c r="O1366" i="2"/>
  <c r="O1389" i="2"/>
  <c r="O1403" i="2"/>
  <c r="O32" i="2"/>
  <c r="L155" i="2"/>
  <c r="L1429" i="2" s="1"/>
  <c r="L564" i="2"/>
  <c r="M369" i="2"/>
  <c r="M1429" i="2" s="1"/>
  <c r="O93" i="2"/>
  <c r="O165" i="2"/>
  <c r="O369" i="2"/>
  <c r="O437" i="2"/>
  <c r="O530" i="2"/>
  <c r="O510" i="2"/>
  <c r="O514" i="2" s="1"/>
  <c r="O691" i="2"/>
  <c r="O623" i="2"/>
  <c r="O611" i="2"/>
  <c r="O796" i="2"/>
  <c r="O894" i="2"/>
  <c r="O904" i="2"/>
  <c r="O960" i="2"/>
  <c r="O1001" i="2"/>
  <c r="O1127" i="2"/>
  <c r="O1174" i="2"/>
  <c r="O1213" i="2"/>
  <c r="O1255" i="2"/>
  <c r="O1320" i="2"/>
  <c r="O308" i="2"/>
  <c r="O581" i="2"/>
  <c r="O1010" i="2"/>
  <c r="O1190" i="2"/>
  <c r="O1340" i="2"/>
  <c r="O155" i="2"/>
  <c r="O418" i="2"/>
  <c r="O824" i="2"/>
  <c r="L394" i="2"/>
  <c r="O112" i="2"/>
  <c r="O251" i="2"/>
  <c r="O453" i="2"/>
  <c r="O505" i="2"/>
  <c r="O635" i="2"/>
  <c r="O673" i="2"/>
  <c r="O710" i="2"/>
  <c r="O1077" i="2"/>
  <c r="O1049" i="2"/>
  <c r="O1428" i="2"/>
  <c r="L1077" i="2"/>
  <c r="L351" i="2"/>
  <c r="N793" i="2"/>
  <c r="P308" i="1"/>
  <c r="P1429" i="1" s="1"/>
  <c r="I1429" i="2"/>
  <c r="K1429" i="2"/>
  <c r="J1429" i="2"/>
  <c r="O275" i="2"/>
  <c r="O771" i="2"/>
  <c r="O777" i="2" s="1"/>
  <c r="O819" i="2"/>
  <c r="O483" i="2"/>
  <c r="O488" i="2" s="1"/>
  <c r="O209" i="2"/>
  <c r="O587" i="2"/>
  <c r="O602" i="2" s="1"/>
  <c r="O177" i="2"/>
  <c r="O190" i="2" s="1"/>
  <c r="O371" i="2"/>
  <c r="O193" i="2"/>
  <c r="O226" i="2" s="1"/>
  <c r="O33" i="2"/>
  <c r="O39" i="2" s="1"/>
  <c r="O382" i="2"/>
  <c r="O531" i="2"/>
  <c r="O541" i="2" s="1"/>
  <c r="O1293" i="2"/>
  <c r="O1306" i="2" s="1"/>
  <c r="O345" i="2"/>
  <c r="O351" i="2" s="1"/>
  <c r="O245" i="2"/>
  <c r="O964" i="2"/>
  <c r="O49" i="2"/>
  <c r="O67" i="2" s="1"/>
  <c r="O553" i="2"/>
  <c r="O564" i="2" s="1"/>
  <c r="O451" i="2"/>
  <c r="O289" i="2"/>
  <c r="O1101" i="2"/>
  <c r="O1102" i="2" s="1"/>
  <c r="O403" i="2"/>
  <c r="O409" i="2" s="1"/>
  <c r="O1429" i="2" l="1"/>
</calcChain>
</file>

<file path=xl/comments1.xml><?xml version="1.0" encoding="utf-8"?>
<comments xmlns="http://schemas.openxmlformats.org/spreadsheetml/2006/main">
  <authors>
    <author>Mather, Kathy M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Mather, Kathy M:</t>
        </r>
        <r>
          <rPr>
            <sz val="9"/>
            <color indexed="81"/>
            <rFont val="Tahoma"/>
            <family val="2"/>
          </rPr>
          <t xml:space="preserve">
$1.08 per closed acre for 1987-2004 entries and $5.56 per closed acre for 2005 and later entries.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Mather, Kathy M:</t>
        </r>
        <r>
          <rPr>
            <sz val="9"/>
            <color indexed="81"/>
            <rFont val="Tahoma"/>
            <family val="2"/>
          </rPr>
          <t xml:space="preserve">
80% of $0.79 per closed acre for 1987-2004 entries and 80% of $0.85 per closed acre for 2005 and later entries as well as 80% of the open acres revenues.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Mather, Kathy M:</t>
        </r>
        <r>
          <rPr>
            <sz val="9"/>
            <color indexed="81"/>
            <rFont val="Tahoma"/>
            <family val="2"/>
          </rPr>
          <t xml:space="preserve">
20% of $0.79 per closed acre for 1987-2004 entries and 20% of $0.85 per closed acre for 2005 and later entries as well as 20% of the open acres revenues.</t>
        </r>
      </text>
    </comment>
  </commentList>
</comments>
</file>

<file path=xl/comments2.xml><?xml version="1.0" encoding="utf-8"?>
<comments xmlns="http://schemas.openxmlformats.org/spreadsheetml/2006/main">
  <authors>
    <author>Mather, Kathy M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Mather, Kathy M:</t>
        </r>
        <r>
          <rPr>
            <sz val="9"/>
            <color indexed="81"/>
            <rFont val="Tahoma"/>
            <family val="2"/>
          </rPr>
          <t xml:space="preserve">
$1.08 per closed acre for 1987-2004 entries and $8.54 per closed acre for 2005 and later entries.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Mather, Kathy M:</t>
        </r>
        <r>
          <rPr>
            <sz val="9"/>
            <color indexed="81"/>
            <rFont val="Tahoma"/>
            <family val="2"/>
          </rPr>
          <t xml:space="preserve">
80% of $0.79 per closed acre for 1987-2004 entries and 80% of $2.14 per closed acre for 2005 and later entries as well as 80% of the open acres revenues.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Mather, Kathy M:</t>
        </r>
        <r>
          <rPr>
            <sz val="9"/>
            <color indexed="81"/>
            <rFont val="Tahoma"/>
            <family val="2"/>
          </rPr>
          <t xml:space="preserve">
20% of $0.79 per closed acre for 1987-2004 entries and 20% of $2.14 per closed acre for 2005 and later entries as well as 20% of the open acres revenues.</t>
        </r>
      </text>
    </comment>
  </commentList>
</comments>
</file>

<file path=xl/comments3.xml><?xml version="1.0" encoding="utf-8"?>
<comments xmlns="http://schemas.openxmlformats.org/spreadsheetml/2006/main">
  <authors>
    <author>Mather, Kathy M</author>
  </authors>
  <commentList>
    <comment ref="C33" authorId="0">
      <text>
        <r>
          <rPr>
            <b/>
            <sz val="9"/>
            <color indexed="81"/>
            <rFont val="Tahoma"/>
            <family val="2"/>
          </rPr>
          <t>Mather, Kathy M:</t>
        </r>
        <r>
          <rPr>
            <sz val="9"/>
            <color indexed="81"/>
            <rFont val="Tahoma"/>
            <family val="2"/>
          </rPr>
          <t xml:space="preserve">
$1.08 per closed acre for 1987-2004 entries and $8.54 per closed acre for 2005 and later entries.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Mather, Kathy M:</t>
        </r>
        <r>
          <rPr>
            <sz val="9"/>
            <color indexed="81"/>
            <rFont val="Tahoma"/>
            <family val="2"/>
          </rPr>
          <t xml:space="preserve">
80% of $0.79 per closed acre for 1987-2004 entries and 80% of $2.14 per closed acre for 2005 and later entries as well as 80% of the open acres revenues.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Mather, Kathy M:</t>
        </r>
        <r>
          <rPr>
            <sz val="9"/>
            <color indexed="81"/>
            <rFont val="Tahoma"/>
            <family val="2"/>
          </rPr>
          <t xml:space="preserve">
20% of $0.79 per closed acre for 1987-2004 entries and 20% of $2.14 per closed acre for 2005 and later entries as well as 20% of the open acres revenues.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Mather, Kathy M:</t>
        </r>
        <r>
          <rPr>
            <sz val="9"/>
            <color indexed="81"/>
            <rFont val="Tahoma"/>
            <family val="2"/>
          </rPr>
          <t xml:space="preserve">
$1.08 per closed acre for 1987-2004 entries and $5.56 per closed acre for 2005 and later entries.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Mather, Kathy M:</t>
        </r>
        <r>
          <rPr>
            <sz val="9"/>
            <color indexed="81"/>
            <rFont val="Tahoma"/>
            <family val="2"/>
          </rPr>
          <t xml:space="preserve">
80% of $0.79 per closed acre for 1987-2004 entries and 80% of $0.85 per closed acre for 2005 and later entries as well as 80% of the open acres revenues.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Mather, Kathy M:</t>
        </r>
        <r>
          <rPr>
            <sz val="9"/>
            <color indexed="81"/>
            <rFont val="Tahoma"/>
            <family val="2"/>
          </rPr>
          <t xml:space="preserve">
20% of $0.79 per closed acre for 1987-2004 entries and 20% of $0.85 per closed acre for 2005 and later entries as well as 20% of the open acres revenues.</t>
        </r>
      </text>
    </comment>
  </commentList>
</comments>
</file>

<file path=xl/sharedStrings.xml><?xml version="1.0" encoding="utf-8"?>
<sst xmlns="http://schemas.openxmlformats.org/spreadsheetml/2006/main" count="8478" uniqueCount="1292">
  <si>
    <t>Municipality</t>
  </si>
  <si>
    <t>ADAMS</t>
  </si>
  <si>
    <t>ADAMS (C)</t>
  </si>
  <si>
    <t>ADAMS (T)</t>
  </si>
  <si>
    <t>BIG FLATS (T)</t>
  </si>
  <si>
    <t>COLBURN (T)</t>
  </si>
  <si>
    <t>DELL PRAIRIE (T)</t>
  </si>
  <si>
    <t>EASTON (T)</t>
  </si>
  <si>
    <t>FRIENDSHIP (V)</t>
  </si>
  <si>
    <t>JACKSON (T)</t>
  </si>
  <si>
    <t>LEOLA (T)</t>
  </si>
  <si>
    <t>LINCOLN (T)</t>
  </si>
  <si>
    <t>MONROE (T)</t>
  </si>
  <si>
    <t>NEW CHESTER (T)</t>
  </si>
  <si>
    <t>NEW HAVEN (T)</t>
  </si>
  <si>
    <t>PRESTON (T)</t>
  </si>
  <si>
    <t>QUINCY (T)</t>
  </si>
  <si>
    <t>RICHFIELD (T)</t>
  </si>
  <si>
    <t>ROME (T)</t>
  </si>
  <si>
    <t>SPRINGVILLE (T)</t>
  </si>
  <si>
    <t>STRONGS PRAIRIE (T)</t>
  </si>
  <si>
    <t>ASHLAND</t>
  </si>
  <si>
    <t>AGENDA (T)</t>
  </si>
  <si>
    <t>ASHLAND (C)</t>
  </si>
  <si>
    <t>ASHLAND (T)</t>
  </si>
  <si>
    <t>BUTTERNUT (V)</t>
  </si>
  <si>
    <t>CHIPPEWA (T)</t>
  </si>
  <si>
    <t>GINGLES (T)</t>
  </si>
  <si>
    <t>GORDON (T)</t>
  </si>
  <si>
    <t>JACOBS (T)</t>
  </si>
  <si>
    <t>LA POINTE (T)</t>
  </si>
  <si>
    <t>MARENGO (T)</t>
  </si>
  <si>
    <t>MORSE (T)</t>
  </si>
  <si>
    <t>PEEKSVILLE (T)</t>
  </si>
  <si>
    <t>SANBORN (T)</t>
  </si>
  <si>
    <t>SHANAGOLDEN (T)</t>
  </si>
  <si>
    <t>WHITE RIVER (T)</t>
  </si>
  <si>
    <t>BARRON</t>
  </si>
  <si>
    <t>ALMENA (T)</t>
  </si>
  <si>
    <t>ARLAND (T)</t>
  </si>
  <si>
    <t>BARRON (T)</t>
  </si>
  <si>
    <t>BEAR LAKE (T)</t>
  </si>
  <si>
    <t>CEDAR LAKE (T)</t>
  </si>
  <si>
    <t>CHETEK (T)</t>
  </si>
  <si>
    <t>CLINTON (T)</t>
  </si>
  <si>
    <t>CRYSTAL LAKE (T)</t>
  </si>
  <si>
    <t>CUMBERLAND (T)</t>
  </si>
  <si>
    <t>DALLAS (T)</t>
  </si>
  <si>
    <t>DALLAS (V)</t>
  </si>
  <si>
    <t>DOVRE (T)</t>
  </si>
  <si>
    <t>DOYLE (T)</t>
  </si>
  <si>
    <t>LAKELAND (T)</t>
  </si>
  <si>
    <t>MAPLE GROVE (T)</t>
  </si>
  <si>
    <t>MAPLE PLAIN (T)</t>
  </si>
  <si>
    <t>OAK GROVE (T)</t>
  </si>
  <si>
    <t>PRAIRIE FARM (T)</t>
  </si>
  <si>
    <t>PRAIRIE LAKE (T)</t>
  </si>
  <si>
    <t>RICE LAKE (C)</t>
  </si>
  <si>
    <t>RICE LAKE (T)</t>
  </si>
  <si>
    <t>SIOUX CREEK (T)</t>
  </si>
  <si>
    <t>STANFOLD (T)</t>
  </si>
  <si>
    <t>STANLEY (T)</t>
  </si>
  <si>
    <t>SUMNER (T)</t>
  </si>
  <si>
    <t>TURTLE LAKE (T)</t>
  </si>
  <si>
    <t>VANCE CREEK (T)</t>
  </si>
  <si>
    <t>BAYFIELD</t>
  </si>
  <si>
    <t>BARKSDALE (T)</t>
  </si>
  <si>
    <t>BARNES (T)</t>
  </si>
  <si>
    <t>BAYFIELD (T)</t>
  </si>
  <si>
    <t>BAYVIEW (T)</t>
  </si>
  <si>
    <t>BELL (T)</t>
  </si>
  <si>
    <t>CABLE (T)</t>
  </si>
  <si>
    <t>CLOVER (T)</t>
  </si>
  <si>
    <t>DELTA (T)</t>
  </si>
  <si>
    <t>DRUMMOND (T)</t>
  </si>
  <si>
    <t>EILEEN (T)</t>
  </si>
  <si>
    <t>GRANDVIEW (T)</t>
  </si>
  <si>
    <t>HUGHES (T)</t>
  </si>
  <si>
    <t>IRON RIVER (T)</t>
  </si>
  <si>
    <t>KELLY (T)</t>
  </si>
  <si>
    <t>KEYSTONE (T)</t>
  </si>
  <si>
    <t>MASON (T)</t>
  </si>
  <si>
    <t>NAMAKAGON (T)</t>
  </si>
  <si>
    <t>ORIENTA (T)</t>
  </si>
  <si>
    <t>OULU (T)</t>
  </si>
  <si>
    <t>PILSEN (T)</t>
  </si>
  <si>
    <t>PORT WING (T)</t>
  </si>
  <si>
    <t>RUSSELL (T)</t>
  </si>
  <si>
    <t>TRIPP (T)</t>
  </si>
  <si>
    <t>WASHBURN (T)</t>
  </si>
  <si>
    <t>BROWN</t>
  </si>
  <si>
    <t>BELLEVUE (V)</t>
  </si>
  <si>
    <t>EATON (T)</t>
  </si>
  <si>
    <t>GLENMORE (T)</t>
  </si>
  <si>
    <t>GREEN BAY (C)</t>
  </si>
  <si>
    <t>GREEN BAY (T)</t>
  </si>
  <si>
    <t>HOBART (V)</t>
  </si>
  <si>
    <t>HOLLAND (T)</t>
  </si>
  <si>
    <t>HOWARD (V)</t>
  </si>
  <si>
    <t>HUMBOLDT (T)</t>
  </si>
  <si>
    <t>LEDGEVIEW (T)</t>
  </si>
  <si>
    <t>MORRISON (T)</t>
  </si>
  <si>
    <t>NEW DENMARK (T)</t>
  </si>
  <si>
    <t>PITTSFIELD (T)</t>
  </si>
  <si>
    <t>ROCKLAND (T)</t>
  </si>
  <si>
    <t>SCOTT (T)</t>
  </si>
  <si>
    <t>SUAMICO (V)</t>
  </si>
  <si>
    <t>WRIGHTSTOWN (T)</t>
  </si>
  <si>
    <t>WRIGHTSTOWN (V)</t>
  </si>
  <si>
    <t>BUFFALO</t>
  </si>
  <si>
    <t>ALMA (C)</t>
  </si>
  <si>
    <t>ALMA (T)</t>
  </si>
  <si>
    <t>BELVIDERE (T)</t>
  </si>
  <si>
    <t>BUFFALO (T)</t>
  </si>
  <si>
    <t>CANTON (T)</t>
  </si>
  <si>
    <t>CROSS (T)</t>
  </si>
  <si>
    <t>DOVER (T)</t>
  </si>
  <si>
    <t>FOUNTAIN CITY (C)</t>
  </si>
  <si>
    <t>GILMANTON (T)</t>
  </si>
  <si>
    <t>GLENCOE (T)</t>
  </si>
  <si>
    <t>MAXVILLE (T)</t>
  </si>
  <si>
    <t>MILTON (T)</t>
  </si>
  <si>
    <t>MODENA (T)</t>
  </si>
  <si>
    <t>MONDOVI (T)</t>
  </si>
  <si>
    <t>MONTANA (T)</t>
  </si>
  <si>
    <t>NAPLES (T)</t>
  </si>
  <si>
    <t>NELSON (T)</t>
  </si>
  <si>
    <t>NELSON (V)</t>
  </si>
  <si>
    <t>WAUMANDEE (T)</t>
  </si>
  <si>
    <t>BURNETT</t>
  </si>
  <si>
    <t>ANDERSON (T)</t>
  </si>
  <si>
    <t>BLAINE (T)</t>
  </si>
  <si>
    <t>DANIELS (T)</t>
  </si>
  <si>
    <t>DEWEY (T)</t>
  </si>
  <si>
    <t>GRANTSBURG (T)</t>
  </si>
  <si>
    <t>LA FOLLETTE (T)</t>
  </si>
  <si>
    <t>MEENON (T)</t>
  </si>
  <si>
    <t>OAKLAND (T)</t>
  </si>
  <si>
    <t>ROOSEVELT (T)</t>
  </si>
  <si>
    <t>RUSK (T)</t>
  </si>
  <si>
    <t>SAND LAKE (T)</t>
  </si>
  <si>
    <t>SIREN (T)</t>
  </si>
  <si>
    <t>SWISS (T)</t>
  </si>
  <si>
    <t>TRADE LAKE (T)</t>
  </si>
  <si>
    <t>UNION (T)</t>
  </si>
  <si>
    <t>WEBB LAKE (T)</t>
  </si>
  <si>
    <t>WEST MARSHLAND (T)</t>
  </si>
  <si>
    <t>WOOD RIVER (T)</t>
  </si>
  <si>
    <t>CALUMET</t>
  </si>
  <si>
    <t>BRILLION (T)</t>
  </si>
  <si>
    <t>BROTHERTOWN (T)</t>
  </si>
  <si>
    <t>CHARLESTOWN (T)</t>
  </si>
  <si>
    <t>CHILTON (T)</t>
  </si>
  <si>
    <t>HARRISON (T)</t>
  </si>
  <si>
    <t>NEW HOLSTEIN (T)</t>
  </si>
  <si>
    <t>RANTOUL (T)</t>
  </si>
  <si>
    <t>STOCKBRIDGE (T)</t>
  </si>
  <si>
    <t>WOODVILLE (T)</t>
  </si>
  <si>
    <t>CHIPPEWA</t>
  </si>
  <si>
    <t>ANSON (T)</t>
  </si>
  <si>
    <t>ARTHUR (T)</t>
  </si>
  <si>
    <t>AUBURN (T)</t>
  </si>
  <si>
    <t>BIRCH CREEK (T)</t>
  </si>
  <si>
    <t>BLOOMER (T)</t>
  </si>
  <si>
    <t>CLEVELAND (T)</t>
  </si>
  <si>
    <t>COOKS VALLEY (T)</t>
  </si>
  <si>
    <t>DELMAR (T)</t>
  </si>
  <si>
    <t>EAGLE POINT (T)</t>
  </si>
  <si>
    <t>EDSON (T)</t>
  </si>
  <si>
    <t>ESTELLA (T)</t>
  </si>
  <si>
    <t>GOETZ (T)</t>
  </si>
  <si>
    <t>HOWARD (T)</t>
  </si>
  <si>
    <t>LAFAYETTE (T)</t>
  </si>
  <si>
    <t>LAKE HALLIE (V)</t>
  </si>
  <si>
    <t>LAKE HOLCOMBE (T)</t>
  </si>
  <si>
    <t>NEW AUBURN (V)</t>
  </si>
  <si>
    <t>RUBY (T)</t>
  </si>
  <si>
    <t>SAMPSON (T)</t>
  </si>
  <si>
    <t>SIGEL (T)</t>
  </si>
  <si>
    <t>TILDEN (T)</t>
  </si>
  <si>
    <t>WHEATON (T)</t>
  </si>
  <si>
    <t>WOODMOHR (T)</t>
  </si>
  <si>
    <t>CLARK</t>
  </si>
  <si>
    <t>BEAVER (T)</t>
  </si>
  <si>
    <t>BUTLER (T)</t>
  </si>
  <si>
    <t>COLBY (T)</t>
  </si>
  <si>
    <t>DEWHURST (T)</t>
  </si>
  <si>
    <t>FOSTER (T)</t>
  </si>
  <si>
    <t>FREMONT (T)</t>
  </si>
  <si>
    <t>GRANT (T)</t>
  </si>
  <si>
    <t>GREEN GROVE (T)</t>
  </si>
  <si>
    <t>GREENWOOD (C)</t>
  </si>
  <si>
    <t>HENDREN (T)</t>
  </si>
  <si>
    <t>HEWETT (T)</t>
  </si>
  <si>
    <t>HIXON (T)</t>
  </si>
  <si>
    <t>HOARD (T)</t>
  </si>
  <si>
    <t>LEVIS (T)</t>
  </si>
  <si>
    <t>LONGWOOD (T)</t>
  </si>
  <si>
    <t>LOYAL (T)</t>
  </si>
  <si>
    <t>LYNN (T)</t>
  </si>
  <si>
    <t>MAYVILLE (T)</t>
  </si>
  <si>
    <t>MEAD (T)</t>
  </si>
  <si>
    <t>MENTOR (T)</t>
  </si>
  <si>
    <t>NEILLSVILLE (C)</t>
  </si>
  <si>
    <t>PINE VALLEY (T)</t>
  </si>
  <si>
    <t>RESEBURG (T)</t>
  </si>
  <si>
    <t>SEIF (T)</t>
  </si>
  <si>
    <t>SHERMAN (T)</t>
  </si>
  <si>
    <t>SHERWOOD (T)</t>
  </si>
  <si>
    <t>THORP (T)</t>
  </si>
  <si>
    <t>UNITY (T)</t>
  </si>
  <si>
    <t>WARNER (T)</t>
  </si>
  <si>
    <t>WESTON (T)</t>
  </si>
  <si>
    <t>WITHEE (T)</t>
  </si>
  <si>
    <t>WORDEN (T)</t>
  </si>
  <si>
    <t>YORK (T)</t>
  </si>
  <si>
    <t>COLUMBIA</t>
  </si>
  <si>
    <t>ARLINGTON (T)</t>
  </si>
  <si>
    <t>CALEDONIA (T)</t>
  </si>
  <si>
    <t>COLUMBUS (T)</t>
  </si>
  <si>
    <t>COURTLAND (T)</t>
  </si>
  <si>
    <t>DEKORRA (T)</t>
  </si>
  <si>
    <t>DOYLESTOWN (V)</t>
  </si>
  <si>
    <t>FORT WINNEBAGO (T)</t>
  </si>
  <si>
    <t>FOUNTAIN PRAIRIE (T)</t>
  </si>
  <si>
    <t>HAMPDEN (T)</t>
  </si>
  <si>
    <t>LEEDS (T)</t>
  </si>
  <si>
    <t>LEWISTON (T)</t>
  </si>
  <si>
    <t>LODI (T)</t>
  </si>
  <si>
    <t>LOWVILLE (T)</t>
  </si>
  <si>
    <t>MARCELLON (T)</t>
  </si>
  <si>
    <t>NEWPORT (T)</t>
  </si>
  <si>
    <t>OTSEGO (T)</t>
  </si>
  <si>
    <t>PACIFIC (T)</t>
  </si>
  <si>
    <t>PORTAGE (C)</t>
  </si>
  <si>
    <t>RANDOLPH (T)</t>
  </si>
  <si>
    <t>RIO (V)</t>
  </si>
  <si>
    <t>SPRINGVALE (T)</t>
  </si>
  <si>
    <t>WEST POINT (T)</t>
  </si>
  <si>
    <t>WYOCENA (T)</t>
  </si>
  <si>
    <t>CRAWFORD</t>
  </si>
  <si>
    <t>BELL CENTER (V)</t>
  </si>
  <si>
    <t>BRIDGEPORT (T)</t>
  </si>
  <si>
    <t>CLAYTON (T)</t>
  </si>
  <si>
    <t>DE SOTO (V)</t>
  </si>
  <si>
    <t>EASTMAN (T)</t>
  </si>
  <si>
    <t>EASTMAN (V)</t>
  </si>
  <si>
    <t>FERRYVILLE (V)</t>
  </si>
  <si>
    <t>FREEMAN (T)</t>
  </si>
  <si>
    <t>GAYS MILLS (V)</t>
  </si>
  <si>
    <t>HANEY (T)</t>
  </si>
  <si>
    <t>LYNXVILLE (V)</t>
  </si>
  <si>
    <t>MARIETTA (T)</t>
  </si>
  <si>
    <t>PRAIRIE DU CHIEN (T)</t>
  </si>
  <si>
    <t>SENECA (T)</t>
  </si>
  <si>
    <t>SOLDIERS GROVE (V)</t>
  </si>
  <si>
    <t>STEUBEN (V)</t>
  </si>
  <si>
    <t>UTICA (T)</t>
  </si>
  <si>
    <t>WAUZEKA (T)</t>
  </si>
  <si>
    <t>DANE</t>
  </si>
  <si>
    <t>ALBION (T)</t>
  </si>
  <si>
    <t>BERRY (T)</t>
  </si>
  <si>
    <t>BLACK EARTH (T)</t>
  </si>
  <si>
    <t>BLOOMING GROVE (T)</t>
  </si>
  <si>
    <t>BLUE MOUNDS (T)</t>
  </si>
  <si>
    <t>BURKE (T)</t>
  </si>
  <si>
    <t>CHRISTIANA (T)</t>
  </si>
  <si>
    <t>COTTAGE GROVE (T)</t>
  </si>
  <si>
    <t>CROSS PLAINS (T)</t>
  </si>
  <si>
    <t>CROSS PLAINS (V)</t>
  </si>
  <si>
    <t>DANE (T)</t>
  </si>
  <si>
    <t>DEERFIELD (T)</t>
  </si>
  <si>
    <t>DUNKIRK (T)</t>
  </si>
  <si>
    <t>DUNN (T)</t>
  </si>
  <si>
    <t>FITCHBURG (C)</t>
  </si>
  <si>
    <t>MADISON (C)</t>
  </si>
  <si>
    <t>MAZOMANIE (T)</t>
  </si>
  <si>
    <t>MEDINA (T)</t>
  </si>
  <si>
    <t>MIDDLETON (T)</t>
  </si>
  <si>
    <t>MONTROSE (T)</t>
  </si>
  <si>
    <t>OREGON (T)</t>
  </si>
  <si>
    <t>PERRY (T)</t>
  </si>
  <si>
    <t>PLEASANT SPRINGS (T)</t>
  </si>
  <si>
    <t>PRIMROSE (T)</t>
  </si>
  <si>
    <t>ROXBURY (T)</t>
  </si>
  <si>
    <t>RUTLAND (T)</t>
  </si>
  <si>
    <t>SPRINGDALE (T)</t>
  </si>
  <si>
    <t>SPRINGFIELD (T)</t>
  </si>
  <si>
    <t>SUN PRAIRIE (T)</t>
  </si>
  <si>
    <t>VERMONT (T)</t>
  </si>
  <si>
    <t>VERONA (C)</t>
  </si>
  <si>
    <t>VERONA (T)</t>
  </si>
  <si>
    <t>VIENNA (T)</t>
  </si>
  <si>
    <t>WESTPORT (T)</t>
  </si>
  <si>
    <t>WINDSOR (T)</t>
  </si>
  <si>
    <t>DODGE</t>
  </si>
  <si>
    <t>ASHIPPUN (T)</t>
  </si>
  <si>
    <t>BEAVER DAM (T)</t>
  </si>
  <si>
    <t>BURNETT (T)</t>
  </si>
  <si>
    <t>CALAMUS (T)</t>
  </si>
  <si>
    <t>CLYMAN (T)</t>
  </si>
  <si>
    <t>ELBA (T)</t>
  </si>
  <si>
    <t>EMMET (T)</t>
  </si>
  <si>
    <t>FOX LAKE (T)</t>
  </si>
  <si>
    <t>HERMAN (T)</t>
  </si>
  <si>
    <t>HUBBARD (T)</t>
  </si>
  <si>
    <t>HUSTISFORD (T)</t>
  </si>
  <si>
    <t>LEBANON (T)</t>
  </si>
  <si>
    <t>LEROY (T)</t>
  </si>
  <si>
    <t>LOMIRA (T)</t>
  </si>
  <si>
    <t>LOWELL (T)</t>
  </si>
  <si>
    <t>PORTLAND (T)</t>
  </si>
  <si>
    <t>RUBICON (T)</t>
  </si>
  <si>
    <t>SHIELDS (T)</t>
  </si>
  <si>
    <t>THERESA (T)</t>
  </si>
  <si>
    <t>TRENTON (T)</t>
  </si>
  <si>
    <t>WILLIAMSTOWN (T)</t>
  </si>
  <si>
    <t>DOOR</t>
  </si>
  <si>
    <t>BAILEYS HARBOR (T)</t>
  </si>
  <si>
    <t>BRUSSELS (T)</t>
  </si>
  <si>
    <t>CLAY BANKS (T)</t>
  </si>
  <si>
    <t>EGG HARBOR (T)</t>
  </si>
  <si>
    <t>EGG HARBOR (V)</t>
  </si>
  <si>
    <t>EPHRAIM (V)</t>
  </si>
  <si>
    <t>FORESTVILLE (T)</t>
  </si>
  <si>
    <t>FORESTVILLE (V)</t>
  </si>
  <si>
    <t>GARDNER (T)</t>
  </si>
  <si>
    <t>GIBRALTAR (T)</t>
  </si>
  <si>
    <t>JACKSONPORT (T)</t>
  </si>
  <si>
    <t>LIBERTY GROVE (T)</t>
  </si>
  <si>
    <t>NASEWAUPEE (T)</t>
  </si>
  <si>
    <t>SEVASTOPOL (T)</t>
  </si>
  <si>
    <t>SISTER BAY (V)</t>
  </si>
  <si>
    <t>STURGEON BAY (C)</t>
  </si>
  <si>
    <t>STURGEON BAY (T)</t>
  </si>
  <si>
    <t>WASHINGTON (T)</t>
  </si>
  <si>
    <t>DOUGLAS</t>
  </si>
  <si>
    <t>AMNICON (T)</t>
  </si>
  <si>
    <t>BENNETT (T)</t>
  </si>
  <si>
    <t>BRULE (T)</t>
  </si>
  <si>
    <t>CLOVERLAND (T)</t>
  </si>
  <si>
    <t>DAIRYLAND (T)</t>
  </si>
  <si>
    <t>HAWTHORNE (T)</t>
  </si>
  <si>
    <t>HIGHLAND (T)</t>
  </si>
  <si>
    <t>LAKE NEBAGAMON (V)</t>
  </si>
  <si>
    <t>LAKESIDE (T)</t>
  </si>
  <si>
    <t>MAPLE (T)</t>
  </si>
  <si>
    <t>PARKLAND (T)</t>
  </si>
  <si>
    <t>SOLON SPRINGS (T)</t>
  </si>
  <si>
    <t>SUMMIT (T)</t>
  </si>
  <si>
    <t>SUPERIOR (T)</t>
  </si>
  <si>
    <t>WASCOTT (T)</t>
  </si>
  <si>
    <t>DUNN</t>
  </si>
  <si>
    <t>BOYCEVILLE (V)</t>
  </si>
  <si>
    <t>COLFAX (T)</t>
  </si>
  <si>
    <t>DOWNING (V)</t>
  </si>
  <si>
    <t>EAU GALLE (T)</t>
  </si>
  <si>
    <t>ELK MOUND (T)</t>
  </si>
  <si>
    <t>HAY RIVER (T)</t>
  </si>
  <si>
    <t>LUCAS (T)</t>
  </si>
  <si>
    <t>MENOMONIE (T)</t>
  </si>
  <si>
    <t>OTTER CREEK (T)</t>
  </si>
  <si>
    <t>PERU (T)</t>
  </si>
  <si>
    <t>RED CEDAR (T)</t>
  </si>
  <si>
    <t>ROCK CREEK (T)</t>
  </si>
  <si>
    <t>SAND CREEK (T)</t>
  </si>
  <si>
    <t>SHERIDAN (T)</t>
  </si>
  <si>
    <t>SPRING BROOK (T)</t>
  </si>
  <si>
    <t>STANTON (T)</t>
  </si>
  <si>
    <t>TAINTER (T)</t>
  </si>
  <si>
    <t>TIFFANY (T)</t>
  </si>
  <si>
    <t>WILSON (T)</t>
  </si>
  <si>
    <t>EAU CLAIRE</t>
  </si>
  <si>
    <t>BRIDGE CREEK (T)</t>
  </si>
  <si>
    <t>BRUNSWICK (T)</t>
  </si>
  <si>
    <t>CLEAR CREEK (T)</t>
  </si>
  <si>
    <t>DRAMMEN (T)</t>
  </si>
  <si>
    <t>EAU CLAIRE (C)</t>
  </si>
  <si>
    <t>FAIRCHILD (T)</t>
  </si>
  <si>
    <t>LUDINGTON (T)</t>
  </si>
  <si>
    <t>PLEASANT VALLEY (T)</t>
  </si>
  <si>
    <t>SEYMOUR (T)</t>
  </si>
  <si>
    <t>FLORENCE</t>
  </si>
  <si>
    <t>AURORA (T)</t>
  </si>
  <si>
    <t>COMMONWEALTH (T)</t>
  </si>
  <si>
    <t>FENCE (T)</t>
  </si>
  <si>
    <t>FERN (T)</t>
  </si>
  <si>
    <t>FLORENCE (T)</t>
  </si>
  <si>
    <t>HOMESTEAD (T)</t>
  </si>
  <si>
    <t>LONG LAKE (T)</t>
  </si>
  <si>
    <t>TIPLER (T)</t>
  </si>
  <si>
    <t>FOND DU LAC</t>
  </si>
  <si>
    <t>ASHFORD (T)</t>
  </si>
  <si>
    <t>BYRON (T)</t>
  </si>
  <si>
    <t>CALUMET (T)</t>
  </si>
  <si>
    <t>EDEN (T)</t>
  </si>
  <si>
    <t>ELDORADO (T)</t>
  </si>
  <si>
    <t>EMPIRE (T)</t>
  </si>
  <si>
    <t>FOND DU LAC (T)</t>
  </si>
  <si>
    <t>FOREST (T)</t>
  </si>
  <si>
    <t>FRIENDSHIP (T)</t>
  </si>
  <si>
    <t>LAMARTINE (T)</t>
  </si>
  <si>
    <t>MARSHFIELD (T)</t>
  </si>
  <si>
    <t>OAKFIELD (T)</t>
  </si>
  <si>
    <t>OSCEOLA (T)</t>
  </si>
  <si>
    <t>ROSENDALE (T)</t>
  </si>
  <si>
    <t>TAYCHEEDAH (T)</t>
  </si>
  <si>
    <t>WAUPUN (T)</t>
  </si>
  <si>
    <t>FOREST</t>
  </si>
  <si>
    <t>ALVIN (T)</t>
  </si>
  <si>
    <t>ARGONNE (T)</t>
  </si>
  <si>
    <t>ARMSTRONG CREEK (T)</t>
  </si>
  <si>
    <t>BLACKWELL (T)</t>
  </si>
  <si>
    <t>CASWELL (T)</t>
  </si>
  <si>
    <t>CRANDON (C)</t>
  </si>
  <si>
    <t>CRANDON (T)</t>
  </si>
  <si>
    <t>FREEDOM (T)</t>
  </si>
  <si>
    <t>HILES (T)</t>
  </si>
  <si>
    <t>LAONA (T)</t>
  </si>
  <si>
    <t>NASHVILLE (T)</t>
  </si>
  <si>
    <t>POPPLE RIVER (T)</t>
  </si>
  <si>
    <t>ROSS (T)</t>
  </si>
  <si>
    <t>WABENO (T)</t>
  </si>
  <si>
    <t>GRANT</t>
  </si>
  <si>
    <t>BEETOWN (T)</t>
  </si>
  <si>
    <t>BLOOMINGTON (T)</t>
  </si>
  <si>
    <t>BOSCOBEL (T)</t>
  </si>
  <si>
    <t>CASSVILLE (T)</t>
  </si>
  <si>
    <t>CASTLE ROCK (T)</t>
  </si>
  <si>
    <t>CLIFTON (T)</t>
  </si>
  <si>
    <t>ELLENBORO (T)</t>
  </si>
  <si>
    <t>FENNIMORE (T)</t>
  </si>
  <si>
    <t>GLEN HAVEN (T)</t>
  </si>
  <si>
    <t>HAZEL GREEN (T)</t>
  </si>
  <si>
    <t>HICKORY GROVE (T)</t>
  </si>
  <si>
    <t>JAMESTOWN (T)</t>
  </si>
  <si>
    <t>LIBERTY (T)</t>
  </si>
  <si>
    <t>LIMA (T)</t>
  </si>
  <si>
    <t>LITTLE GRANT (T)</t>
  </si>
  <si>
    <t>MARION (T)</t>
  </si>
  <si>
    <t>MILLVILLE (T)</t>
  </si>
  <si>
    <t>MOUNT HOPE (T)</t>
  </si>
  <si>
    <t>MOUNT IDA (T)</t>
  </si>
  <si>
    <t>MUSCODA (T)</t>
  </si>
  <si>
    <t>NORTH LANCASTER (T)</t>
  </si>
  <si>
    <t>PARIS (T)</t>
  </si>
  <si>
    <t>PATCH GROVE (T)</t>
  </si>
  <si>
    <t>PLATTEVILLE (T)</t>
  </si>
  <si>
    <t>POTOSI (T)</t>
  </si>
  <si>
    <t>POTOSI (V)</t>
  </si>
  <si>
    <t>SMELSER (T)</t>
  </si>
  <si>
    <t>SOUTH LANCASTER (T)</t>
  </si>
  <si>
    <t>WATERLOO (T)</t>
  </si>
  <si>
    <t>WATTERSTOWN (T)</t>
  </si>
  <si>
    <t>WINGVILLE (T)</t>
  </si>
  <si>
    <t>WOODMAN (T)</t>
  </si>
  <si>
    <t>WYALUSING (T)</t>
  </si>
  <si>
    <t>GREEN</t>
  </si>
  <si>
    <t>ALBANY (T)</t>
  </si>
  <si>
    <t>BROOKLYN (T)</t>
  </si>
  <si>
    <t>CADIZ (T)</t>
  </si>
  <si>
    <t>CLARNO (T)</t>
  </si>
  <si>
    <t>DECATUR (T)</t>
  </si>
  <si>
    <t>EXETER (T)</t>
  </si>
  <si>
    <t>JEFFERSON (T)</t>
  </si>
  <si>
    <t>JORDAN (T)</t>
  </si>
  <si>
    <t>MOUNT PLEASANT (T)</t>
  </si>
  <si>
    <t>NEW GLARUS (T)</t>
  </si>
  <si>
    <t>SPRING GROVE (T)</t>
  </si>
  <si>
    <t>SYLVESTER (T)</t>
  </si>
  <si>
    <t>GREEN LAKE</t>
  </si>
  <si>
    <t>GREEN LAKE (T)</t>
  </si>
  <si>
    <t>KINGSTON (T)</t>
  </si>
  <si>
    <t>MANCHESTER (T)</t>
  </si>
  <si>
    <t>MARQUETTE (T)</t>
  </si>
  <si>
    <t>PRINCETON (T)</t>
  </si>
  <si>
    <t>ST. MARIE (T)</t>
  </si>
  <si>
    <t>IOWA</t>
  </si>
  <si>
    <t>ARENA (T)</t>
  </si>
  <si>
    <t>AVOCA (V)</t>
  </si>
  <si>
    <t>BRIGHAM (T)</t>
  </si>
  <si>
    <t>CLYDE (T)</t>
  </si>
  <si>
    <t>DODGEVILLE (T)</t>
  </si>
  <si>
    <t>LINDEN (T)</t>
  </si>
  <si>
    <t>MIFFLIN (T)</t>
  </si>
  <si>
    <t>MINERAL POINT (T)</t>
  </si>
  <si>
    <t>MOSCOW (T)</t>
  </si>
  <si>
    <t>PULASKI (T)</t>
  </si>
  <si>
    <t>RIDGEWAY (T)</t>
  </si>
  <si>
    <t>WALDWICK (T)</t>
  </si>
  <si>
    <t>WYOMING (T)</t>
  </si>
  <si>
    <t>IRON</t>
  </si>
  <si>
    <t>CAREY (T)</t>
  </si>
  <si>
    <t>GURNEY (T)</t>
  </si>
  <si>
    <t>KIMBALL (T)</t>
  </si>
  <si>
    <t>KNIGHT (T)</t>
  </si>
  <si>
    <t>MERCER (T)</t>
  </si>
  <si>
    <t>OMA (T)</t>
  </si>
  <si>
    <t>PENCE (T)</t>
  </si>
  <si>
    <t>SAXON (T)</t>
  </si>
  <si>
    <t>JACKSON</t>
  </si>
  <si>
    <t>BEAR BLUFF (T)</t>
  </si>
  <si>
    <t>BLACK RIVER FALLS (C)</t>
  </si>
  <si>
    <t>BROCKWAY (T)</t>
  </si>
  <si>
    <t>CITY POINT (T)</t>
  </si>
  <si>
    <t>CURRAN (T)</t>
  </si>
  <si>
    <t>FRANKLIN (T)</t>
  </si>
  <si>
    <t>GARDEN VALLEY (T)</t>
  </si>
  <si>
    <t>GARFIELD (T)</t>
  </si>
  <si>
    <t>HIXTON (T)</t>
  </si>
  <si>
    <t>IRVING (T)</t>
  </si>
  <si>
    <t>KNAPP (T)</t>
  </si>
  <si>
    <t>KOMENSKY (T)</t>
  </si>
  <si>
    <t>MELROSE (T)</t>
  </si>
  <si>
    <t>MILLSTON (T)</t>
  </si>
  <si>
    <t>NORTH BEND (T)</t>
  </si>
  <si>
    <t>NORTHFIELD (T)</t>
  </si>
  <si>
    <t>JEFFERSON</t>
  </si>
  <si>
    <t>AZTALAN (T)</t>
  </si>
  <si>
    <t>COLD SPRING (T)</t>
  </si>
  <si>
    <t>CONCORD (T)</t>
  </si>
  <si>
    <t>FARMINGTON (T)</t>
  </si>
  <si>
    <t>HEBRON (T)</t>
  </si>
  <si>
    <t>IXONIA (T)</t>
  </si>
  <si>
    <t>KOSHKONONG (T)</t>
  </si>
  <si>
    <t>LAKE MILLS (T)</t>
  </si>
  <si>
    <t>MILFORD (T)</t>
  </si>
  <si>
    <t>PALMYRA (T)</t>
  </si>
  <si>
    <t>SULLIVAN (T)</t>
  </si>
  <si>
    <t>WATERTOWN (T)</t>
  </si>
  <si>
    <t>JUNEAU</t>
  </si>
  <si>
    <t>ARMENIA (T)</t>
  </si>
  <si>
    <t>CAMP DOUGLAS (V)</t>
  </si>
  <si>
    <t>CLEARFIELD (T)</t>
  </si>
  <si>
    <t>CUTLER (T)</t>
  </si>
  <si>
    <t>FINLEY (T)</t>
  </si>
  <si>
    <t>FOUNTAIN (T)</t>
  </si>
  <si>
    <t>GERMANTOWN (T)</t>
  </si>
  <si>
    <t>KILDARE (T)</t>
  </si>
  <si>
    <t>LEMONWEIR (T)</t>
  </si>
  <si>
    <t>LINDINA (T)</t>
  </si>
  <si>
    <t>LISBON (T)</t>
  </si>
  <si>
    <t>LYNDON (T)</t>
  </si>
  <si>
    <t>LYNDON STATION (V)</t>
  </si>
  <si>
    <t>NECEDAH (T)</t>
  </si>
  <si>
    <t>ORANGE (T)</t>
  </si>
  <si>
    <t>PLYMOUTH (T)</t>
  </si>
  <si>
    <t>SEVEN MILE CREEK (T)</t>
  </si>
  <si>
    <t>WONEWOC (T)</t>
  </si>
  <si>
    <t>KENOSHA</t>
  </si>
  <si>
    <t>BRIGHTON (T)</t>
  </si>
  <si>
    <t>BRISTOL (V)</t>
  </si>
  <si>
    <t>RANDALL (T)</t>
  </si>
  <si>
    <t>SALEM (T)</t>
  </si>
  <si>
    <t>SOMERS (T)</t>
  </si>
  <si>
    <t>TWIN LAKES (V)</t>
  </si>
  <si>
    <t>WHEATLAND (T)</t>
  </si>
  <si>
    <t>KEWAUNEE</t>
  </si>
  <si>
    <t>AHNAPEE (T)</t>
  </si>
  <si>
    <t>CARLTON (T)</t>
  </si>
  <si>
    <t>CASCO (T)</t>
  </si>
  <si>
    <t>CASCO (V)</t>
  </si>
  <si>
    <t>LUXEMBURG (T)</t>
  </si>
  <si>
    <t>MONTPELIER (T)</t>
  </si>
  <si>
    <t>PIERCE (T)</t>
  </si>
  <si>
    <t>RED RIVER (T)</t>
  </si>
  <si>
    <t>WEST KEWAUNEE (T)</t>
  </si>
  <si>
    <t>LA CROSSE</t>
  </si>
  <si>
    <t>BANGOR (T)</t>
  </si>
  <si>
    <t>BARRE (T)</t>
  </si>
  <si>
    <t>BURNS (T)</t>
  </si>
  <si>
    <t>GREENFIELD (T)</t>
  </si>
  <si>
    <t>HAMILTON (T)</t>
  </si>
  <si>
    <t>MEDARY (T)</t>
  </si>
  <si>
    <t>ONALASKA (T)</t>
  </si>
  <si>
    <t>SHELBY (T)</t>
  </si>
  <si>
    <t>LAFAYETTE</t>
  </si>
  <si>
    <t>ARGYLE (T)</t>
  </si>
  <si>
    <t>BELMONT (T)</t>
  </si>
  <si>
    <t>BENTON (T)</t>
  </si>
  <si>
    <t>BLANCHARD (T)</t>
  </si>
  <si>
    <t>DARLINGTON (T)</t>
  </si>
  <si>
    <t>ELK GROVE (T)</t>
  </si>
  <si>
    <t>FAYETTE (T)</t>
  </si>
  <si>
    <t>GRATIOT (T)</t>
  </si>
  <si>
    <t>KENDALL (T)</t>
  </si>
  <si>
    <t>LAMONT (T)</t>
  </si>
  <si>
    <t>MONTICELLO (T)</t>
  </si>
  <si>
    <t>NEW DIGGINGS (T)</t>
  </si>
  <si>
    <t>SHULLSBURG (T)</t>
  </si>
  <si>
    <t>WAYNE (T)</t>
  </si>
  <si>
    <t>WHITE OAK SPRINGS (T)</t>
  </si>
  <si>
    <t>WILLOW SPRINGS (T)</t>
  </si>
  <si>
    <t>WIOTA (T)</t>
  </si>
  <si>
    <t>LANGLADE</t>
  </si>
  <si>
    <t>ACKLEY (T)</t>
  </si>
  <si>
    <t>AINSWORTH (T)</t>
  </si>
  <si>
    <t>ANTIGO (T)</t>
  </si>
  <si>
    <t>ELCHO (T)</t>
  </si>
  <si>
    <t>EVERGREEN (T)</t>
  </si>
  <si>
    <t>LANGLADE (T)</t>
  </si>
  <si>
    <t>NEVA (T)</t>
  </si>
  <si>
    <t>NORWOOD (T)</t>
  </si>
  <si>
    <t>PARRISH (T)</t>
  </si>
  <si>
    <t>PECK (T)</t>
  </si>
  <si>
    <t>POLAR (T)</t>
  </si>
  <si>
    <t>PRICE (T)</t>
  </si>
  <si>
    <t>ROLLING (T)</t>
  </si>
  <si>
    <t>UPHAM (T)</t>
  </si>
  <si>
    <t>VILAS (T)</t>
  </si>
  <si>
    <t>WHITE LAKE (V)</t>
  </si>
  <si>
    <t>WOLF RIVER (T)</t>
  </si>
  <si>
    <t>LINCOLN</t>
  </si>
  <si>
    <t>BIRCH (T)</t>
  </si>
  <si>
    <t>BRADLEY (T)</t>
  </si>
  <si>
    <t>CORNING (T)</t>
  </si>
  <si>
    <t>HARDING (T)</t>
  </si>
  <si>
    <t>KING (T)</t>
  </si>
  <si>
    <t>MERRILL (T)</t>
  </si>
  <si>
    <t>PINE RIVER (T)</t>
  </si>
  <si>
    <t>ROCK FALLS (T)</t>
  </si>
  <si>
    <t>SCHLEY (T)</t>
  </si>
  <si>
    <t>SKANAWAN (T)</t>
  </si>
  <si>
    <t>SOMO (T)</t>
  </si>
  <si>
    <t>TOMAHAWK (C)</t>
  </si>
  <si>
    <t>TOMAHAWK (T)</t>
  </si>
  <si>
    <t>MANITOWOC</t>
  </si>
  <si>
    <t>CATO (T)</t>
  </si>
  <si>
    <t>CENTERVILLE (T)</t>
  </si>
  <si>
    <t>COOPERSTOWN (T)</t>
  </si>
  <si>
    <t>GIBSON (T)</t>
  </si>
  <si>
    <t>KOSSUTH (T)</t>
  </si>
  <si>
    <t>MANITOWOC (T)</t>
  </si>
  <si>
    <t>MANITOWOC RAPIDS (T)</t>
  </si>
  <si>
    <t>MEEME (T)</t>
  </si>
  <si>
    <t>MISHICOT (T)</t>
  </si>
  <si>
    <t>NEWTON (T)</t>
  </si>
  <si>
    <t>SCHLESWIG (T)</t>
  </si>
  <si>
    <t>ST. NAZIANZ (V)</t>
  </si>
  <si>
    <t>TWO RIVERS (T)</t>
  </si>
  <si>
    <t>MARATHON</t>
  </si>
  <si>
    <t>ATHENS (V)</t>
  </si>
  <si>
    <t>BERGEN (T)</t>
  </si>
  <si>
    <t>BERLIN (T)</t>
  </si>
  <si>
    <t>BERN (T)</t>
  </si>
  <si>
    <t>BEVENT (T)</t>
  </si>
  <si>
    <t>CASSEL (T)</t>
  </si>
  <si>
    <t>DAY (T)</t>
  </si>
  <si>
    <t>EAU PLEINE (T)</t>
  </si>
  <si>
    <t>ELDERON (T)</t>
  </si>
  <si>
    <t>FRANKFORT (T)</t>
  </si>
  <si>
    <t>FRANZEN (T)</t>
  </si>
  <si>
    <t>GREEN VALLEY (T)</t>
  </si>
  <si>
    <t>GUENTHER (T)</t>
  </si>
  <si>
    <t>HALSEY (T)</t>
  </si>
  <si>
    <t>HAMBURG (T)</t>
  </si>
  <si>
    <t>HEWITT (T)</t>
  </si>
  <si>
    <t>HOLTON (T)</t>
  </si>
  <si>
    <t>HULL (T)</t>
  </si>
  <si>
    <t>JOHNSON (T)</t>
  </si>
  <si>
    <t>KNOWLTON (T)</t>
  </si>
  <si>
    <t>KRONENWETTER (V)</t>
  </si>
  <si>
    <t>MAINE (T)</t>
  </si>
  <si>
    <t>MARATHON (T)</t>
  </si>
  <si>
    <t>MCMILLAN (T)</t>
  </si>
  <si>
    <t>MOSINEE (T)</t>
  </si>
  <si>
    <t>NORRIE (T)</t>
  </si>
  <si>
    <t>PLOVER (T)</t>
  </si>
  <si>
    <t>REID (T)</t>
  </si>
  <si>
    <t>RIB FALLS (T)</t>
  </si>
  <si>
    <t>RIB MOUNTAIN (T)</t>
  </si>
  <si>
    <t>RIETBROCK (T)</t>
  </si>
  <si>
    <t>RINGLE (T)</t>
  </si>
  <si>
    <t>ROTHSCHILD (V)</t>
  </si>
  <si>
    <t>SPENCER (T)</t>
  </si>
  <si>
    <t>STETTIN (T)</t>
  </si>
  <si>
    <t>STRATFORD (V)</t>
  </si>
  <si>
    <t>TEXAS (T)</t>
  </si>
  <si>
    <t>WAUSAU (C)</t>
  </si>
  <si>
    <t>WAUSAU (T)</t>
  </si>
  <si>
    <t>WESTON (V)</t>
  </si>
  <si>
    <t>WIEN (T)</t>
  </si>
  <si>
    <t>MARINETTE</t>
  </si>
  <si>
    <t>AMBERG (T)</t>
  </si>
  <si>
    <t>ATHELSTANE (T)</t>
  </si>
  <si>
    <t>BEECHER (T)</t>
  </si>
  <si>
    <t>DUNBAR (T)</t>
  </si>
  <si>
    <t>GOODMAN (T)</t>
  </si>
  <si>
    <t>GROVER (T)</t>
  </si>
  <si>
    <t>LAKE (T)</t>
  </si>
  <si>
    <t>MIDDLE INLET (T)</t>
  </si>
  <si>
    <t>NIAGARA (T)</t>
  </si>
  <si>
    <t>PEMBINE (T)</t>
  </si>
  <si>
    <t>PESHTIGO (T)</t>
  </si>
  <si>
    <t>PORTERFIELD (T)</t>
  </si>
  <si>
    <t>POUND (T)</t>
  </si>
  <si>
    <t>SILVER CLIFF (T)</t>
  </si>
  <si>
    <t>STEPHENSON (T)</t>
  </si>
  <si>
    <t>WAGNER (T)</t>
  </si>
  <si>
    <t>WAUSAUKEE (T)</t>
  </si>
  <si>
    <t>MARQUETTE</t>
  </si>
  <si>
    <t>DOUGLAS (T)</t>
  </si>
  <si>
    <t>HARRIS (T)</t>
  </si>
  <si>
    <t>MECAN (T)</t>
  </si>
  <si>
    <t>MONTELLO (T)</t>
  </si>
  <si>
    <t>MOUNDVILLE (T)</t>
  </si>
  <si>
    <t>NESHKORO (T)</t>
  </si>
  <si>
    <t>NESHKORO (V)</t>
  </si>
  <si>
    <t>OXFORD (T)</t>
  </si>
  <si>
    <t>PACKWAUKEE (T)</t>
  </si>
  <si>
    <t>WESTFIELD (T)</t>
  </si>
  <si>
    <t>MENOMINEE</t>
  </si>
  <si>
    <t>(C)</t>
  </si>
  <si>
    <t>MENOMINEE (T)</t>
  </si>
  <si>
    <t>MILWAUKEE</t>
  </si>
  <si>
    <t>MONROE</t>
  </si>
  <si>
    <t>ADRIAN (T)</t>
  </si>
  <si>
    <t>ANGELO (T)</t>
  </si>
  <si>
    <t>GLENDALE (T)</t>
  </si>
  <si>
    <t>LA GRANGE (T)</t>
  </si>
  <si>
    <t>LEON (T)</t>
  </si>
  <si>
    <t>LITTLE FALLS (T)</t>
  </si>
  <si>
    <t>NEW LYME (T)</t>
  </si>
  <si>
    <t>NORWALK (V)</t>
  </si>
  <si>
    <t>OAKDALE (T)</t>
  </si>
  <si>
    <t>RIDGEVILLE (T)</t>
  </si>
  <si>
    <t>SHELDON (T)</t>
  </si>
  <si>
    <t>SPARTA (T)</t>
  </si>
  <si>
    <t>TOMAH (T)</t>
  </si>
  <si>
    <t>WELLINGTON (T)</t>
  </si>
  <si>
    <t>WELLS (T)</t>
  </si>
  <si>
    <t>WILTON (T)</t>
  </si>
  <si>
    <t>OCONTO</t>
  </si>
  <si>
    <t>ABRAMS (T)</t>
  </si>
  <si>
    <t>BAGLEY (T)</t>
  </si>
  <si>
    <t>BRAZEAU (T)</t>
  </si>
  <si>
    <t>BREED (T)</t>
  </si>
  <si>
    <t>CHASE (T)</t>
  </si>
  <si>
    <t>DOTY (T)</t>
  </si>
  <si>
    <t>GILLETT (C)</t>
  </si>
  <si>
    <t>GILLETT (T)</t>
  </si>
  <si>
    <t>HOW (T)</t>
  </si>
  <si>
    <t>LAKEWOOD (T)</t>
  </si>
  <si>
    <t>LENA (T)</t>
  </si>
  <si>
    <t>LITTLE RIVER (T)</t>
  </si>
  <si>
    <t>LITTLE SUAMICO (T)</t>
  </si>
  <si>
    <t>MAPLE VALLEY (T)</t>
  </si>
  <si>
    <t>MORGAN (T)</t>
  </si>
  <si>
    <t>MOUNTAIN (T)</t>
  </si>
  <si>
    <t>OCONTO (T)</t>
  </si>
  <si>
    <t>OCONTO FALLS (T)</t>
  </si>
  <si>
    <t>PENSAUKEE (T)</t>
  </si>
  <si>
    <t>RIVERVIEW (T)</t>
  </si>
  <si>
    <t>SPRUCE (T)</t>
  </si>
  <si>
    <t>STILES (T)</t>
  </si>
  <si>
    <t>TOWNSEND (T)</t>
  </si>
  <si>
    <t>UNDERHILL (T)</t>
  </si>
  <si>
    <t>ONEIDA</t>
  </si>
  <si>
    <t>CASSIAN (T)</t>
  </si>
  <si>
    <t>CRESCENT (T)</t>
  </si>
  <si>
    <t>ENTERPRISE (T)</t>
  </si>
  <si>
    <t>HAZELHURST (T)</t>
  </si>
  <si>
    <t>LAKE TOMAHAWK (T)</t>
  </si>
  <si>
    <t>LITTLE RICE (T)</t>
  </si>
  <si>
    <t>LYNNE (T)</t>
  </si>
  <si>
    <t>MINOCQUA (T)</t>
  </si>
  <si>
    <t>MONICO (T)</t>
  </si>
  <si>
    <t>NEWBOLD (T)</t>
  </si>
  <si>
    <t>NOKOMIS (T)</t>
  </si>
  <si>
    <t>PELICAN (T)</t>
  </si>
  <si>
    <t>PIEHL (T)</t>
  </si>
  <si>
    <t>PINE LAKE (T)</t>
  </si>
  <si>
    <t>SCHOEPKE (T)</t>
  </si>
  <si>
    <t>STELLA (T)</t>
  </si>
  <si>
    <t>SUGAR CAMP (T)</t>
  </si>
  <si>
    <t>THREE LAKES (T)</t>
  </si>
  <si>
    <t>WOODBORO (T)</t>
  </si>
  <si>
    <t>WOODRUFF (T)</t>
  </si>
  <si>
    <t>OUTAGAMIE</t>
  </si>
  <si>
    <t>BLACK CREEK (T)</t>
  </si>
  <si>
    <t>BOVINA (T)</t>
  </si>
  <si>
    <t>BUCHANAN (T)</t>
  </si>
  <si>
    <t>CENTER (T)</t>
  </si>
  <si>
    <t>CICERO (T)</t>
  </si>
  <si>
    <t>DALE (T)</t>
  </si>
  <si>
    <t>DEER CREEK (T)</t>
  </si>
  <si>
    <t>ELLINGTON (T)</t>
  </si>
  <si>
    <t>GRAND CHUTE (T)</t>
  </si>
  <si>
    <t>GREENVILLE (T)</t>
  </si>
  <si>
    <t>HORTONIA (T)</t>
  </si>
  <si>
    <t>HORTONVILLE (V)</t>
  </si>
  <si>
    <t>KAUKAUNA (T)</t>
  </si>
  <si>
    <t>MAPLE CREEK (T)</t>
  </si>
  <si>
    <t>ONEIDA (T)</t>
  </si>
  <si>
    <t>OSBORN (T)</t>
  </si>
  <si>
    <t>SEYMOUR (C)</t>
  </si>
  <si>
    <t>SHIOCTON (V)</t>
  </si>
  <si>
    <t>VANDENBROEK (T)</t>
  </si>
  <si>
    <t>OZAUKEE</t>
  </si>
  <si>
    <t>BELGIUM (T)</t>
  </si>
  <si>
    <t>CEDARBURG (T)</t>
  </si>
  <si>
    <t>FREDONIA (T)</t>
  </si>
  <si>
    <t>FREDONIA (V)</t>
  </si>
  <si>
    <t>GRAFTON (T)</t>
  </si>
  <si>
    <t>NEWBURG (V)</t>
  </si>
  <si>
    <t>PORT WASHINGTON (T)</t>
  </si>
  <si>
    <t>SAUKVILLE (T)</t>
  </si>
  <si>
    <t>SAUKVILLE (V)</t>
  </si>
  <si>
    <t>PEPIN</t>
  </si>
  <si>
    <t>DURAND (T)</t>
  </si>
  <si>
    <t>PEPIN (T)</t>
  </si>
  <si>
    <t>STOCKHOLM (T)</t>
  </si>
  <si>
    <t>WATERVILLE (T)</t>
  </si>
  <si>
    <t>WAUBEEK (T)</t>
  </si>
  <si>
    <t>PIERCE</t>
  </si>
  <si>
    <t>DIAMOND BLUFF (T)</t>
  </si>
  <si>
    <t>EL PASO (T)</t>
  </si>
  <si>
    <t>ELLSWORTH (T)</t>
  </si>
  <si>
    <t>ELMWOOD (V)</t>
  </si>
  <si>
    <t>GILMAN (T)</t>
  </si>
  <si>
    <t>HARTLAND (T)</t>
  </si>
  <si>
    <t>ISABELLE (T)</t>
  </si>
  <si>
    <t>MAIDEN ROCK (T)</t>
  </si>
  <si>
    <t>MAIDEN ROCK (V)</t>
  </si>
  <si>
    <t>MARTELL (T)</t>
  </si>
  <si>
    <t>RIVER FALLS (T)</t>
  </si>
  <si>
    <t>ROCK ELM (T)</t>
  </si>
  <si>
    <t>SPRING LAKE (T)</t>
  </si>
  <si>
    <t>SPRING VALLEY (V)</t>
  </si>
  <si>
    <t>TRIMBELLE (T)</t>
  </si>
  <si>
    <t>POLK</t>
  </si>
  <si>
    <t>ALDEN (T)</t>
  </si>
  <si>
    <t>AMERY (C)</t>
  </si>
  <si>
    <t>APPLE RIVER (T)</t>
  </si>
  <si>
    <t>BALSAM LAKE (T)</t>
  </si>
  <si>
    <t>BLACK BROOK (T)</t>
  </si>
  <si>
    <t>BONE LAKE (T)</t>
  </si>
  <si>
    <t>CLAM FALLS (T)</t>
  </si>
  <si>
    <t>CLEAR LAKE (T)</t>
  </si>
  <si>
    <t>EUREKA (T)</t>
  </si>
  <si>
    <t>GEORGETOWN (T)</t>
  </si>
  <si>
    <t>JOHNSTOWN (T)</t>
  </si>
  <si>
    <t>LAKETOWN (T)</t>
  </si>
  <si>
    <t>LORAIN (T)</t>
  </si>
  <si>
    <t>LUCK (T)</t>
  </si>
  <si>
    <t>MCKINLEY (T)</t>
  </si>
  <si>
    <t>MILLTOWN (T)</t>
  </si>
  <si>
    <t>ST. CROIX FALLS (T)</t>
  </si>
  <si>
    <t>STERLING (T)</t>
  </si>
  <si>
    <t>WEST SWEDEN (T)</t>
  </si>
  <si>
    <t>PORTAGE</t>
  </si>
  <si>
    <t>ALBAN (T)</t>
  </si>
  <si>
    <t>ALMOND (T)</t>
  </si>
  <si>
    <t>AMHERST (T)</t>
  </si>
  <si>
    <t>AMHERST (V)</t>
  </si>
  <si>
    <t>BUENA VISTA (T)</t>
  </si>
  <si>
    <t>CARSON (T)</t>
  </si>
  <si>
    <t>LANARK (T)</t>
  </si>
  <si>
    <t>LINWOOD (T)</t>
  </si>
  <si>
    <t>NEW HOPE (T)</t>
  </si>
  <si>
    <t>PINE GROVE (T)</t>
  </si>
  <si>
    <t>PLOVER (V)</t>
  </si>
  <si>
    <t>SHARON (T)</t>
  </si>
  <si>
    <t>STOCKTON (T)</t>
  </si>
  <si>
    <t>PRICE</t>
  </si>
  <si>
    <t>CATAWBA (T)</t>
  </si>
  <si>
    <t>CATAWBA (V)</t>
  </si>
  <si>
    <t>EISENSTEIN (T)</t>
  </si>
  <si>
    <t>ELK (T)</t>
  </si>
  <si>
    <t>EMERY (T)</t>
  </si>
  <si>
    <t>FIFIELD (T)</t>
  </si>
  <si>
    <t>FLAMBEAU (T)</t>
  </si>
  <si>
    <t>HACKETT (T)</t>
  </si>
  <si>
    <t>HARMONY (T)</t>
  </si>
  <si>
    <t>HILL (T)</t>
  </si>
  <si>
    <t>KENNAN (T)</t>
  </si>
  <si>
    <t>KNOX (T)</t>
  </si>
  <si>
    <t>OGEMA (T)</t>
  </si>
  <si>
    <t>PARK FALLS (C)</t>
  </si>
  <si>
    <t>PRENTICE (T)</t>
  </si>
  <si>
    <t>PRENTICE (V)</t>
  </si>
  <si>
    <t>SPIRIT (T)</t>
  </si>
  <si>
    <t>WORCESTER (T)</t>
  </si>
  <si>
    <t>RACINE</t>
  </si>
  <si>
    <t>BURLINGTON (T)</t>
  </si>
  <si>
    <t>CALEDONIA (V)</t>
  </si>
  <si>
    <t>NORWAY (T)</t>
  </si>
  <si>
    <t>RAYMOND (T)</t>
  </si>
  <si>
    <t>ROCHESTER (V)</t>
  </si>
  <si>
    <t>WATERFORD (T)</t>
  </si>
  <si>
    <t>YORKVILLE (T)</t>
  </si>
  <si>
    <t>RICHLAND</t>
  </si>
  <si>
    <t>AKAN (T)</t>
  </si>
  <si>
    <t>BLOOM (T)</t>
  </si>
  <si>
    <t>DAYTON (T)</t>
  </si>
  <si>
    <t>EAGLE (T)</t>
  </si>
  <si>
    <t>HENRIETTA (T)</t>
  </si>
  <si>
    <t>ITHACA (T)</t>
  </si>
  <si>
    <t>LONE ROCK (V)</t>
  </si>
  <si>
    <t>MARSHALL (T)</t>
  </si>
  <si>
    <t>ORION (T)</t>
  </si>
  <si>
    <t>RICHLAND (T)</t>
  </si>
  <si>
    <t>RICHWOOD (T)</t>
  </si>
  <si>
    <t>ROCKBRIDGE (T)</t>
  </si>
  <si>
    <t>SYLVAN (T)</t>
  </si>
  <si>
    <t>WESTFORD (T)</t>
  </si>
  <si>
    <t>WILLOW (T)</t>
  </si>
  <si>
    <t>ROCK</t>
  </si>
  <si>
    <t>AVON (T)</t>
  </si>
  <si>
    <t>BELOIT (T)</t>
  </si>
  <si>
    <t>BRADFORD (T)</t>
  </si>
  <si>
    <t>FULTON (T)</t>
  </si>
  <si>
    <t>JANESVILLE (T)</t>
  </si>
  <si>
    <t>LA PRAIRIE (T)</t>
  </si>
  <si>
    <t>MAGNOLIA (T)</t>
  </si>
  <si>
    <t>NEWARK (T)</t>
  </si>
  <si>
    <t>PORTER (T)</t>
  </si>
  <si>
    <t>ROCK (T)</t>
  </si>
  <si>
    <t>SPRING VALLEY (T)</t>
  </si>
  <si>
    <t>TURTLE (T)</t>
  </si>
  <si>
    <t>RUSK</t>
  </si>
  <si>
    <t>ATLANTA (T)</t>
  </si>
  <si>
    <t>BIG BEND (T)</t>
  </si>
  <si>
    <t>BIG FALLS (T)</t>
  </si>
  <si>
    <t>CEDAR RAPIDS (T)</t>
  </si>
  <si>
    <t>GROW (T)</t>
  </si>
  <si>
    <t>HAWKINS (T)</t>
  </si>
  <si>
    <t>HAWKINS (V)</t>
  </si>
  <si>
    <t>INGRAM (V)</t>
  </si>
  <si>
    <t>LAWRENCE (T)</t>
  </si>
  <si>
    <t>MURRY (T)</t>
  </si>
  <si>
    <t>SOUTH FORK (T)</t>
  </si>
  <si>
    <t>STRICKLAND (T)</t>
  </si>
  <si>
    <t>STUBBS (T)</t>
  </si>
  <si>
    <t>THORNAPPLE (T)</t>
  </si>
  <si>
    <t>TRUE (T)</t>
  </si>
  <si>
    <t>WEYERHAEUSER (V)</t>
  </si>
  <si>
    <t>WILKINSON (T)</t>
  </si>
  <si>
    <t>WILLARD (T)</t>
  </si>
  <si>
    <t>SAINT CROIX</t>
  </si>
  <si>
    <t>BALDWIN (T)</t>
  </si>
  <si>
    <t>CADY (T)</t>
  </si>
  <si>
    <t>CYLON (T)</t>
  </si>
  <si>
    <t>EMERALD (T)</t>
  </si>
  <si>
    <t>ERIN PRAIRIE (T)</t>
  </si>
  <si>
    <t>GLENWOOD (T)</t>
  </si>
  <si>
    <t>HAMMOND (T)</t>
  </si>
  <si>
    <t>HUDSON (T)</t>
  </si>
  <si>
    <t>KINNICKINNIC (T)</t>
  </si>
  <si>
    <t>RICHMOND (T)</t>
  </si>
  <si>
    <t>RUSH RIVER (T)</t>
  </si>
  <si>
    <t>SOMERSET (T)</t>
  </si>
  <si>
    <t>SOMERSET (V)</t>
  </si>
  <si>
    <t>ST. JOSEPH (T)</t>
  </si>
  <si>
    <t>STAR PRAIRIE (T)</t>
  </si>
  <si>
    <t>STAR PRAIRIE (V)</t>
  </si>
  <si>
    <t>TROY (T)</t>
  </si>
  <si>
    <t>WARREN (T)</t>
  </si>
  <si>
    <t>WILSON (V)</t>
  </si>
  <si>
    <t>SAUK</t>
  </si>
  <si>
    <t>BARABOO (C)</t>
  </si>
  <si>
    <t>BARABOO (T)</t>
  </si>
  <si>
    <t>BEAR CREEK (T)</t>
  </si>
  <si>
    <t>DELLONA (T)</t>
  </si>
  <si>
    <t>DELTON (T)</t>
  </si>
  <si>
    <t>EXCELSIOR (T)</t>
  </si>
  <si>
    <t>FAIRFIELD (T)</t>
  </si>
  <si>
    <t>HONEY CREEK (T)</t>
  </si>
  <si>
    <t>IRONTON (T)</t>
  </si>
  <si>
    <t>LA VALLE (T)</t>
  </si>
  <si>
    <t>MERRIMAC (T)</t>
  </si>
  <si>
    <t>MERRIMAC (V)</t>
  </si>
  <si>
    <t>PRAIRIE DU SAC (T)</t>
  </si>
  <si>
    <t>REEDSBURG (T)</t>
  </si>
  <si>
    <t>SPRING GREEN (T)</t>
  </si>
  <si>
    <t>SUMPTER (T)</t>
  </si>
  <si>
    <t>WINFIELD (T)</t>
  </si>
  <si>
    <t>WOODLAND (T)</t>
  </si>
  <si>
    <t>SAWYER</t>
  </si>
  <si>
    <t>BASS LAKE (T)</t>
  </si>
  <si>
    <t>COUDERAY (T)</t>
  </si>
  <si>
    <t>COUDERAY (V)</t>
  </si>
  <si>
    <t>DRAPER (T)</t>
  </si>
  <si>
    <t>EDGEWATER (T)</t>
  </si>
  <si>
    <t>HAYWARD (T)</t>
  </si>
  <si>
    <t>HUNTER (T)</t>
  </si>
  <si>
    <t>LENROOT (T)</t>
  </si>
  <si>
    <t>MEADOW BROOK (T)</t>
  </si>
  <si>
    <t>METEOR (T)</t>
  </si>
  <si>
    <t>OJIBWA (T)</t>
  </si>
  <si>
    <t>RADISSON (T)</t>
  </si>
  <si>
    <t>ROUND LAKE (T)</t>
  </si>
  <si>
    <t>SPIDER LAKE (T)</t>
  </si>
  <si>
    <t>WEIRGOR (T)</t>
  </si>
  <si>
    <t>WINTER (T)</t>
  </si>
  <si>
    <t>SHAWANO</t>
  </si>
  <si>
    <t>ALMON (T)</t>
  </si>
  <si>
    <t>ANGELICA (T)</t>
  </si>
  <si>
    <t>ANIWA (T)</t>
  </si>
  <si>
    <t>ANIWA (V)</t>
  </si>
  <si>
    <t>BARTELME (T)</t>
  </si>
  <si>
    <t>BELLE PLAINE (T)</t>
  </si>
  <si>
    <t>BIRNAMWOOD (T)</t>
  </si>
  <si>
    <t>BOWLER (V)</t>
  </si>
  <si>
    <t>ELAND (V)</t>
  </si>
  <si>
    <t>FAIRBANKS (T)</t>
  </si>
  <si>
    <t>GERMANIA (T)</t>
  </si>
  <si>
    <t>HUTCHINS (T)</t>
  </si>
  <si>
    <t>LESSOR (T)</t>
  </si>
  <si>
    <t>MORRIS (T)</t>
  </si>
  <si>
    <t>NAVARINO (T)</t>
  </si>
  <si>
    <t>PELLA (T)</t>
  </si>
  <si>
    <t>RED SPRINGS (T)</t>
  </si>
  <si>
    <t>WAUKECHON (T)</t>
  </si>
  <si>
    <t>WESCOTT (T)</t>
  </si>
  <si>
    <t>WITTENBERG (T)</t>
  </si>
  <si>
    <t>SHEBOYGAN</t>
  </si>
  <si>
    <t>GREENBUSH (T)</t>
  </si>
  <si>
    <t>MITCHELL (T)</t>
  </si>
  <si>
    <t>MOSEL (T)</t>
  </si>
  <si>
    <t>RHINE (T)</t>
  </si>
  <si>
    <t>SHEBOYGAN (T)</t>
  </si>
  <si>
    <t>SHEBOYGAN FALLS (T)</t>
  </si>
  <si>
    <t>TAYLOR</t>
  </si>
  <si>
    <t>BROWNING (T)</t>
  </si>
  <si>
    <t>CHELSEA (T)</t>
  </si>
  <si>
    <t>FORD (T)</t>
  </si>
  <si>
    <t>GOODRICH (T)</t>
  </si>
  <si>
    <t>GREENWOOD (T)</t>
  </si>
  <si>
    <t>HAMMEL (T)</t>
  </si>
  <si>
    <t>HOLWAY (T)</t>
  </si>
  <si>
    <t>JUMP RIVER (T)</t>
  </si>
  <si>
    <t>LITTLE BLACK (T)</t>
  </si>
  <si>
    <t>MAPLEHURST (T)</t>
  </si>
  <si>
    <t>MEDFORD (T)</t>
  </si>
  <si>
    <t>MOLITOR (T)</t>
  </si>
  <si>
    <t>PERSHING (T)</t>
  </si>
  <si>
    <t>RIB LAKE (T)</t>
  </si>
  <si>
    <t>TAFT (T)</t>
  </si>
  <si>
    <t>WESTBORO (T)</t>
  </si>
  <si>
    <t>TREMPEALEAU</t>
  </si>
  <si>
    <t>ARCADIA (T)</t>
  </si>
  <si>
    <t>BURNSIDE (T)</t>
  </si>
  <si>
    <t>CHIMNEY ROCK (T)</t>
  </si>
  <si>
    <t>DODGE (T)</t>
  </si>
  <si>
    <t>ETTRICK (T)</t>
  </si>
  <si>
    <t>GALE (T)</t>
  </si>
  <si>
    <t>HALE (T)</t>
  </si>
  <si>
    <t>PIGEON (T)</t>
  </si>
  <si>
    <t>TREMPEALEAU (T)</t>
  </si>
  <si>
    <t>VERNON</t>
  </si>
  <si>
    <t>COON (T)</t>
  </si>
  <si>
    <t>COON VALLEY (V)</t>
  </si>
  <si>
    <t>GENOA (T)</t>
  </si>
  <si>
    <t>HILLSBORO (T)</t>
  </si>
  <si>
    <t>KICKAPOO (T)</t>
  </si>
  <si>
    <t>ONTARIO (V)</t>
  </si>
  <si>
    <t>READSTOWN (V)</t>
  </si>
  <si>
    <t>STARK (T)</t>
  </si>
  <si>
    <t>VIROQUA (T)</t>
  </si>
  <si>
    <t>WEBSTER (T)</t>
  </si>
  <si>
    <t>WHITESTOWN (T)</t>
  </si>
  <si>
    <t>VILAS</t>
  </si>
  <si>
    <t>ARBOR VITAE (T)</t>
  </si>
  <si>
    <t>BOULDER JUNCTION (T)</t>
  </si>
  <si>
    <t>CONOVER (T)</t>
  </si>
  <si>
    <t>LAC DU FLAMBEAU (T)</t>
  </si>
  <si>
    <t>LAND O LAKES (T)</t>
  </si>
  <si>
    <t>MANITOWISH WATERS (T)</t>
  </si>
  <si>
    <t>PHELPS (T)</t>
  </si>
  <si>
    <t>PLUM LAKE (T)</t>
  </si>
  <si>
    <t>PRESQUE ISLE (T)</t>
  </si>
  <si>
    <t>ST. GERMAIN (T)</t>
  </si>
  <si>
    <t>WINCHESTER (T)</t>
  </si>
  <si>
    <t>WALWORTH</t>
  </si>
  <si>
    <t>DARIEN (T)</t>
  </si>
  <si>
    <t>DELAVAN (T)</t>
  </si>
  <si>
    <t>EAST TROY (T)</t>
  </si>
  <si>
    <t>GENEVA (T)</t>
  </si>
  <si>
    <t>LYONS (T)</t>
  </si>
  <si>
    <t>SPRING PRAIRIE (T)</t>
  </si>
  <si>
    <t>SUGAR CREEK (T)</t>
  </si>
  <si>
    <t>WHITEWATER (T)</t>
  </si>
  <si>
    <t>WASHBURN</t>
  </si>
  <si>
    <t>BARRONETT (T)</t>
  </si>
  <si>
    <t>BASHAW (T)</t>
  </si>
  <si>
    <t>BEAVER BROOK (T)</t>
  </si>
  <si>
    <t>BIRCHWOOD (T)</t>
  </si>
  <si>
    <t>CASEY (T)</t>
  </si>
  <si>
    <t>CHICOG (T)</t>
  </si>
  <si>
    <t>CRYSTAL (T)</t>
  </si>
  <si>
    <t>FROG CREEK (T)</t>
  </si>
  <si>
    <t>GULL LAKE (T)</t>
  </si>
  <si>
    <t>MADGE (T)</t>
  </si>
  <si>
    <t>MINONG (T)</t>
  </si>
  <si>
    <t>SARONA (T)</t>
  </si>
  <si>
    <t>SHELL LAKE (C)</t>
  </si>
  <si>
    <t>SPOONER (T)</t>
  </si>
  <si>
    <t>STINNETT (T)</t>
  </si>
  <si>
    <t>STONE LAKE (T)</t>
  </si>
  <si>
    <t>TREGO (T)</t>
  </si>
  <si>
    <t>WASHINGTON</t>
  </si>
  <si>
    <t>ADDISON (T)</t>
  </si>
  <si>
    <t>BARTON (T)</t>
  </si>
  <si>
    <t>ERIN (T)</t>
  </si>
  <si>
    <t>GERMANTOWN (V)</t>
  </si>
  <si>
    <t>HARTFORD (T)</t>
  </si>
  <si>
    <t>KEWASKUM (T)</t>
  </si>
  <si>
    <t>POLK (T)</t>
  </si>
  <si>
    <t>RICHFIELD (V)</t>
  </si>
  <si>
    <t>WEST BEND (T)</t>
  </si>
  <si>
    <t>WAUKESHA</t>
  </si>
  <si>
    <t>BIG BEND (V)</t>
  </si>
  <si>
    <t>CHENEQUA (V)</t>
  </si>
  <si>
    <t>DELAFIELD (T)</t>
  </si>
  <si>
    <t>DOUSMAN (V)</t>
  </si>
  <si>
    <t>GENESEE (T)</t>
  </si>
  <si>
    <t>MENOMONEE FALLS (V)</t>
  </si>
  <si>
    <t>MERTON (T)</t>
  </si>
  <si>
    <t>MERTON (V)</t>
  </si>
  <si>
    <t>MUKWONAGO (T)</t>
  </si>
  <si>
    <t>MUSKEGO (C)</t>
  </si>
  <si>
    <t>NORTH PRAIRIE (V)</t>
  </si>
  <si>
    <t>OCONOMOWOC (T)</t>
  </si>
  <si>
    <t>OTTAWA (T)</t>
  </si>
  <si>
    <t>PEWAUKEE (C)</t>
  </si>
  <si>
    <t>SUMMIT (V)</t>
  </si>
  <si>
    <t>VERNON (T)</t>
  </si>
  <si>
    <t>WAUKESHA (T)</t>
  </si>
  <si>
    <t>WAUPACA</t>
  </si>
  <si>
    <t>BIG FALLS (V)</t>
  </si>
  <si>
    <t>CLINTONVILLE (C)</t>
  </si>
  <si>
    <t>DUPONT (T)</t>
  </si>
  <si>
    <t>EMBARRASS (V)</t>
  </si>
  <si>
    <t>HELVETIA (T)</t>
  </si>
  <si>
    <t>IOLA (T)</t>
  </si>
  <si>
    <t>LARRABEE (T)</t>
  </si>
  <si>
    <t>LIND (T)</t>
  </si>
  <si>
    <t>LITTLE WOLF (T)</t>
  </si>
  <si>
    <t>MATTESON (T)</t>
  </si>
  <si>
    <t>MUKWA (T)</t>
  </si>
  <si>
    <t>ROYALTON (T)</t>
  </si>
  <si>
    <t>SCANDINAVIA (T)</t>
  </si>
  <si>
    <t>ST. LAWRENCE (T)</t>
  </si>
  <si>
    <t>WAUPACA (T)</t>
  </si>
  <si>
    <t>WEYAUWEGA (T)</t>
  </si>
  <si>
    <t>WAUSHARA</t>
  </si>
  <si>
    <t>BLOOMFIELD (T)</t>
  </si>
  <si>
    <t>COLOMA (T)</t>
  </si>
  <si>
    <t>COLOMA (V)</t>
  </si>
  <si>
    <t>DAKOTA (T)</t>
  </si>
  <si>
    <t>HANCOCK (T)</t>
  </si>
  <si>
    <t>HANCOCK (V)</t>
  </si>
  <si>
    <t>LOHRVILLE (V)</t>
  </si>
  <si>
    <t>MOUNT MORRIS (T)</t>
  </si>
  <si>
    <t>OASIS (T)</t>
  </si>
  <si>
    <t>PLAINFIELD (T)</t>
  </si>
  <si>
    <t>POYSIPPI (T)</t>
  </si>
  <si>
    <t>REDGRANITE (V)</t>
  </si>
  <si>
    <t>RICHFORD (T)</t>
  </si>
  <si>
    <t>ROSE (T)</t>
  </si>
  <si>
    <t>SAXEVILLE (T)</t>
  </si>
  <si>
    <t>SPRINGWATER (T)</t>
  </si>
  <si>
    <t>WAUTOMA (T)</t>
  </si>
  <si>
    <t>WINNEBAGO</t>
  </si>
  <si>
    <t>BLACK WOLF (T)</t>
  </si>
  <si>
    <t>NEENAH (T)</t>
  </si>
  <si>
    <t>NEKIMI (T)</t>
  </si>
  <si>
    <t>NEPEUSKUN (T)</t>
  </si>
  <si>
    <t>OMRO (T)</t>
  </si>
  <si>
    <t>POYGAN (T)</t>
  </si>
  <si>
    <t>RUSHFORD (T)</t>
  </si>
  <si>
    <t>VINLAND (T)</t>
  </si>
  <si>
    <t>WINNECONNE (T)</t>
  </si>
  <si>
    <t>WOOD</t>
  </si>
  <si>
    <t>ARPIN (T)</t>
  </si>
  <si>
    <t>AUBURNDALE (T)</t>
  </si>
  <si>
    <t>BIRON (V)</t>
  </si>
  <si>
    <t>CAMERON (T)</t>
  </si>
  <si>
    <t>CARY (T)</t>
  </si>
  <si>
    <t>CRANMOOR (T)</t>
  </si>
  <si>
    <t>DEXTER (T)</t>
  </si>
  <si>
    <t>GRAND RAPIDS (T)</t>
  </si>
  <si>
    <t>HANSEN (T)</t>
  </si>
  <si>
    <t>MILLADORE (T)</t>
  </si>
  <si>
    <t>PORT EDWARDS (T)</t>
  </si>
  <si>
    <t>PORT EDWARDS (V)</t>
  </si>
  <si>
    <t>REMINGTON (T)</t>
  </si>
  <si>
    <t>RUDOLPH (T)</t>
  </si>
  <si>
    <t>SARATOGA (T)</t>
  </si>
  <si>
    <t>SHERRY (T)</t>
  </si>
  <si>
    <t>WOOD (T)</t>
  </si>
  <si>
    <t>1987-2004</t>
  </si>
  <si>
    <t>2005 and Later</t>
  </si>
  <si>
    <t>Open Acres</t>
  </si>
  <si>
    <t>Closed Acres</t>
  </si>
  <si>
    <t>Total</t>
  </si>
  <si>
    <t>DNR</t>
  </si>
  <si>
    <t>County</t>
  </si>
  <si>
    <t>DNR (20%)</t>
  </si>
  <si>
    <t>Municipality (55%)</t>
  </si>
  <si>
    <t>County (25%)</t>
  </si>
  <si>
    <t>WOOD Total</t>
  </si>
  <si>
    <t>WINNEBAGO Total</t>
  </si>
  <si>
    <t>WAUSHARA Total</t>
  </si>
  <si>
    <t>WAUPACA Total</t>
  </si>
  <si>
    <t>WAUKESHA Total</t>
  </si>
  <si>
    <t>WASHINGTON Total</t>
  </si>
  <si>
    <t>WASHBURN Total</t>
  </si>
  <si>
    <t>WALWORTH Total</t>
  </si>
  <si>
    <t>VILAS Total</t>
  </si>
  <si>
    <t>VERNON Total</t>
  </si>
  <si>
    <t>TREMPEALEAU Total</t>
  </si>
  <si>
    <t>TAYLOR Total</t>
  </si>
  <si>
    <t>SHEBOYGAN Total</t>
  </si>
  <si>
    <t>SHAWANO Total</t>
  </si>
  <si>
    <t>SAWYER Total</t>
  </si>
  <si>
    <t>SAUK Total</t>
  </si>
  <si>
    <t>SAINT CROIX Total</t>
  </si>
  <si>
    <t>RUSK Total</t>
  </si>
  <si>
    <t>ROCK Total</t>
  </si>
  <si>
    <t>RICHLAND Total</t>
  </si>
  <si>
    <t>RACINE Total</t>
  </si>
  <si>
    <t>PRICE Total</t>
  </si>
  <si>
    <t>PORTAGE Total</t>
  </si>
  <si>
    <t>POLK Total</t>
  </si>
  <si>
    <t>PIERCE Total</t>
  </si>
  <si>
    <t>PEPIN Total</t>
  </si>
  <si>
    <t>OZAUKEE Total</t>
  </si>
  <si>
    <t>OUTAGAMIE Total</t>
  </si>
  <si>
    <t>ONEIDA Total</t>
  </si>
  <si>
    <t>OCONTO Total</t>
  </si>
  <si>
    <t>MONROE Total</t>
  </si>
  <si>
    <t>MILWAUKEE Total</t>
  </si>
  <si>
    <t>MENOMINEE Total</t>
  </si>
  <si>
    <t>MARQUETTE Total</t>
  </si>
  <si>
    <t>MARINETTE Total</t>
  </si>
  <si>
    <t>MARATHON Total</t>
  </si>
  <si>
    <t>MANITOWOC Total</t>
  </si>
  <si>
    <t>LINCOLN Total</t>
  </si>
  <si>
    <t>LANGLADE Total</t>
  </si>
  <si>
    <t>LAFAYETTE Total</t>
  </si>
  <si>
    <t>LA CROSSE Total</t>
  </si>
  <si>
    <t>KEWAUNEE Total</t>
  </si>
  <si>
    <t>KENOSHA Total</t>
  </si>
  <si>
    <t>JUNEAU Total</t>
  </si>
  <si>
    <t>JEFFERSON Total</t>
  </si>
  <si>
    <t>JACKSON Total</t>
  </si>
  <si>
    <t>IRON Total</t>
  </si>
  <si>
    <t>IOWA Total</t>
  </si>
  <si>
    <t>GREEN LAKE Total</t>
  </si>
  <si>
    <t>GREEN Total</t>
  </si>
  <si>
    <t>GRANT Total</t>
  </si>
  <si>
    <t>FOREST Total</t>
  </si>
  <si>
    <t>FOND DU LAC Total</t>
  </si>
  <si>
    <t>FLORENCE Total</t>
  </si>
  <si>
    <t>EAU CLAIRE Total</t>
  </si>
  <si>
    <t>DUNN Total</t>
  </si>
  <si>
    <t>DOUGLAS Total</t>
  </si>
  <si>
    <t>DOOR Total</t>
  </si>
  <si>
    <t>DODGE Total</t>
  </si>
  <si>
    <t>DANE Total</t>
  </si>
  <si>
    <t>CRAWFORD Total</t>
  </si>
  <si>
    <t>COLUMBIA Total</t>
  </si>
  <si>
    <t>CLARK Total</t>
  </si>
  <si>
    <t>CHIPPEWA Total</t>
  </si>
  <si>
    <t>CALUMET Total</t>
  </si>
  <si>
    <t>BURNETT Total</t>
  </si>
  <si>
    <t>BUFFALO Total</t>
  </si>
  <si>
    <t>BROWN Total</t>
  </si>
  <si>
    <t>BAYFIELD Total</t>
  </si>
  <si>
    <t>BARRON Total</t>
  </si>
  <si>
    <t>ASHLAND Total</t>
  </si>
  <si>
    <t>ADAMS Total</t>
  </si>
  <si>
    <t>Current Revenues Collected</t>
  </si>
  <si>
    <t>Proposed Revenues Collected</t>
  </si>
  <si>
    <t>Open Acres ($0.79)</t>
  </si>
  <si>
    <t>Closed Acres ($1.87)</t>
  </si>
  <si>
    <t>Open Acres ($2.14)</t>
  </si>
  <si>
    <t>Closed Acres ($10.68)</t>
  </si>
  <si>
    <t>Open Acres ($0.85)</t>
  </si>
  <si>
    <t>Closed Acres ($6.41)</t>
  </si>
  <si>
    <t>Proposed Revenues Distributed Under</t>
  </si>
  <si>
    <t>Current Distribution Formula</t>
  </si>
  <si>
    <t>Proposed Distribution Formula</t>
  </si>
  <si>
    <t>Current MFL Acreage</t>
  </si>
  <si>
    <t>Current Revenues Distributed Under</t>
  </si>
  <si>
    <t>STATEWIDE Total</t>
  </si>
  <si>
    <t>TOTAL</t>
  </si>
  <si>
    <t xml:space="preserve">MARATHON </t>
  </si>
  <si>
    <t>$ gain/loss</t>
  </si>
  <si>
    <t>%gain/loss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</si>
</sst>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C0C0C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0C0C0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2" borderId="2" xfId="0" applyFont="1" applyFill="1" applyBorder="1" applyAlignment="1" applyProtection="1">
      <alignment vertical="center" wrapText="1"/>
    </xf>
    <xf numFmtId="0" fontId="0" fillId="4" borderId="0" xfId="0" applyFill="1"/>
    <xf numFmtId="0" fontId="1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>
      <alignment horizontal="center"/>
    </xf>
    <xf numFmtId="0" fontId="5" fillId="7" borderId="10" xfId="0" applyFont="1" applyFill="1" applyBorder="1" applyAlignment="1" applyProtection="1">
      <alignment horizontal="center" vertical="center"/>
    </xf>
    <xf numFmtId="164" fontId="0" fillId="0" borderId="0" xfId="0" applyNumberFormat="1"/>
    <xf numFmtId="165" fontId="3" fillId="3" borderId="3" xfId="0" applyNumberFormat="1" applyFont="1" applyFill="1" applyBorder="1" applyAlignment="1" applyProtection="1">
      <alignment horizontal="right" vertical="center" wrapText="1"/>
    </xf>
    <xf numFmtId="165" fontId="0" fillId="0" borderId="0" xfId="0" applyNumberFormat="1"/>
    <xf numFmtId="165" fontId="3" fillId="3" borderId="18" xfId="0" applyNumberFormat="1" applyFont="1" applyFill="1" applyBorder="1" applyAlignment="1" applyProtection="1">
      <alignment horizontal="right" vertical="center" wrapText="1"/>
    </xf>
    <xf numFmtId="164" fontId="4" fillId="0" borderId="17" xfId="0" applyNumberFormat="1" applyFont="1" applyBorder="1"/>
    <xf numFmtId="164" fontId="3" fillId="3" borderId="3" xfId="0" applyNumberFormat="1" applyFont="1" applyFill="1" applyBorder="1" applyAlignment="1" applyProtection="1">
      <alignment horizontal="right" vertical="center" wrapText="1"/>
    </xf>
    <xf numFmtId="0" fontId="0" fillId="10" borderId="9" xfId="0" applyFill="1" applyBorder="1"/>
    <xf numFmtId="0" fontId="5" fillId="11" borderId="1" xfId="0" applyFont="1" applyFill="1" applyBorder="1" applyAlignment="1" applyProtection="1">
      <alignment horizontal="center" vertical="center"/>
    </xf>
    <xf numFmtId="0" fontId="5" fillId="11" borderId="10" xfId="0" applyFont="1" applyFill="1" applyBorder="1" applyAlignment="1" applyProtection="1">
      <alignment horizontal="center" vertical="center"/>
    </xf>
    <xf numFmtId="165" fontId="5" fillId="9" borderId="1" xfId="0" applyNumberFormat="1" applyFont="1" applyFill="1" applyBorder="1" applyAlignment="1" applyProtection="1">
      <alignment horizontal="center" vertical="center"/>
    </xf>
    <xf numFmtId="0" fontId="5" fillId="13" borderId="1" xfId="0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right" vertical="center" wrapText="1"/>
    </xf>
    <xf numFmtId="164" fontId="3" fillId="3" borderId="18" xfId="0" applyNumberFormat="1" applyFont="1" applyFill="1" applyBorder="1" applyAlignment="1" applyProtection="1">
      <alignment horizontal="right" vertical="center" wrapText="1"/>
    </xf>
    <xf numFmtId="14" fontId="6" fillId="0" borderId="0" xfId="0" applyNumberFormat="1" applyFont="1"/>
    <xf numFmtId="0" fontId="2" fillId="2" borderId="3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165" fontId="3" fillId="3" borderId="0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vertical="center" wrapText="1"/>
    </xf>
    <xf numFmtId="165" fontId="5" fillId="3" borderId="17" xfId="0" applyNumberFormat="1" applyFont="1" applyFill="1" applyBorder="1" applyAlignment="1" applyProtection="1">
      <alignment horizontal="right" vertical="center" wrapText="1"/>
    </xf>
    <xf numFmtId="164" fontId="5" fillId="3" borderId="17" xfId="0" applyNumberFormat="1" applyFont="1" applyFill="1" applyBorder="1" applyAlignment="1" applyProtection="1">
      <alignment horizontal="right" vertical="center" wrapText="1"/>
    </xf>
    <xf numFmtId="0" fontId="0" fillId="10" borderId="13" xfId="0" applyFill="1" applyBorder="1"/>
    <xf numFmtId="0" fontId="4" fillId="6" borderId="0" xfId="0" applyFont="1" applyFill="1"/>
    <xf numFmtId="0" fontId="4" fillId="6" borderId="1" xfId="0" applyFont="1" applyFill="1" applyBorder="1" applyAlignment="1">
      <alignment horizontal="center"/>
    </xf>
    <xf numFmtId="164" fontId="5" fillId="9" borderId="10" xfId="0" applyNumberFormat="1" applyFont="1" applyFill="1" applyBorder="1" applyAlignment="1" applyProtection="1">
      <alignment horizontal="center" vertical="center"/>
    </xf>
    <xf numFmtId="164" fontId="5" fillId="9" borderId="1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9" fillId="4" borderId="19" xfId="0" applyFont="1" applyFill="1" applyBorder="1"/>
    <xf numFmtId="0" fontId="9" fillId="4" borderId="20" xfId="0" applyFont="1" applyFill="1" applyBorder="1"/>
    <xf numFmtId="0" fontId="9" fillId="8" borderId="22" xfId="0" applyFont="1" applyFill="1" applyBorder="1"/>
    <xf numFmtId="0" fontId="9" fillId="4" borderId="23" xfId="0" applyFont="1" applyFill="1" applyBorder="1"/>
    <xf numFmtId="0" fontId="9" fillId="4" borderId="1" xfId="0" applyFont="1" applyFill="1" applyBorder="1"/>
    <xf numFmtId="0" fontId="9" fillId="8" borderId="25" xfId="0" applyFont="1" applyFill="1" applyBorder="1"/>
    <xf numFmtId="0" fontId="11" fillId="5" borderId="23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</xf>
    <xf numFmtId="165" fontId="11" fillId="9" borderId="1" xfId="0" applyNumberFormat="1" applyFont="1" applyFill="1" applyBorder="1" applyAlignment="1" applyProtection="1">
      <alignment horizontal="center" vertical="center"/>
    </xf>
    <xf numFmtId="165" fontId="11" fillId="9" borderId="5" xfId="0" applyNumberFormat="1" applyFont="1" applyFill="1" applyBorder="1" applyAlignment="1" applyProtection="1">
      <alignment horizontal="center" vertical="center"/>
    </xf>
    <xf numFmtId="165" fontId="11" fillId="9" borderId="24" xfId="0" applyNumberFormat="1" applyFont="1" applyFill="1" applyBorder="1" applyAlignment="1" applyProtection="1">
      <alignment horizontal="center" vertical="center"/>
    </xf>
    <xf numFmtId="0" fontId="11" fillId="3" borderId="23" xfId="0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vertical="center" wrapText="1"/>
    </xf>
    <xf numFmtId="3" fontId="12" fillId="3" borderId="1" xfId="0" applyNumberFormat="1" applyFont="1" applyFill="1" applyBorder="1" applyAlignment="1" applyProtection="1">
      <alignment horizontal="center" vertical="center" wrapText="1"/>
    </xf>
    <xf numFmtId="3" fontId="12" fillId="3" borderId="5" xfId="0" applyNumberFormat="1" applyFont="1" applyFill="1" applyBorder="1" applyAlignment="1" applyProtection="1">
      <alignment horizontal="center" vertical="center" wrapText="1"/>
    </xf>
    <xf numFmtId="3" fontId="9" fillId="0" borderId="24" xfId="0" applyNumberFormat="1" applyFont="1" applyBorder="1" applyAlignment="1">
      <alignment horizontal="center"/>
    </xf>
    <xf numFmtId="0" fontId="13" fillId="0" borderId="26" xfId="0" applyFont="1" applyBorder="1"/>
    <xf numFmtId="0" fontId="9" fillId="0" borderId="27" xfId="0" applyFont="1" applyBorder="1"/>
    <xf numFmtId="3" fontId="9" fillId="0" borderId="27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0" fontId="10" fillId="8" borderId="24" xfId="0" applyFont="1" applyFill="1" applyBorder="1"/>
    <xf numFmtId="0" fontId="10" fillId="8" borderId="1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0" fontId="9" fillId="0" borderId="10" xfId="0" applyFont="1" applyBorder="1"/>
    <xf numFmtId="0" fontId="9" fillId="0" borderId="9" xfId="0" applyFont="1" applyBorder="1"/>
    <xf numFmtId="0" fontId="9" fillId="0" borderId="0" xfId="0" applyFont="1" applyBorder="1"/>
    <xf numFmtId="0" fontId="9" fillId="4" borderId="30" xfId="0" applyFont="1" applyFill="1" applyBorder="1"/>
    <xf numFmtId="0" fontId="9" fillId="4" borderId="31" xfId="0" applyFont="1" applyFill="1" applyBorder="1"/>
    <xf numFmtId="0" fontId="9" fillId="10" borderId="24" xfId="0" applyFont="1" applyFill="1" applyBorder="1"/>
    <xf numFmtId="0" fontId="11" fillId="11" borderId="1" xfId="0" applyFont="1" applyFill="1" applyBorder="1" applyAlignment="1" applyProtection="1">
      <alignment horizontal="center" vertical="center"/>
    </xf>
    <xf numFmtId="0" fontId="11" fillId="11" borderId="24" xfId="0" applyFont="1" applyFill="1" applyBorder="1" applyAlignment="1" applyProtection="1">
      <alignment horizontal="center" vertical="center"/>
    </xf>
    <xf numFmtId="164" fontId="11" fillId="9" borderId="1" xfId="0" applyNumberFormat="1" applyFont="1" applyFill="1" applyBorder="1" applyAlignment="1" applyProtection="1">
      <alignment horizontal="center" vertical="center"/>
    </xf>
    <xf numFmtId="164" fontId="11" fillId="9" borderId="24" xfId="0" applyNumberFormat="1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/>
    </xf>
    <xf numFmtId="0" fontId="11" fillId="7" borderId="24" xfId="0" applyFont="1" applyFill="1" applyBorder="1" applyAlignment="1" applyProtection="1">
      <alignment horizontal="center" vertical="center"/>
    </xf>
    <xf numFmtId="0" fontId="11" fillId="3" borderId="23" xfId="0" applyFont="1" applyFill="1" applyBorder="1" applyAlignment="1" applyProtection="1">
      <alignment horizontal="right" vertical="center" wrapText="1"/>
    </xf>
    <xf numFmtId="164" fontId="14" fillId="0" borderId="1" xfId="0" quotePrefix="1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14" fillId="0" borderId="24" xfId="0" applyNumberFormat="1" applyFont="1" applyBorder="1" applyAlignment="1">
      <alignment horizontal="center"/>
    </xf>
    <xf numFmtId="9" fontId="14" fillId="0" borderId="1" xfId="0" quotePrefix="1" applyNumberFormat="1" applyFont="1" applyBorder="1" applyAlignment="1">
      <alignment horizontal="center"/>
    </xf>
    <xf numFmtId="9" fontId="14" fillId="0" borderId="24" xfId="0" quotePrefix="1" applyNumberFormat="1" applyFont="1" applyBorder="1" applyAlignment="1">
      <alignment horizontal="center"/>
    </xf>
    <xf numFmtId="0" fontId="13" fillId="0" borderId="23" xfId="0" applyFont="1" applyBorder="1"/>
    <xf numFmtId="0" fontId="9" fillId="0" borderId="23" xfId="0" applyFont="1" applyBorder="1"/>
    <xf numFmtId="0" fontId="9" fillId="0" borderId="24" xfId="0" applyFont="1" applyBorder="1"/>
    <xf numFmtId="9" fontId="14" fillId="0" borderId="27" xfId="0" applyNumberFormat="1" applyFont="1" applyBorder="1" applyAlignment="1">
      <alignment horizontal="center"/>
    </xf>
    <xf numFmtId="9" fontId="14" fillId="0" borderId="29" xfId="0" applyNumberFormat="1" applyFont="1" applyBorder="1" applyAlignment="1">
      <alignment horizontal="center"/>
    </xf>
    <xf numFmtId="0" fontId="11" fillId="13" borderId="1" xfId="0" applyFont="1" applyFill="1" applyBorder="1" applyAlignment="1" applyProtection="1">
      <alignment horizontal="center" vertical="center"/>
    </xf>
    <xf numFmtId="0" fontId="11" fillId="13" borderId="24" xfId="0" applyFont="1" applyFill="1" applyBorder="1" applyAlignment="1" applyProtection="1">
      <alignment horizontal="center" vertical="center"/>
    </xf>
    <xf numFmtId="9" fontId="14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9" fontId="14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1" fillId="3" borderId="26" xfId="0" applyFont="1" applyFill="1" applyBorder="1" applyAlignment="1" applyProtection="1">
      <alignment horizontal="right" vertical="center" wrapText="1"/>
    </xf>
    <xf numFmtId="10" fontId="9" fillId="0" borderId="27" xfId="0" applyNumberFormat="1" applyFont="1" applyBorder="1"/>
    <xf numFmtId="9" fontId="9" fillId="0" borderId="27" xfId="0" applyNumberFormat="1" applyFont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165" fontId="4" fillId="8" borderId="15" xfId="0" applyNumberFormat="1" applyFont="1" applyFill="1" applyBorder="1" applyAlignment="1">
      <alignment horizontal="center"/>
    </xf>
    <xf numFmtId="165" fontId="4" fillId="8" borderId="8" xfId="0" applyNumberFormat="1" applyFont="1" applyFill="1" applyBorder="1" applyAlignment="1">
      <alignment horizontal="center"/>
    </xf>
    <xf numFmtId="165" fontId="4" fillId="8" borderId="4" xfId="0" applyNumberFormat="1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2" borderId="16" xfId="0" applyFont="1" applyFill="1" applyBorder="1" applyAlignment="1">
      <alignment horizontal="center"/>
    </xf>
    <xf numFmtId="164" fontId="4" fillId="8" borderId="13" xfId="0" applyNumberFormat="1" applyFont="1" applyFill="1" applyBorder="1" applyAlignment="1">
      <alignment horizontal="center"/>
    </xf>
    <xf numFmtId="164" fontId="4" fillId="8" borderId="11" xfId="0" applyNumberFormat="1" applyFont="1" applyFill="1" applyBorder="1" applyAlignment="1">
      <alignment horizontal="center"/>
    </xf>
    <xf numFmtId="164" fontId="4" fillId="8" borderId="12" xfId="0" applyNumberFormat="1" applyFont="1" applyFill="1" applyBorder="1" applyAlignment="1">
      <alignment horizontal="center"/>
    </xf>
    <xf numFmtId="164" fontId="4" fillId="8" borderId="15" xfId="0" applyNumberFormat="1" applyFont="1" applyFill="1" applyBorder="1" applyAlignment="1">
      <alignment horizontal="center"/>
    </xf>
    <xf numFmtId="164" fontId="4" fillId="8" borderId="4" xfId="0" applyNumberFormat="1" applyFont="1" applyFill="1" applyBorder="1" applyAlignment="1">
      <alignment horizontal="center"/>
    </xf>
    <xf numFmtId="164" fontId="4" fillId="8" borderId="8" xfId="0" applyNumberFormat="1" applyFont="1" applyFill="1" applyBorder="1" applyAlignment="1">
      <alignment horizontal="center"/>
    </xf>
    <xf numFmtId="0" fontId="10" fillId="10" borderId="31" xfId="0" applyFont="1" applyFill="1" applyBorder="1" applyAlignment="1">
      <alignment horizontal="center"/>
    </xf>
    <xf numFmtId="0" fontId="10" fillId="10" borderId="32" xfId="0" applyFont="1" applyFill="1" applyBorder="1" applyAlignment="1">
      <alignment horizontal="center"/>
    </xf>
    <xf numFmtId="165" fontId="10" fillId="8" borderId="21" xfId="0" applyNumberFormat="1" applyFont="1" applyFill="1" applyBorder="1" applyAlignment="1">
      <alignment horizontal="center"/>
    </xf>
    <xf numFmtId="165" fontId="10" fillId="8" borderId="20" xfId="0" applyNumberFormat="1" applyFont="1" applyFill="1" applyBorder="1" applyAlignment="1">
      <alignment horizontal="center"/>
    </xf>
    <xf numFmtId="165" fontId="10" fillId="8" borderId="22" xfId="0" applyNumberFormat="1" applyFont="1" applyFill="1" applyBorder="1" applyAlignment="1">
      <alignment horizontal="center"/>
    </xf>
    <xf numFmtId="165" fontId="10" fillId="8" borderId="1" xfId="0" applyNumberFormat="1" applyFont="1" applyFill="1" applyBorder="1" applyAlignment="1">
      <alignment horizontal="center"/>
    </xf>
    <xf numFmtId="165" fontId="10" fillId="8" borderId="24" xfId="0" applyNumberFormat="1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12" borderId="31" xfId="0" applyFont="1" applyFill="1" applyBorder="1" applyAlignment="1">
      <alignment horizontal="center"/>
    </xf>
    <xf numFmtId="0" fontId="10" fillId="12" borderId="32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0" fillId="12" borderId="24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164" fontId="10" fillId="8" borderId="21" xfId="0" applyNumberFormat="1" applyFont="1" applyFill="1" applyBorder="1" applyAlignment="1">
      <alignment horizontal="center"/>
    </xf>
    <xf numFmtId="164" fontId="10" fillId="8" borderId="20" xfId="0" applyNumberFormat="1" applyFont="1" applyFill="1" applyBorder="1" applyAlignment="1">
      <alignment horizontal="center"/>
    </xf>
    <xf numFmtId="164" fontId="10" fillId="8" borderId="22" xfId="0" applyNumberFormat="1" applyFont="1" applyFill="1" applyBorder="1" applyAlignment="1">
      <alignment horizontal="center"/>
    </xf>
    <xf numFmtId="164" fontId="10" fillId="8" borderId="1" xfId="0" applyNumberFormat="1" applyFont="1" applyFill="1" applyBorder="1" applyAlignment="1">
      <alignment horizontal="center"/>
    </xf>
    <xf numFmtId="164" fontId="10" fillId="8" borderId="24" xfId="0" applyNumberFormat="1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R1430"/>
  <sheetViews>
    <sheetView topLeftCell="H1" workbookViewId="0">
      <pane ySplit="3" topLeftCell="A618" activePane="bottomLeft" state="frozen"/>
      <selection pane="bottomLeft" activeCell="O623" sqref="O623"/>
    </sheetView>
  </sheetViews>
  <sheetFormatPr defaultRowHeight="15" outlineLevelRow="2" x14ac:dyDescent="0.25"/>
  <cols>
    <col min="1" max="1" width="19.140625" bestFit="1" customWidth="1"/>
    <col min="2" max="2" width="26.28515625" customWidth="1"/>
    <col min="3" max="4" width="12.7109375" style="10" bestFit="1" customWidth="1"/>
    <col min="5" max="5" width="11.28515625" style="10" bestFit="1" customWidth="1"/>
    <col min="6" max="6" width="12.42578125" style="10" bestFit="1" customWidth="1"/>
    <col min="7" max="7" width="17.85546875" bestFit="1" customWidth="1"/>
    <col min="8" max="8" width="19" bestFit="1" customWidth="1"/>
    <col min="9" max="9" width="17.85546875" bestFit="1" customWidth="1"/>
    <col min="10" max="10" width="20" bestFit="1" customWidth="1"/>
    <col min="11" max="11" width="13.85546875" bestFit="1" customWidth="1"/>
    <col min="12" max="12" width="17.85546875" bestFit="1" customWidth="1"/>
    <col min="13" max="13" width="19" bestFit="1" customWidth="1"/>
    <col min="14" max="14" width="17.85546875" bestFit="1" customWidth="1"/>
    <col min="15" max="15" width="19" bestFit="1" customWidth="1"/>
    <col min="16" max="16" width="12.7109375" bestFit="1" customWidth="1"/>
  </cols>
  <sheetData>
    <row r="1" spans="1:18" x14ac:dyDescent="0.25">
      <c r="A1" s="2"/>
      <c r="B1" s="2"/>
      <c r="C1" s="103" t="s">
        <v>1285</v>
      </c>
      <c r="D1" s="105"/>
      <c r="E1" s="105"/>
      <c r="F1" s="104"/>
      <c r="G1" s="98" t="s">
        <v>1274</v>
      </c>
      <c r="H1" s="98"/>
      <c r="I1" s="98"/>
      <c r="J1" s="98"/>
      <c r="K1" s="99"/>
      <c r="L1" s="100" t="s">
        <v>1275</v>
      </c>
      <c r="M1" s="101"/>
      <c r="N1" s="101"/>
      <c r="O1" s="101"/>
      <c r="P1" s="102"/>
      <c r="R1" s="21">
        <v>41628</v>
      </c>
    </row>
    <row r="2" spans="1:18" x14ac:dyDescent="0.25">
      <c r="A2" s="2"/>
      <c r="B2" s="2"/>
      <c r="C2" s="103" t="s">
        <v>1192</v>
      </c>
      <c r="D2" s="104"/>
      <c r="E2" s="105" t="s">
        <v>1193</v>
      </c>
      <c r="F2" s="104"/>
      <c r="G2" s="106" t="s">
        <v>1192</v>
      </c>
      <c r="H2" s="107"/>
      <c r="I2" s="108" t="s">
        <v>1193</v>
      </c>
      <c r="J2" s="108"/>
      <c r="K2" s="6"/>
      <c r="L2" s="101" t="s">
        <v>1192</v>
      </c>
      <c r="M2" s="102"/>
      <c r="N2" s="101" t="s">
        <v>1193</v>
      </c>
      <c r="O2" s="102"/>
      <c r="P2" s="14"/>
    </row>
    <row r="3" spans="1:18" x14ac:dyDescent="0.25">
      <c r="A3" s="4" t="s">
        <v>1198</v>
      </c>
      <c r="B3" s="3" t="s">
        <v>0</v>
      </c>
      <c r="C3" s="17" t="s">
        <v>1194</v>
      </c>
      <c r="D3" s="17" t="s">
        <v>1195</v>
      </c>
      <c r="E3" s="17" t="s">
        <v>1194</v>
      </c>
      <c r="F3" s="17" t="s">
        <v>1195</v>
      </c>
      <c r="G3" s="5" t="s">
        <v>1276</v>
      </c>
      <c r="H3" s="5" t="s">
        <v>1277</v>
      </c>
      <c r="I3" s="5" t="s">
        <v>1278</v>
      </c>
      <c r="J3" s="5" t="s">
        <v>1279</v>
      </c>
      <c r="K3" s="7" t="s">
        <v>1196</v>
      </c>
      <c r="L3" s="15" t="s">
        <v>1276</v>
      </c>
      <c r="M3" s="15" t="s">
        <v>1277</v>
      </c>
      <c r="N3" s="15" t="s">
        <v>1280</v>
      </c>
      <c r="O3" s="15" t="s">
        <v>1281</v>
      </c>
      <c r="P3" s="16" t="s">
        <v>1196</v>
      </c>
    </row>
    <row r="4" spans="1:18" outlineLevel="2" x14ac:dyDescent="0.25">
      <c r="A4" s="1" t="s">
        <v>1</v>
      </c>
      <c r="B4" s="1" t="s">
        <v>2</v>
      </c>
      <c r="C4" s="9">
        <v>0</v>
      </c>
      <c r="D4" s="9">
        <v>0</v>
      </c>
      <c r="E4" s="9">
        <v>0</v>
      </c>
      <c r="F4" s="9">
        <v>140.62</v>
      </c>
      <c r="G4" s="8">
        <f>+C4*0.79</f>
        <v>0</v>
      </c>
      <c r="H4" s="8">
        <f>+D4*1.87</f>
        <v>0</v>
      </c>
      <c r="I4" s="8">
        <f>+E4*2.14</f>
        <v>0</v>
      </c>
      <c r="J4" s="8">
        <f>+F4*10.68</f>
        <v>1501.8216</v>
      </c>
      <c r="K4" s="8">
        <f>SUM(G4:J4)</f>
        <v>1501.8216</v>
      </c>
      <c r="L4" s="8">
        <f>+C4*0.79</f>
        <v>0</v>
      </c>
      <c r="M4" s="8">
        <f>+D4*1.87</f>
        <v>0</v>
      </c>
      <c r="N4" s="8">
        <f>+E4*0.85</f>
        <v>0</v>
      </c>
      <c r="O4" s="8">
        <f>+F4*6.41</f>
        <v>901.37420000000009</v>
      </c>
      <c r="P4" s="8">
        <f>SUM(L4:O4)</f>
        <v>901.37420000000009</v>
      </c>
    </row>
    <row r="5" spans="1:18" outlineLevel="2" x14ac:dyDescent="0.25">
      <c r="A5" s="1" t="s">
        <v>1</v>
      </c>
      <c r="B5" s="1" t="s">
        <v>3</v>
      </c>
      <c r="C5" s="9">
        <v>1699.16</v>
      </c>
      <c r="D5" s="9">
        <v>4389.598</v>
      </c>
      <c r="E5" s="9">
        <v>0</v>
      </c>
      <c r="F5" s="9">
        <v>1699.49</v>
      </c>
      <c r="G5" s="8">
        <f t="shared" ref="G5:G27" si="0">+C5*0.79</f>
        <v>1342.3364000000001</v>
      </c>
      <c r="H5" s="8">
        <f t="shared" ref="H5:H27" si="1">+D5*1.87</f>
        <v>8208.5482599999996</v>
      </c>
      <c r="I5" s="8">
        <f t="shared" ref="I5:I27" si="2">+E5*2.14</f>
        <v>0</v>
      </c>
      <c r="J5" s="8">
        <f t="shared" ref="J5:J27" si="3">+F5*10.68</f>
        <v>18150.553199999998</v>
      </c>
      <c r="K5" s="8">
        <f t="shared" ref="K5:K27" si="4">SUM(G5:J5)</f>
        <v>27701.437859999998</v>
      </c>
      <c r="L5" s="8">
        <f t="shared" ref="L5:L71" si="5">+C5*0.79</f>
        <v>1342.3364000000001</v>
      </c>
      <c r="M5" s="8">
        <f t="shared" ref="M5:M71" si="6">+D5*1.87</f>
        <v>8208.5482599999996</v>
      </c>
      <c r="N5" s="8">
        <f t="shared" ref="N5:N27" si="7">+E5*0.85</f>
        <v>0</v>
      </c>
      <c r="O5" s="8">
        <f t="shared" ref="O5:O27" si="8">+F5*6.41</f>
        <v>10893.7309</v>
      </c>
      <c r="P5" s="8">
        <f t="shared" ref="P5:P27" si="9">SUM(L5:O5)</f>
        <v>20444.615559999998</v>
      </c>
    </row>
    <row r="6" spans="1:18" outlineLevel="2" x14ac:dyDescent="0.25">
      <c r="A6" s="1" t="s">
        <v>1</v>
      </c>
      <c r="B6" s="1" t="s">
        <v>4</v>
      </c>
      <c r="C6" s="9">
        <v>9708.35</v>
      </c>
      <c r="D6" s="9">
        <v>4293.9570000000003</v>
      </c>
      <c r="E6" s="9">
        <v>314.05</v>
      </c>
      <c r="F6" s="9">
        <v>2013.087</v>
      </c>
      <c r="G6" s="8">
        <f t="shared" si="0"/>
        <v>7669.5965000000006</v>
      </c>
      <c r="H6" s="8">
        <f t="shared" si="1"/>
        <v>8029.6995900000011</v>
      </c>
      <c r="I6" s="8">
        <f t="shared" si="2"/>
        <v>672.06700000000001</v>
      </c>
      <c r="J6" s="8">
        <f t="shared" si="3"/>
        <v>21499.76916</v>
      </c>
      <c r="K6" s="8">
        <f t="shared" si="4"/>
        <v>37871.132250000002</v>
      </c>
      <c r="L6" s="8">
        <f t="shared" si="5"/>
        <v>7669.5965000000006</v>
      </c>
      <c r="M6" s="8">
        <f t="shared" si="6"/>
        <v>8029.6995900000011</v>
      </c>
      <c r="N6" s="8">
        <f t="shared" si="7"/>
        <v>266.9425</v>
      </c>
      <c r="O6" s="8">
        <f t="shared" si="8"/>
        <v>12903.88767</v>
      </c>
      <c r="P6" s="8">
        <f t="shared" si="9"/>
        <v>28870.126260000001</v>
      </c>
    </row>
    <row r="7" spans="1:18" outlineLevel="2" x14ac:dyDescent="0.25">
      <c r="A7" s="1" t="s">
        <v>1</v>
      </c>
      <c r="B7" s="1" t="s">
        <v>5</v>
      </c>
      <c r="C7" s="9">
        <v>303.41000000000003</v>
      </c>
      <c r="D7" s="9">
        <v>1987.13</v>
      </c>
      <c r="E7" s="9">
        <v>0</v>
      </c>
      <c r="F7" s="9">
        <v>1181.47</v>
      </c>
      <c r="G7" s="8">
        <f t="shared" si="0"/>
        <v>239.69390000000004</v>
      </c>
      <c r="H7" s="8">
        <f t="shared" si="1"/>
        <v>3715.9331000000002</v>
      </c>
      <c r="I7" s="8">
        <f t="shared" si="2"/>
        <v>0</v>
      </c>
      <c r="J7" s="8">
        <f t="shared" si="3"/>
        <v>12618.0996</v>
      </c>
      <c r="K7" s="8">
        <f t="shared" si="4"/>
        <v>16573.726600000002</v>
      </c>
      <c r="L7" s="8">
        <f t="shared" si="5"/>
        <v>239.69390000000004</v>
      </c>
      <c r="M7" s="8">
        <f t="shared" si="6"/>
        <v>3715.9331000000002</v>
      </c>
      <c r="N7" s="8">
        <f t="shared" si="7"/>
        <v>0</v>
      </c>
      <c r="O7" s="8">
        <f t="shared" si="8"/>
        <v>7573.2227000000003</v>
      </c>
      <c r="P7" s="8">
        <f t="shared" si="9"/>
        <v>11528.849700000001</v>
      </c>
    </row>
    <row r="8" spans="1:18" outlineLevel="2" x14ac:dyDescent="0.25">
      <c r="A8" s="1" t="s">
        <v>1</v>
      </c>
      <c r="B8" s="1" t="s">
        <v>6</v>
      </c>
      <c r="C8" s="9">
        <v>446.44</v>
      </c>
      <c r="D8" s="9">
        <v>1691.6790000000001</v>
      </c>
      <c r="E8" s="9">
        <v>48</v>
      </c>
      <c r="F8" s="9">
        <v>488.91800000000001</v>
      </c>
      <c r="G8" s="8">
        <f t="shared" si="0"/>
        <v>352.68760000000003</v>
      </c>
      <c r="H8" s="8">
        <f t="shared" si="1"/>
        <v>3163.4397300000005</v>
      </c>
      <c r="I8" s="8">
        <f t="shared" si="2"/>
        <v>102.72</v>
      </c>
      <c r="J8" s="8">
        <f t="shared" si="3"/>
        <v>5221.6442399999996</v>
      </c>
      <c r="K8" s="8">
        <f t="shared" si="4"/>
        <v>8840.4915700000001</v>
      </c>
      <c r="L8" s="8">
        <f t="shared" si="5"/>
        <v>352.68760000000003</v>
      </c>
      <c r="M8" s="8">
        <f t="shared" si="6"/>
        <v>3163.4397300000005</v>
      </c>
      <c r="N8" s="8">
        <f t="shared" si="7"/>
        <v>40.799999999999997</v>
      </c>
      <c r="O8" s="8">
        <f t="shared" si="8"/>
        <v>3133.9643799999999</v>
      </c>
      <c r="P8" s="8">
        <f t="shared" si="9"/>
        <v>6690.8917100000008</v>
      </c>
    </row>
    <row r="9" spans="1:18" outlineLevel="2" x14ac:dyDescent="0.25">
      <c r="A9" s="1" t="s">
        <v>1</v>
      </c>
      <c r="B9" s="1" t="s">
        <v>7</v>
      </c>
      <c r="C9" s="9">
        <v>241.8</v>
      </c>
      <c r="D9" s="9">
        <v>2701.4760000000001</v>
      </c>
      <c r="E9" s="9">
        <v>0</v>
      </c>
      <c r="F9" s="9">
        <v>544.85599999999999</v>
      </c>
      <c r="G9" s="8">
        <f t="shared" si="0"/>
        <v>191.02200000000002</v>
      </c>
      <c r="H9" s="8">
        <f t="shared" si="1"/>
        <v>5051.7601200000008</v>
      </c>
      <c r="I9" s="8">
        <f t="shared" si="2"/>
        <v>0</v>
      </c>
      <c r="J9" s="8">
        <f t="shared" si="3"/>
        <v>5819.0620799999997</v>
      </c>
      <c r="K9" s="8">
        <f t="shared" si="4"/>
        <v>11061.8442</v>
      </c>
      <c r="L9" s="8">
        <f t="shared" si="5"/>
        <v>191.02200000000002</v>
      </c>
      <c r="M9" s="8">
        <f t="shared" si="6"/>
        <v>5051.7601200000008</v>
      </c>
      <c r="N9" s="8">
        <f t="shared" si="7"/>
        <v>0</v>
      </c>
      <c r="O9" s="8">
        <f t="shared" si="8"/>
        <v>3492.5269600000001</v>
      </c>
      <c r="P9" s="8">
        <f t="shared" si="9"/>
        <v>8735.3090800000009</v>
      </c>
    </row>
    <row r="10" spans="1:18" outlineLevel="2" x14ac:dyDescent="0.25">
      <c r="A10" s="1" t="s">
        <v>1</v>
      </c>
      <c r="B10" s="1" t="s">
        <v>8</v>
      </c>
      <c r="C10" s="9">
        <v>0</v>
      </c>
      <c r="D10" s="9">
        <v>22</v>
      </c>
      <c r="E10" s="9">
        <v>0</v>
      </c>
      <c r="F10" s="9">
        <v>0</v>
      </c>
      <c r="G10" s="8">
        <f t="shared" si="0"/>
        <v>0</v>
      </c>
      <c r="H10" s="8">
        <f t="shared" si="1"/>
        <v>41.14</v>
      </c>
      <c r="I10" s="8">
        <f t="shared" si="2"/>
        <v>0</v>
      </c>
      <c r="J10" s="8">
        <f t="shared" si="3"/>
        <v>0</v>
      </c>
      <c r="K10" s="8">
        <f t="shared" si="4"/>
        <v>41.14</v>
      </c>
      <c r="L10" s="8">
        <f t="shared" si="5"/>
        <v>0</v>
      </c>
      <c r="M10" s="8">
        <f t="shared" si="6"/>
        <v>41.14</v>
      </c>
      <c r="N10" s="8">
        <f t="shared" si="7"/>
        <v>0</v>
      </c>
      <c r="O10" s="8">
        <f t="shared" si="8"/>
        <v>0</v>
      </c>
      <c r="P10" s="8">
        <f t="shared" si="9"/>
        <v>41.14</v>
      </c>
    </row>
    <row r="11" spans="1:18" outlineLevel="2" x14ac:dyDescent="0.25">
      <c r="A11" s="1" t="s">
        <v>1</v>
      </c>
      <c r="B11" s="1" t="s">
        <v>9</v>
      </c>
      <c r="C11" s="9">
        <v>10</v>
      </c>
      <c r="D11" s="9">
        <v>2366.4070000000002</v>
      </c>
      <c r="E11" s="9">
        <v>0</v>
      </c>
      <c r="F11" s="9">
        <v>827.47500000000002</v>
      </c>
      <c r="G11" s="8">
        <f t="shared" si="0"/>
        <v>7.9</v>
      </c>
      <c r="H11" s="8">
        <f t="shared" si="1"/>
        <v>4425.1810900000009</v>
      </c>
      <c r="I11" s="8">
        <f t="shared" si="2"/>
        <v>0</v>
      </c>
      <c r="J11" s="8">
        <f t="shared" si="3"/>
        <v>8837.4330000000009</v>
      </c>
      <c r="K11" s="8">
        <f t="shared" si="4"/>
        <v>13270.514090000001</v>
      </c>
      <c r="L11" s="8">
        <f t="shared" si="5"/>
        <v>7.9</v>
      </c>
      <c r="M11" s="8">
        <f t="shared" si="6"/>
        <v>4425.1810900000009</v>
      </c>
      <c r="N11" s="8">
        <f t="shared" si="7"/>
        <v>0</v>
      </c>
      <c r="O11" s="8">
        <f t="shared" si="8"/>
        <v>5304.1147500000006</v>
      </c>
      <c r="P11" s="8">
        <f t="shared" si="9"/>
        <v>9737.1958400000003</v>
      </c>
    </row>
    <row r="12" spans="1:18" outlineLevel="2" x14ac:dyDescent="0.25">
      <c r="A12" s="1" t="s">
        <v>1</v>
      </c>
      <c r="B12" s="1" t="s">
        <v>10</v>
      </c>
      <c r="C12" s="9">
        <v>40</v>
      </c>
      <c r="D12" s="9">
        <v>1032.9069999999999</v>
      </c>
      <c r="E12" s="9">
        <v>0</v>
      </c>
      <c r="F12" s="9">
        <v>837.36199999999997</v>
      </c>
      <c r="G12" s="8">
        <f t="shared" si="0"/>
        <v>31.6</v>
      </c>
      <c r="H12" s="8">
        <f t="shared" si="1"/>
        <v>1931.5360900000001</v>
      </c>
      <c r="I12" s="8">
        <f t="shared" si="2"/>
        <v>0</v>
      </c>
      <c r="J12" s="8">
        <f t="shared" si="3"/>
        <v>8943.0261599999994</v>
      </c>
      <c r="K12" s="8">
        <f t="shared" si="4"/>
        <v>10906.162249999999</v>
      </c>
      <c r="L12" s="8">
        <f t="shared" si="5"/>
        <v>31.6</v>
      </c>
      <c r="M12" s="8">
        <f t="shared" si="6"/>
        <v>1931.5360900000001</v>
      </c>
      <c r="N12" s="8">
        <f t="shared" si="7"/>
        <v>0</v>
      </c>
      <c r="O12" s="8">
        <f t="shared" si="8"/>
        <v>5367.4904200000001</v>
      </c>
      <c r="P12" s="8">
        <f t="shared" si="9"/>
        <v>7330.6265100000001</v>
      </c>
    </row>
    <row r="13" spans="1:18" outlineLevel="2" x14ac:dyDescent="0.25">
      <c r="A13" s="1" t="s">
        <v>1</v>
      </c>
      <c r="B13" s="1" t="s">
        <v>11</v>
      </c>
      <c r="C13" s="9">
        <v>286.89999999999998</v>
      </c>
      <c r="D13" s="9">
        <v>2364.42</v>
      </c>
      <c r="E13" s="9">
        <v>79.81</v>
      </c>
      <c r="F13" s="9">
        <v>1395.54</v>
      </c>
      <c r="G13" s="8">
        <f t="shared" si="0"/>
        <v>226.65099999999998</v>
      </c>
      <c r="H13" s="8">
        <f t="shared" si="1"/>
        <v>4421.4654</v>
      </c>
      <c r="I13" s="8">
        <f t="shared" si="2"/>
        <v>170.79340000000002</v>
      </c>
      <c r="J13" s="8">
        <f t="shared" si="3"/>
        <v>14904.367199999999</v>
      </c>
      <c r="K13" s="8">
        <f t="shared" si="4"/>
        <v>19723.276999999998</v>
      </c>
      <c r="L13" s="8">
        <f t="shared" si="5"/>
        <v>226.65099999999998</v>
      </c>
      <c r="M13" s="8">
        <f t="shared" si="6"/>
        <v>4421.4654</v>
      </c>
      <c r="N13" s="8">
        <f t="shared" si="7"/>
        <v>67.838499999999996</v>
      </c>
      <c r="O13" s="8">
        <f t="shared" si="8"/>
        <v>8945.4114000000009</v>
      </c>
      <c r="P13" s="8">
        <f t="shared" si="9"/>
        <v>13661.366300000002</v>
      </c>
    </row>
    <row r="14" spans="1:18" outlineLevel="2" x14ac:dyDescent="0.25">
      <c r="A14" s="1" t="s">
        <v>1</v>
      </c>
      <c r="B14" s="1" t="s">
        <v>12</v>
      </c>
      <c r="C14" s="9">
        <v>3776.462</v>
      </c>
      <c r="D14" s="9">
        <v>1541.665</v>
      </c>
      <c r="E14" s="9">
        <v>0</v>
      </c>
      <c r="F14" s="9">
        <v>672.1</v>
      </c>
      <c r="G14" s="8">
        <f t="shared" si="0"/>
        <v>2983.4049800000003</v>
      </c>
      <c r="H14" s="8">
        <f t="shared" si="1"/>
        <v>2882.9135500000002</v>
      </c>
      <c r="I14" s="8">
        <f t="shared" si="2"/>
        <v>0</v>
      </c>
      <c r="J14" s="8">
        <f t="shared" si="3"/>
        <v>7178.0280000000002</v>
      </c>
      <c r="K14" s="8">
        <f t="shared" si="4"/>
        <v>13044.346530000001</v>
      </c>
      <c r="L14" s="8">
        <f t="shared" si="5"/>
        <v>2983.4049800000003</v>
      </c>
      <c r="M14" s="8">
        <f t="shared" si="6"/>
        <v>2882.9135500000002</v>
      </c>
      <c r="N14" s="8">
        <f t="shared" si="7"/>
        <v>0</v>
      </c>
      <c r="O14" s="8">
        <f t="shared" si="8"/>
        <v>4308.1610000000001</v>
      </c>
      <c r="P14" s="8">
        <f t="shared" si="9"/>
        <v>10174.479530000001</v>
      </c>
    </row>
    <row r="15" spans="1:18" outlineLevel="2" x14ac:dyDescent="0.25">
      <c r="A15" s="1" t="s">
        <v>1</v>
      </c>
      <c r="B15" s="1" t="s">
        <v>13</v>
      </c>
      <c r="C15" s="9">
        <v>314.47000000000003</v>
      </c>
      <c r="D15" s="9">
        <v>2392.86</v>
      </c>
      <c r="E15" s="9">
        <v>75.27</v>
      </c>
      <c r="F15" s="9">
        <v>454.18</v>
      </c>
      <c r="G15" s="8">
        <f t="shared" si="0"/>
        <v>248.43130000000002</v>
      </c>
      <c r="H15" s="8">
        <f t="shared" si="1"/>
        <v>4474.6482000000005</v>
      </c>
      <c r="I15" s="8">
        <f t="shared" si="2"/>
        <v>161.0778</v>
      </c>
      <c r="J15" s="8">
        <f t="shared" si="3"/>
        <v>4850.6423999999997</v>
      </c>
      <c r="K15" s="8">
        <f t="shared" si="4"/>
        <v>9734.7996999999996</v>
      </c>
      <c r="L15" s="8">
        <f t="shared" si="5"/>
        <v>248.43130000000002</v>
      </c>
      <c r="M15" s="8">
        <f t="shared" si="6"/>
        <v>4474.6482000000005</v>
      </c>
      <c r="N15" s="8">
        <f t="shared" si="7"/>
        <v>63.979499999999994</v>
      </c>
      <c r="O15" s="8">
        <f t="shared" si="8"/>
        <v>2911.2937999999999</v>
      </c>
      <c r="P15" s="8">
        <f t="shared" si="9"/>
        <v>7698.3528000000006</v>
      </c>
    </row>
    <row r="16" spans="1:18" outlineLevel="2" x14ac:dyDescent="0.25">
      <c r="A16" s="1" t="s">
        <v>1</v>
      </c>
      <c r="B16" s="1" t="s">
        <v>14</v>
      </c>
      <c r="C16" s="9">
        <v>10</v>
      </c>
      <c r="D16" s="9">
        <v>2184.71</v>
      </c>
      <c r="E16" s="9">
        <v>0</v>
      </c>
      <c r="F16" s="9">
        <v>1019.996</v>
      </c>
      <c r="G16" s="8">
        <f t="shared" si="0"/>
        <v>7.9</v>
      </c>
      <c r="H16" s="8">
        <f t="shared" si="1"/>
        <v>4085.4077000000002</v>
      </c>
      <c r="I16" s="8">
        <f t="shared" si="2"/>
        <v>0</v>
      </c>
      <c r="J16" s="8">
        <f t="shared" si="3"/>
        <v>10893.557279999999</v>
      </c>
      <c r="K16" s="8">
        <f t="shared" si="4"/>
        <v>14986.864979999998</v>
      </c>
      <c r="L16" s="8">
        <f t="shared" si="5"/>
        <v>7.9</v>
      </c>
      <c r="M16" s="8">
        <f t="shared" si="6"/>
        <v>4085.4077000000002</v>
      </c>
      <c r="N16" s="8">
        <f t="shared" si="7"/>
        <v>0</v>
      </c>
      <c r="O16" s="8">
        <f t="shared" si="8"/>
        <v>6538.17436</v>
      </c>
      <c r="P16" s="8">
        <f t="shared" si="9"/>
        <v>10631.48206</v>
      </c>
    </row>
    <row r="17" spans="1:16" outlineLevel="2" x14ac:dyDescent="0.25">
      <c r="A17" s="1" t="s">
        <v>1</v>
      </c>
      <c r="B17" s="1" t="s">
        <v>15</v>
      </c>
      <c r="C17" s="9">
        <v>2992.17</v>
      </c>
      <c r="D17" s="9">
        <v>4963.509</v>
      </c>
      <c r="E17" s="9">
        <v>85.295000000000002</v>
      </c>
      <c r="F17" s="9">
        <v>1014.972</v>
      </c>
      <c r="G17" s="8">
        <f t="shared" si="0"/>
        <v>2363.8143</v>
      </c>
      <c r="H17" s="8">
        <f t="shared" si="1"/>
        <v>9281.7618300000013</v>
      </c>
      <c r="I17" s="8">
        <f t="shared" si="2"/>
        <v>182.53130000000002</v>
      </c>
      <c r="J17" s="8">
        <f t="shared" si="3"/>
        <v>10839.900959999999</v>
      </c>
      <c r="K17" s="8">
        <f t="shared" si="4"/>
        <v>22668.008390000003</v>
      </c>
      <c r="L17" s="8">
        <f t="shared" si="5"/>
        <v>2363.8143</v>
      </c>
      <c r="M17" s="8">
        <f t="shared" si="6"/>
        <v>9281.7618300000013</v>
      </c>
      <c r="N17" s="8">
        <f t="shared" si="7"/>
        <v>72.500749999999996</v>
      </c>
      <c r="O17" s="8">
        <f t="shared" si="8"/>
        <v>6505.9705199999999</v>
      </c>
      <c r="P17" s="8">
        <f t="shared" si="9"/>
        <v>18224.047399999999</v>
      </c>
    </row>
    <row r="18" spans="1:16" outlineLevel="2" x14ac:dyDescent="0.25">
      <c r="A18" s="1" t="s">
        <v>1</v>
      </c>
      <c r="B18" s="1" t="s">
        <v>16</v>
      </c>
      <c r="C18" s="9">
        <v>820.98</v>
      </c>
      <c r="D18" s="9">
        <v>1584.01</v>
      </c>
      <c r="E18" s="9">
        <v>94.31</v>
      </c>
      <c r="F18" s="9">
        <v>591.11199999999997</v>
      </c>
      <c r="G18" s="8">
        <f t="shared" si="0"/>
        <v>648.57420000000002</v>
      </c>
      <c r="H18" s="8">
        <f t="shared" si="1"/>
        <v>2962.0987</v>
      </c>
      <c r="I18" s="8">
        <f t="shared" si="2"/>
        <v>201.82340000000002</v>
      </c>
      <c r="J18" s="8">
        <f t="shared" si="3"/>
        <v>6313.0761599999996</v>
      </c>
      <c r="K18" s="8">
        <f t="shared" si="4"/>
        <v>10125.572459999999</v>
      </c>
      <c r="L18" s="8">
        <f t="shared" si="5"/>
        <v>648.57420000000002</v>
      </c>
      <c r="M18" s="8">
        <f t="shared" si="6"/>
        <v>2962.0987</v>
      </c>
      <c r="N18" s="8">
        <f t="shared" si="7"/>
        <v>80.163499999999999</v>
      </c>
      <c r="O18" s="8">
        <f t="shared" si="8"/>
        <v>3789.02792</v>
      </c>
      <c r="P18" s="8">
        <f t="shared" si="9"/>
        <v>7479.8643200000006</v>
      </c>
    </row>
    <row r="19" spans="1:16" outlineLevel="2" x14ac:dyDescent="0.25">
      <c r="A19" s="1" t="s">
        <v>1</v>
      </c>
      <c r="B19" s="1" t="s">
        <v>17</v>
      </c>
      <c r="C19" s="9">
        <v>410</v>
      </c>
      <c r="D19" s="9">
        <v>2996.2629999999999</v>
      </c>
      <c r="E19" s="9">
        <v>75</v>
      </c>
      <c r="F19" s="9">
        <v>1028.79</v>
      </c>
      <c r="G19" s="8">
        <f t="shared" si="0"/>
        <v>323.90000000000003</v>
      </c>
      <c r="H19" s="8">
        <f t="shared" si="1"/>
        <v>5603.01181</v>
      </c>
      <c r="I19" s="8">
        <f t="shared" si="2"/>
        <v>160.5</v>
      </c>
      <c r="J19" s="8">
        <f t="shared" si="3"/>
        <v>10987.477199999999</v>
      </c>
      <c r="K19" s="8">
        <f t="shared" si="4"/>
        <v>17074.889009999999</v>
      </c>
      <c r="L19" s="8">
        <f t="shared" si="5"/>
        <v>323.90000000000003</v>
      </c>
      <c r="M19" s="8">
        <f t="shared" si="6"/>
        <v>5603.01181</v>
      </c>
      <c r="N19" s="8">
        <f t="shared" si="7"/>
        <v>63.75</v>
      </c>
      <c r="O19" s="8">
        <f t="shared" si="8"/>
        <v>6594.5438999999997</v>
      </c>
      <c r="P19" s="8">
        <f t="shared" si="9"/>
        <v>12585.205709999998</v>
      </c>
    </row>
    <row r="20" spans="1:16" outlineLevel="2" x14ac:dyDescent="0.25">
      <c r="A20" s="1" t="s">
        <v>1</v>
      </c>
      <c r="B20" s="1" t="s">
        <v>18</v>
      </c>
      <c r="C20" s="9">
        <v>11688.418</v>
      </c>
      <c r="D20" s="9">
        <v>3968.4870000000001</v>
      </c>
      <c r="E20" s="9">
        <v>40</v>
      </c>
      <c r="F20" s="9">
        <v>1184.586</v>
      </c>
      <c r="G20" s="8">
        <f t="shared" si="0"/>
        <v>9233.8502200000003</v>
      </c>
      <c r="H20" s="8">
        <f t="shared" si="1"/>
        <v>7421.0706900000005</v>
      </c>
      <c r="I20" s="8">
        <f t="shared" si="2"/>
        <v>85.600000000000009</v>
      </c>
      <c r="J20" s="8">
        <f t="shared" si="3"/>
        <v>12651.378479999999</v>
      </c>
      <c r="K20" s="8">
        <f t="shared" si="4"/>
        <v>29391.899389999999</v>
      </c>
      <c r="L20" s="8">
        <f t="shared" si="5"/>
        <v>9233.8502200000003</v>
      </c>
      <c r="M20" s="8">
        <f t="shared" si="6"/>
        <v>7421.0706900000005</v>
      </c>
      <c r="N20" s="8">
        <f t="shared" si="7"/>
        <v>34</v>
      </c>
      <c r="O20" s="8">
        <f t="shared" si="8"/>
        <v>7593.1962600000006</v>
      </c>
      <c r="P20" s="8">
        <f t="shared" si="9"/>
        <v>24282.117170000001</v>
      </c>
    </row>
    <row r="21" spans="1:16" outlineLevel="2" x14ac:dyDescent="0.25">
      <c r="A21" s="1" t="s">
        <v>1</v>
      </c>
      <c r="B21" s="1" t="s">
        <v>19</v>
      </c>
      <c r="C21" s="9">
        <v>1057.3599999999999</v>
      </c>
      <c r="D21" s="9">
        <v>3432.39</v>
      </c>
      <c r="E21" s="9">
        <v>0</v>
      </c>
      <c r="F21" s="9">
        <v>1573.335</v>
      </c>
      <c r="G21" s="8">
        <f t="shared" si="0"/>
        <v>835.31439999999998</v>
      </c>
      <c r="H21" s="8">
        <f t="shared" si="1"/>
        <v>6418.5693000000001</v>
      </c>
      <c r="I21" s="8">
        <f t="shared" si="2"/>
        <v>0</v>
      </c>
      <c r="J21" s="8">
        <f t="shared" si="3"/>
        <v>16803.217799999999</v>
      </c>
      <c r="K21" s="8">
        <f t="shared" si="4"/>
        <v>24057.101499999997</v>
      </c>
      <c r="L21" s="8">
        <f t="shared" si="5"/>
        <v>835.31439999999998</v>
      </c>
      <c r="M21" s="8">
        <f t="shared" si="6"/>
        <v>6418.5693000000001</v>
      </c>
      <c r="N21" s="8">
        <f t="shared" si="7"/>
        <v>0</v>
      </c>
      <c r="O21" s="8">
        <f t="shared" si="8"/>
        <v>10085.07735</v>
      </c>
      <c r="P21" s="8">
        <f t="shared" si="9"/>
        <v>17338.961049999998</v>
      </c>
    </row>
    <row r="22" spans="1:16" outlineLevel="2" x14ac:dyDescent="0.25">
      <c r="A22" s="1" t="s">
        <v>1</v>
      </c>
      <c r="B22" s="1" t="s">
        <v>20</v>
      </c>
      <c r="C22" s="9">
        <v>118.22</v>
      </c>
      <c r="D22" s="9">
        <v>2478.44</v>
      </c>
      <c r="E22" s="9">
        <v>0</v>
      </c>
      <c r="F22" s="9">
        <v>1347.76</v>
      </c>
      <c r="G22" s="8">
        <f t="shared" si="0"/>
        <v>93.393799999999999</v>
      </c>
      <c r="H22" s="8">
        <f t="shared" si="1"/>
        <v>4634.6828000000005</v>
      </c>
      <c r="I22" s="8">
        <f t="shared" si="2"/>
        <v>0</v>
      </c>
      <c r="J22" s="8">
        <f t="shared" si="3"/>
        <v>14394.076799999999</v>
      </c>
      <c r="K22" s="8">
        <f t="shared" si="4"/>
        <v>19122.153399999999</v>
      </c>
      <c r="L22" s="8">
        <f t="shared" si="5"/>
        <v>93.393799999999999</v>
      </c>
      <c r="M22" s="8">
        <f t="shared" si="6"/>
        <v>4634.6828000000005</v>
      </c>
      <c r="N22" s="8">
        <f t="shared" si="7"/>
        <v>0</v>
      </c>
      <c r="O22" s="8">
        <f t="shared" si="8"/>
        <v>8639.1416000000008</v>
      </c>
      <c r="P22" s="8">
        <f t="shared" si="9"/>
        <v>13367.218200000001</v>
      </c>
    </row>
    <row r="23" spans="1:16" outlineLevel="1" x14ac:dyDescent="0.25">
      <c r="A23" s="23" t="s">
        <v>1273</v>
      </c>
      <c r="B23" s="22"/>
      <c r="C23" s="9">
        <f t="shared" ref="C23:P23" si="10">SUBTOTAL(9,C4:C22)</f>
        <v>33924.140000000007</v>
      </c>
      <c r="D23" s="9">
        <f t="shared" si="10"/>
        <v>46391.908000000003</v>
      </c>
      <c r="E23" s="9">
        <f t="shared" si="10"/>
        <v>811.7349999999999</v>
      </c>
      <c r="F23" s="9">
        <f t="shared" si="10"/>
        <v>18015.648999999994</v>
      </c>
      <c r="G23" s="8">
        <f t="shared" si="10"/>
        <v>26800.070600000003</v>
      </c>
      <c r="H23" s="8">
        <f t="shared" si="10"/>
        <v>86752.867960000018</v>
      </c>
      <c r="I23" s="8">
        <f t="shared" si="10"/>
        <v>1737.1129000000001</v>
      </c>
      <c r="J23" s="8">
        <f t="shared" si="10"/>
        <v>192407.13131999996</v>
      </c>
      <c r="K23" s="8">
        <f t="shared" si="10"/>
        <v>307697.18277999997</v>
      </c>
      <c r="L23" s="8">
        <f t="shared" si="10"/>
        <v>26800.070600000003</v>
      </c>
      <c r="M23" s="8">
        <f t="shared" si="10"/>
        <v>86752.867960000018</v>
      </c>
      <c r="N23" s="8">
        <f t="shared" si="10"/>
        <v>689.97474999999997</v>
      </c>
      <c r="O23" s="8">
        <f t="shared" si="10"/>
        <v>115480.31009000001</v>
      </c>
      <c r="P23" s="8">
        <f t="shared" si="10"/>
        <v>229723.22340000008</v>
      </c>
    </row>
    <row r="24" spans="1:16" outlineLevel="2" x14ac:dyDescent="0.25">
      <c r="A24" s="1" t="s">
        <v>21</v>
      </c>
      <c r="B24" s="1" t="s">
        <v>22</v>
      </c>
      <c r="C24" s="9">
        <v>3328.23</v>
      </c>
      <c r="D24" s="9">
        <v>1452.03</v>
      </c>
      <c r="E24" s="9">
        <v>1733.23</v>
      </c>
      <c r="F24" s="9">
        <v>2500.71</v>
      </c>
      <c r="G24" s="8">
        <f t="shared" si="0"/>
        <v>2629.3017</v>
      </c>
      <c r="H24" s="8">
        <f t="shared" si="1"/>
        <v>2715.2961</v>
      </c>
      <c r="I24" s="8">
        <f t="shared" si="2"/>
        <v>3709.1122</v>
      </c>
      <c r="J24" s="8">
        <f t="shared" si="3"/>
        <v>26707.5828</v>
      </c>
      <c r="K24" s="8">
        <f t="shared" si="4"/>
        <v>35761.292799999996</v>
      </c>
      <c r="L24" s="8">
        <f t="shared" si="5"/>
        <v>2629.3017</v>
      </c>
      <c r="M24" s="8">
        <f t="shared" si="6"/>
        <v>2715.2961</v>
      </c>
      <c r="N24" s="8">
        <f t="shared" si="7"/>
        <v>1473.2455</v>
      </c>
      <c r="O24" s="8">
        <f t="shared" si="8"/>
        <v>16029.551100000001</v>
      </c>
      <c r="P24" s="8">
        <f t="shared" si="9"/>
        <v>22847.394400000001</v>
      </c>
    </row>
    <row r="25" spans="1:16" outlineLevel="2" x14ac:dyDescent="0.25">
      <c r="A25" s="1" t="s">
        <v>21</v>
      </c>
      <c r="B25" s="1" t="s">
        <v>23</v>
      </c>
      <c r="C25" s="9">
        <v>0</v>
      </c>
      <c r="D25" s="9">
        <v>0</v>
      </c>
      <c r="E25" s="9">
        <v>0</v>
      </c>
      <c r="F25" s="9">
        <v>49</v>
      </c>
      <c r="G25" s="8">
        <f t="shared" si="0"/>
        <v>0</v>
      </c>
      <c r="H25" s="8">
        <f t="shared" si="1"/>
        <v>0</v>
      </c>
      <c r="I25" s="8">
        <f t="shared" si="2"/>
        <v>0</v>
      </c>
      <c r="J25" s="8">
        <f t="shared" si="3"/>
        <v>523.31999999999994</v>
      </c>
      <c r="K25" s="8">
        <f t="shared" si="4"/>
        <v>523.31999999999994</v>
      </c>
      <c r="L25" s="8">
        <f t="shared" si="5"/>
        <v>0</v>
      </c>
      <c r="M25" s="8">
        <f t="shared" si="6"/>
        <v>0</v>
      </c>
      <c r="N25" s="8">
        <f t="shared" si="7"/>
        <v>0</v>
      </c>
      <c r="O25" s="8">
        <f t="shared" si="8"/>
        <v>314.09000000000003</v>
      </c>
      <c r="P25" s="8">
        <f t="shared" si="9"/>
        <v>314.09000000000003</v>
      </c>
    </row>
    <row r="26" spans="1:16" outlineLevel="2" x14ac:dyDescent="0.25">
      <c r="A26" s="1" t="s">
        <v>21</v>
      </c>
      <c r="B26" s="1" t="s">
        <v>24</v>
      </c>
      <c r="C26" s="9">
        <v>2155.6799999999998</v>
      </c>
      <c r="D26" s="9">
        <v>437.28</v>
      </c>
      <c r="E26" s="9">
        <v>347</v>
      </c>
      <c r="F26" s="9">
        <v>272.18</v>
      </c>
      <c r="G26" s="8">
        <f t="shared" si="0"/>
        <v>1702.9872</v>
      </c>
      <c r="H26" s="8">
        <f t="shared" si="1"/>
        <v>817.71360000000004</v>
      </c>
      <c r="I26" s="8">
        <f t="shared" si="2"/>
        <v>742.58</v>
      </c>
      <c r="J26" s="8">
        <f t="shared" si="3"/>
        <v>2906.8824</v>
      </c>
      <c r="K26" s="8">
        <f t="shared" si="4"/>
        <v>6170.1632</v>
      </c>
      <c r="L26" s="8">
        <f t="shared" si="5"/>
        <v>1702.9872</v>
      </c>
      <c r="M26" s="8">
        <f t="shared" si="6"/>
        <v>817.71360000000004</v>
      </c>
      <c r="N26" s="8">
        <f t="shared" si="7"/>
        <v>294.95</v>
      </c>
      <c r="O26" s="8">
        <f t="shared" si="8"/>
        <v>1744.6738</v>
      </c>
      <c r="P26" s="8">
        <f t="shared" si="9"/>
        <v>4560.3245999999999</v>
      </c>
    </row>
    <row r="27" spans="1:16" outlineLevel="2" x14ac:dyDescent="0.25">
      <c r="A27" s="1" t="s">
        <v>21</v>
      </c>
      <c r="B27" s="1" t="s">
        <v>25</v>
      </c>
      <c r="C27" s="9">
        <v>0</v>
      </c>
      <c r="D27" s="9">
        <v>30</v>
      </c>
      <c r="E27" s="9">
        <v>0</v>
      </c>
      <c r="F27" s="9">
        <v>0</v>
      </c>
      <c r="G27" s="8">
        <f t="shared" si="0"/>
        <v>0</v>
      </c>
      <c r="H27" s="8">
        <f t="shared" si="1"/>
        <v>56.1</v>
      </c>
      <c r="I27" s="8">
        <f t="shared" si="2"/>
        <v>0</v>
      </c>
      <c r="J27" s="8">
        <f t="shared" si="3"/>
        <v>0</v>
      </c>
      <c r="K27" s="8">
        <f t="shared" si="4"/>
        <v>56.1</v>
      </c>
      <c r="L27" s="8">
        <f t="shared" si="5"/>
        <v>0</v>
      </c>
      <c r="M27" s="8">
        <f t="shared" si="6"/>
        <v>56.1</v>
      </c>
      <c r="N27" s="8">
        <f t="shared" si="7"/>
        <v>0</v>
      </c>
      <c r="O27" s="8">
        <f t="shared" si="8"/>
        <v>0</v>
      </c>
      <c r="P27" s="8">
        <f t="shared" si="9"/>
        <v>56.1</v>
      </c>
    </row>
    <row r="28" spans="1:16" outlineLevel="2" x14ac:dyDescent="0.25">
      <c r="A28" s="1" t="s">
        <v>21</v>
      </c>
      <c r="B28" s="1" t="s">
        <v>26</v>
      </c>
      <c r="C28" s="9">
        <v>4904.92</v>
      </c>
      <c r="D28" s="9">
        <v>1173.57</v>
      </c>
      <c r="E28" s="9">
        <v>1692.06</v>
      </c>
      <c r="F28" s="9">
        <v>2582.7800000000002</v>
      </c>
      <c r="G28" s="8">
        <f t="shared" ref="G28:G94" si="11">+C28*0.79</f>
        <v>3874.8868000000002</v>
      </c>
      <c r="H28" s="8">
        <f t="shared" ref="H28:H94" si="12">+D28*1.87</f>
        <v>2194.5758999999998</v>
      </c>
      <c r="I28" s="8">
        <f t="shared" ref="I28:I94" si="13">+E28*2.14</f>
        <v>3621.0084000000002</v>
      </c>
      <c r="J28" s="8">
        <f t="shared" ref="J28:J94" si="14">+F28*10.68</f>
        <v>27584.090400000001</v>
      </c>
      <c r="K28" s="8">
        <f t="shared" ref="K28:K94" si="15">SUM(G28:J28)</f>
        <v>37274.561500000003</v>
      </c>
      <c r="L28" s="8">
        <f t="shared" si="5"/>
        <v>3874.8868000000002</v>
      </c>
      <c r="M28" s="8">
        <f t="shared" si="6"/>
        <v>2194.5758999999998</v>
      </c>
      <c r="N28" s="8">
        <f t="shared" ref="N28:N94" si="16">+E28*0.85</f>
        <v>1438.251</v>
      </c>
      <c r="O28" s="8">
        <f t="shared" ref="O28:O94" si="17">+F28*6.41</f>
        <v>16555.6198</v>
      </c>
      <c r="P28" s="8">
        <f t="shared" ref="P28:P94" si="18">SUM(L28:O28)</f>
        <v>24063.333500000001</v>
      </c>
    </row>
    <row r="29" spans="1:16" outlineLevel="2" x14ac:dyDescent="0.25">
      <c r="A29" s="1" t="s">
        <v>21</v>
      </c>
      <c r="B29" s="1" t="s">
        <v>27</v>
      </c>
      <c r="C29" s="9">
        <v>5176.74</v>
      </c>
      <c r="D29" s="9">
        <v>590.15</v>
      </c>
      <c r="E29" s="9">
        <v>602.61</v>
      </c>
      <c r="F29" s="9">
        <v>296</v>
      </c>
      <c r="G29" s="8">
        <f t="shared" si="11"/>
        <v>4089.6246000000001</v>
      </c>
      <c r="H29" s="8">
        <f t="shared" si="12"/>
        <v>1103.5805</v>
      </c>
      <c r="I29" s="8">
        <f t="shared" si="13"/>
        <v>1289.5854000000002</v>
      </c>
      <c r="J29" s="8">
        <f t="shared" si="14"/>
        <v>3161.2799999999997</v>
      </c>
      <c r="K29" s="8">
        <f t="shared" si="15"/>
        <v>9644.0704999999998</v>
      </c>
      <c r="L29" s="8">
        <f t="shared" si="5"/>
        <v>4089.6246000000001</v>
      </c>
      <c r="M29" s="8">
        <f t="shared" si="6"/>
        <v>1103.5805</v>
      </c>
      <c r="N29" s="8">
        <f t="shared" si="16"/>
        <v>512.21849999999995</v>
      </c>
      <c r="O29" s="8">
        <f t="shared" si="17"/>
        <v>1897.3600000000001</v>
      </c>
      <c r="P29" s="8">
        <f t="shared" si="18"/>
        <v>7602.7836000000007</v>
      </c>
    </row>
    <row r="30" spans="1:16" outlineLevel="2" x14ac:dyDescent="0.25">
      <c r="A30" s="1" t="s">
        <v>21</v>
      </c>
      <c r="B30" s="1" t="s">
        <v>28</v>
      </c>
      <c r="C30" s="9">
        <v>262.69</v>
      </c>
      <c r="D30" s="9">
        <v>1024.3499999999999</v>
      </c>
      <c r="E30" s="9">
        <v>312.55</v>
      </c>
      <c r="F30" s="9">
        <v>218</v>
      </c>
      <c r="G30" s="8">
        <f t="shared" si="11"/>
        <v>207.52510000000001</v>
      </c>
      <c r="H30" s="8">
        <f t="shared" si="12"/>
        <v>1915.5345</v>
      </c>
      <c r="I30" s="8">
        <f t="shared" si="13"/>
        <v>668.85700000000008</v>
      </c>
      <c r="J30" s="8">
        <f t="shared" si="14"/>
        <v>2328.2399999999998</v>
      </c>
      <c r="K30" s="8">
        <f t="shared" si="15"/>
        <v>5120.1566000000003</v>
      </c>
      <c r="L30" s="8">
        <f t="shared" si="5"/>
        <v>207.52510000000001</v>
      </c>
      <c r="M30" s="8">
        <f t="shared" si="6"/>
        <v>1915.5345</v>
      </c>
      <c r="N30" s="8">
        <f t="shared" si="16"/>
        <v>265.66750000000002</v>
      </c>
      <c r="O30" s="8">
        <f t="shared" si="17"/>
        <v>1397.38</v>
      </c>
      <c r="P30" s="8">
        <f t="shared" si="18"/>
        <v>3786.1071000000002</v>
      </c>
    </row>
    <row r="31" spans="1:16" outlineLevel="2" x14ac:dyDescent="0.25">
      <c r="A31" s="1" t="s">
        <v>21</v>
      </c>
      <c r="B31" s="1" t="s">
        <v>29</v>
      </c>
      <c r="C31" s="9">
        <v>1816.9380000000001</v>
      </c>
      <c r="D31" s="9">
        <v>1030.8800000000001</v>
      </c>
      <c r="E31" s="9">
        <v>902.62</v>
      </c>
      <c r="F31" s="9">
        <v>1652.92</v>
      </c>
      <c r="G31" s="8">
        <f t="shared" si="11"/>
        <v>1435.38102</v>
      </c>
      <c r="H31" s="8">
        <f t="shared" si="12"/>
        <v>1927.7456000000004</v>
      </c>
      <c r="I31" s="8">
        <f t="shared" si="13"/>
        <v>1931.6068</v>
      </c>
      <c r="J31" s="8">
        <f t="shared" si="14"/>
        <v>17653.185600000001</v>
      </c>
      <c r="K31" s="8">
        <f t="shared" si="15"/>
        <v>22947.919020000001</v>
      </c>
      <c r="L31" s="8">
        <f t="shared" si="5"/>
        <v>1435.38102</v>
      </c>
      <c r="M31" s="8">
        <f t="shared" si="6"/>
        <v>1927.7456000000004</v>
      </c>
      <c r="N31" s="8">
        <f t="shared" si="16"/>
        <v>767.22699999999998</v>
      </c>
      <c r="O31" s="8">
        <f t="shared" si="17"/>
        <v>10595.217200000001</v>
      </c>
      <c r="P31" s="8">
        <f t="shared" si="18"/>
        <v>14725.570820000001</v>
      </c>
    </row>
    <row r="32" spans="1:16" outlineLevel="2" x14ac:dyDescent="0.25">
      <c r="A32" s="1" t="s">
        <v>21</v>
      </c>
      <c r="B32" s="1" t="s">
        <v>30</v>
      </c>
      <c r="C32" s="9">
        <v>999.65</v>
      </c>
      <c r="D32" s="9">
        <v>54.2</v>
      </c>
      <c r="E32" s="9">
        <v>300.08</v>
      </c>
      <c r="F32" s="9">
        <v>269.42</v>
      </c>
      <c r="G32" s="8">
        <f t="shared" si="11"/>
        <v>789.72350000000006</v>
      </c>
      <c r="H32" s="8">
        <f t="shared" si="12"/>
        <v>101.35400000000001</v>
      </c>
      <c r="I32" s="8">
        <f t="shared" si="13"/>
        <v>642.1712</v>
      </c>
      <c r="J32" s="8">
        <f t="shared" si="14"/>
        <v>2877.4056</v>
      </c>
      <c r="K32" s="8">
        <f t="shared" si="15"/>
        <v>4410.6543000000001</v>
      </c>
      <c r="L32" s="8">
        <f t="shared" si="5"/>
        <v>789.72350000000006</v>
      </c>
      <c r="M32" s="8">
        <f t="shared" si="6"/>
        <v>101.35400000000001</v>
      </c>
      <c r="N32" s="8">
        <f t="shared" si="16"/>
        <v>255.06799999999998</v>
      </c>
      <c r="O32" s="8">
        <f t="shared" si="17"/>
        <v>1726.9822000000001</v>
      </c>
      <c r="P32" s="8">
        <f t="shared" si="18"/>
        <v>2873.1277</v>
      </c>
    </row>
    <row r="33" spans="1:16" outlineLevel="2" x14ac:dyDescent="0.25">
      <c r="A33" s="1" t="s">
        <v>21</v>
      </c>
      <c r="B33" s="1" t="s">
        <v>31</v>
      </c>
      <c r="C33" s="9">
        <v>603</v>
      </c>
      <c r="D33" s="9">
        <v>149.69999999999999</v>
      </c>
      <c r="E33" s="9">
        <v>513.16999999999996</v>
      </c>
      <c r="F33" s="9">
        <v>242.17</v>
      </c>
      <c r="G33" s="8">
        <f t="shared" si="11"/>
        <v>476.37</v>
      </c>
      <c r="H33" s="8">
        <f t="shared" si="12"/>
        <v>279.93900000000002</v>
      </c>
      <c r="I33" s="8">
        <f t="shared" si="13"/>
        <v>1098.1838</v>
      </c>
      <c r="J33" s="8">
        <f t="shared" si="14"/>
        <v>2586.3755999999998</v>
      </c>
      <c r="K33" s="8">
        <f t="shared" si="15"/>
        <v>4440.8683999999994</v>
      </c>
      <c r="L33" s="8">
        <f t="shared" si="5"/>
        <v>476.37</v>
      </c>
      <c r="M33" s="8">
        <f t="shared" si="6"/>
        <v>279.93900000000002</v>
      </c>
      <c r="N33" s="8">
        <f t="shared" si="16"/>
        <v>436.19449999999995</v>
      </c>
      <c r="O33" s="8">
        <f t="shared" si="17"/>
        <v>1552.3097</v>
      </c>
      <c r="P33" s="8">
        <f t="shared" si="18"/>
        <v>2744.8131999999996</v>
      </c>
    </row>
    <row r="34" spans="1:16" outlineLevel="2" x14ac:dyDescent="0.25">
      <c r="A34" s="1" t="s">
        <v>21</v>
      </c>
      <c r="B34" s="1" t="s">
        <v>32</v>
      </c>
      <c r="C34" s="9">
        <v>20586.43</v>
      </c>
      <c r="D34" s="9">
        <v>1865.73</v>
      </c>
      <c r="E34" s="9">
        <v>2033.9549999999999</v>
      </c>
      <c r="F34" s="9">
        <v>1071.3499999999999</v>
      </c>
      <c r="G34" s="8">
        <f t="shared" si="11"/>
        <v>16263.279700000001</v>
      </c>
      <c r="H34" s="8">
        <f t="shared" si="12"/>
        <v>3488.9151000000002</v>
      </c>
      <c r="I34" s="8">
        <f t="shared" si="13"/>
        <v>4352.6637000000001</v>
      </c>
      <c r="J34" s="8">
        <f t="shared" si="14"/>
        <v>11442.017999999998</v>
      </c>
      <c r="K34" s="8">
        <f t="shared" si="15"/>
        <v>35546.876499999998</v>
      </c>
      <c r="L34" s="8">
        <f t="shared" si="5"/>
        <v>16263.279700000001</v>
      </c>
      <c r="M34" s="8">
        <f t="shared" si="6"/>
        <v>3488.9151000000002</v>
      </c>
      <c r="N34" s="8">
        <f t="shared" si="16"/>
        <v>1728.8617499999998</v>
      </c>
      <c r="O34" s="8">
        <f t="shared" si="17"/>
        <v>6867.3534999999993</v>
      </c>
      <c r="P34" s="8">
        <f t="shared" si="18"/>
        <v>28348.410049999999</v>
      </c>
    </row>
    <row r="35" spans="1:16" outlineLevel="2" x14ac:dyDescent="0.25">
      <c r="A35" s="1" t="s">
        <v>21</v>
      </c>
      <c r="B35" s="1" t="s">
        <v>33</v>
      </c>
      <c r="C35" s="9">
        <v>1873.39</v>
      </c>
      <c r="D35" s="9">
        <v>924.56</v>
      </c>
      <c r="E35" s="9">
        <v>1877.77</v>
      </c>
      <c r="F35" s="9">
        <v>1499.75</v>
      </c>
      <c r="G35" s="8">
        <f t="shared" si="11"/>
        <v>1479.9781</v>
      </c>
      <c r="H35" s="8">
        <f t="shared" si="12"/>
        <v>1728.9272000000001</v>
      </c>
      <c r="I35" s="8">
        <f t="shared" si="13"/>
        <v>4018.4278000000004</v>
      </c>
      <c r="J35" s="8">
        <f t="shared" si="14"/>
        <v>16017.33</v>
      </c>
      <c r="K35" s="8">
        <f t="shared" si="15"/>
        <v>23244.663100000002</v>
      </c>
      <c r="L35" s="8">
        <f t="shared" si="5"/>
        <v>1479.9781</v>
      </c>
      <c r="M35" s="8">
        <f t="shared" si="6"/>
        <v>1728.9272000000001</v>
      </c>
      <c r="N35" s="8">
        <f t="shared" si="16"/>
        <v>1596.1044999999999</v>
      </c>
      <c r="O35" s="8">
        <f t="shared" si="17"/>
        <v>9613.3975000000009</v>
      </c>
      <c r="P35" s="8">
        <f t="shared" si="18"/>
        <v>14418.407300000001</v>
      </c>
    </row>
    <row r="36" spans="1:16" outlineLevel="2" x14ac:dyDescent="0.25">
      <c r="A36" s="1" t="s">
        <v>21</v>
      </c>
      <c r="B36" s="1" t="s">
        <v>34</v>
      </c>
      <c r="C36" s="9">
        <v>9555.7199999999993</v>
      </c>
      <c r="D36" s="9">
        <v>160</v>
      </c>
      <c r="E36" s="9">
        <v>96.43</v>
      </c>
      <c r="F36" s="9">
        <v>38.35</v>
      </c>
      <c r="G36" s="8">
        <f t="shared" si="11"/>
        <v>7549.0187999999998</v>
      </c>
      <c r="H36" s="8">
        <f t="shared" si="12"/>
        <v>299.20000000000005</v>
      </c>
      <c r="I36" s="8">
        <f t="shared" si="13"/>
        <v>206.36020000000002</v>
      </c>
      <c r="J36" s="8">
        <f t="shared" si="14"/>
        <v>409.57800000000003</v>
      </c>
      <c r="K36" s="8">
        <f t="shared" si="15"/>
        <v>8464.1569999999992</v>
      </c>
      <c r="L36" s="8">
        <f t="shared" si="5"/>
        <v>7549.0187999999998</v>
      </c>
      <c r="M36" s="8">
        <f t="shared" si="6"/>
        <v>299.20000000000005</v>
      </c>
      <c r="N36" s="8">
        <f t="shared" si="16"/>
        <v>81.965500000000006</v>
      </c>
      <c r="O36" s="8">
        <f t="shared" si="17"/>
        <v>245.82350000000002</v>
      </c>
      <c r="P36" s="8">
        <f t="shared" si="18"/>
        <v>8176.0078000000003</v>
      </c>
    </row>
    <row r="37" spans="1:16" outlineLevel="2" x14ac:dyDescent="0.25">
      <c r="A37" s="1" t="s">
        <v>21</v>
      </c>
      <c r="B37" s="1" t="s">
        <v>35</v>
      </c>
      <c r="C37" s="9">
        <v>1276.82</v>
      </c>
      <c r="D37" s="9">
        <v>452.6</v>
      </c>
      <c r="E37" s="9">
        <v>260</v>
      </c>
      <c r="F37" s="9">
        <v>1157.58</v>
      </c>
      <c r="G37" s="8">
        <f t="shared" si="11"/>
        <v>1008.6878</v>
      </c>
      <c r="H37" s="8">
        <f t="shared" si="12"/>
        <v>846.36200000000008</v>
      </c>
      <c r="I37" s="8">
        <f t="shared" si="13"/>
        <v>556.4</v>
      </c>
      <c r="J37" s="8">
        <f t="shared" si="14"/>
        <v>12362.954399999999</v>
      </c>
      <c r="K37" s="8">
        <f t="shared" si="15"/>
        <v>14774.404199999999</v>
      </c>
      <c r="L37" s="8">
        <f t="shared" si="5"/>
        <v>1008.6878</v>
      </c>
      <c r="M37" s="8">
        <f t="shared" si="6"/>
        <v>846.36200000000008</v>
      </c>
      <c r="N37" s="8">
        <f t="shared" si="16"/>
        <v>221</v>
      </c>
      <c r="O37" s="8">
        <f t="shared" si="17"/>
        <v>7420.0877999999993</v>
      </c>
      <c r="P37" s="8">
        <f t="shared" si="18"/>
        <v>9496.1376</v>
      </c>
    </row>
    <row r="38" spans="1:16" outlineLevel="2" x14ac:dyDescent="0.25">
      <c r="A38" s="1" t="s">
        <v>21</v>
      </c>
      <c r="B38" s="1" t="s">
        <v>36</v>
      </c>
      <c r="C38" s="9">
        <v>2137.4499999999998</v>
      </c>
      <c r="D38" s="9">
        <v>1164.71</v>
      </c>
      <c r="E38" s="9">
        <v>66.64</v>
      </c>
      <c r="F38" s="9">
        <v>538.55999999999995</v>
      </c>
      <c r="G38" s="8">
        <f t="shared" si="11"/>
        <v>1688.5854999999999</v>
      </c>
      <c r="H38" s="8">
        <f t="shared" si="12"/>
        <v>2178.0077000000001</v>
      </c>
      <c r="I38" s="8">
        <f t="shared" si="13"/>
        <v>142.6096</v>
      </c>
      <c r="J38" s="8">
        <f t="shared" si="14"/>
        <v>5751.8207999999995</v>
      </c>
      <c r="K38" s="8">
        <f t="shared" si="15"/>
        <v>9761.0236000000004</v>
      </c>
      <c r="L38" s="8">
        <f t="shared" si="5"/>
        <v>1688.5854999999999</v>
      </c>
      <c r="M38" s="8">
        <f t="shared" si="6"/>
        <v>2178.0077000000001</v>
      </c>
      <c r="N38" s="8">
        <f t="shared" si="16"/>
        <v>56.643999999999998</v>
      </c>
      <c r="O38" s="8">
        <f t="shared" si="17"/>
        <v>3452.1695999999997</v>
      </c>
      <c r="P38" s="8">
        <f t="shared" si="18"/>
        <v>7375.4067999999997</v>
      </c>
    </row>
    <row r="39" spans="1:16" outlineLevel="1" x14ac:dyDescent="0.25">
      <c r="A39" s="23" t="s">
        <v>1272</v>
      </c>
      <c r="B39" s="22"/>
      <c r="C39" s="9">
        <f t="shared" ref="C39:P39" si="19">SUBTOTAL(9,C24:C38)</f>
        <v>54677.658000000003</v>
      </c>
      <c r="D39" s="9">
        <f t="shared" si="19"/>
        <v>10509.759999999998</v>
      </c>
      <c r="E39" s="9">
        <f t="shared" si="19"/>
        <v>10738.115</v>
      </c>
      <c r="F39" s="9">
        <f t="shared" si="19"/>
        <v>12388.77</v>
      </c>
      <c r="G39" s="8">
        <f t="shared" si="19"/>
        <v>43195.349820000003</v>
      </c>
      <c r="H39" s="8">
        <f t="shared" si="19"/>
        <v>19653.251199999999</v>
      </c>
      <c r="I39" s="8">
        <f t="shared" si="19"/>
        <v>22979.566100000004</v>
      </c>
      <c r="J39" s="8">
        <f t="shared" si="19"/>
        <v>132312.06359999999</v>
      </c>
      <c r="K39" s="8">
        <f t="shared" si="19"/>
        <v>218140.23071999999</v>
      </c>
      <c r="L39" s="8">
        <f t="shared" si="19"/>
        <v>43195.349820000003</v>
      </c>
      <c r="M39" s="8">
        <f t="shared" si="19"/>
        <v>19653.251199999999</v>
      </c>
      <c r="N39" s="8">
        <f t="shared" si="19"/>
        <v>9127.3977500000001</v>
      </c>
      <c r="O39" s="8">
        <f t="shared" si="19"/>
        <v>79412.015699999974</v>
      </c>
      <c r="P39" s="8">
        <f t="shared" si="19"/>
        <v>151388.01446999999</v>
      </c>
    </row>
    <row r="40" spans="1:16" outlineLevel="2" x14ac:dyDescent="0.25">
      <c r="A40" s="1" t="s">
        <v>37</v>
      </c>
      <c r="B40" s="1" t="s">
        <v>38</v>
      </c>
      <c r="C40" s="9">
        <v>175</v>
      </c>
      <c r="D40" s="9">
        <v>148.99</v>
      </c>
      <c r="E40" s="9">
        <v>0</v>
      </c>
      <c r="F40" s="9">
        <v>433.98</v>
      </c>
      <c r="G40" s="8">
        <f t="shared" si="11"/>
        <v>138.25</v>
      </c>
      <c r="H40" s="8">
        <f t="shared" si="12"/>
        <v>278.61130000000003</v>
      </c>
      <c r="I40" s="8">
        <f t="shared" si="13"/>
        <v>0</v>
      </c>
      <c r="J40" s="8">
        <f t="shared" si="14"/>
        <v>4634.9063999999998</v>
      </c>
      <c r="K40" s="8">
        <f t="shared" si="15"/>
        <v>5051.7677000000003</v>
      </c>
      <c r="L40" s="8">
        <f t="shared" si="5"/>
        <v>138.25</v>
      </c>
      <c r="M40" s="8">
        <f t="shared" si="6"/>
        <v>278.61130000000003</v>
      </c>
      <c r="N40" s="8">
        <f t="shared" si="16"/>
        <v>0</v>
      </c>
      <c r="O40" s="8">
        <f t="shared" si="17"/>
        <v>2781.8118000000004</v>
      </c>
      <c r="P40" s="8">
        <f t="shared" si="18"/>
        <v>3198.6731000000004</v>
      </c>
    </row>
    <row r="41" spans="1:16" outlineLevel="2" x14ac:dyDescent="0.25">
      <c r="A41" s="1" t="s">
        <v>37</v>
      </c>
      <c r="B41" s="1" t="s">
        <v>39</v>
      </c>
      <c r="C41" s="9">
        <v>519.35</v>
      </c>
      <c r="D41" s="9">
        <v>992.85</v>
      </c>
      <c r="E41" s="9">
        <v>0</v>
      </c>
      <c r="F41" s="9">
        <v>499.85</v>
      </c>
      <c r="G41" s="8">
        <f t="shared" si="11"/>
        <v>410.28650000000005</v>
      </c>
      <c r="H41" s="8">
        <f t="shared" si="12"/>
        <v>1856.6295000000002</v>
      </c>
      <c r="I41" s="8">
        <f t="shared" si="13"/>
        <v>0</v>
      </c>
      <c r="J41" s="8">
        <f t="shared" si="14"/>
        <v>5338.3980000000001</v>
      </c>
      <c r="K41" s="8">
        <f t="shared" si="15"/>
        <v>7605.3140000000003</v>
      </c>
      <c r="L41" s="8">
        <f t="shared" si="5"/>
        <v>410.28650000000005</v>
      </c>
      <c r="M41" s="8">
        <f t="shared" si="6"/>
        <v>1856.6295000000002</v>
      </c>
      <c r="N41" s="8">
        <f t="shared" si="16"/>
        <v>0</v>
      </c>
      <c r="O41" s="8">
        <f t="shared" si="17"/>
        <v>3204.0385000000001</v>
      </c>
      <c r="P41" s="8">
        <f t="shared" si="18"/>
        <v>5470.9544999999998</v>
      </c>
    </row>
    <row r="42" spans="1:16" outlineLevel="2" x14ac:dyDescent="0.25">
      <c r="A42" s="1" t="s">
        <v>37</v>
      </c>
      <c r="B42" s="1" t="s">
        <v>40</v>
      </c>
      <c r="C42" s="9">
        <v>51</v>
      </c>
      <c r="D42" s="9">
        <v>227.04</v>
      </c>
      <c r="E42" s="9">
        <v>0</v>
      </c>
      <c r="F42" s="9">
        <v>12</v>
      </c>
      <c r="G42" s="8">
        <f t="shared" si="11"/>
        <v>40.29</v>
      </c>
      <c r="H42" s="8">
        <f t="shared" si="12"/>
        <v>424.56479999999999</v>
      </c>
      <c r="I42" s="8">
        <f t="shared" si="13"/>
        <v>0</v>
      </c>
      <c r="J42" s="8">
        <f t="shared" si="14"/>
        <v>128.16</v>
      </c>
      <c r="K42" s="8">
        <f t="shared" si="15"/>
        <v>593.01480000000004</v>
      </c>
      <c r="L42" s="8">
        <f t="shared" si="5"/>
        <v>40.29</v>
      </c>
      <c r="M42" s="8">
        <f t="shared" si="6"/>
        <v>424.56479999999999</v>
      </c>
      <c r="N42" s="8">
        <f t="shared" si="16"/>
        <v>0</v>
      </c>
      <c r="O42" s="8">
        <f t="shared" si="17"/>
        <v>76.92</v>
      </c>
      <c r="P42" s="8">
        <f t="shared" si="18"/>
        <v>541.77480000000003</v>
      </c>
    </row>
    <row r="43" spans="1:16" outlineLevel="2" x14ac:dyDescent="0.25">
      <c r="A43" s="1" t="s">
        <v>37</v>
      </c>
      <c r="B43" s="1" t="s">
        <v>41</v>
      </c>
      <c r="C43" s="9">
        <v>192.86</v>
      </c>
      <c r="D43" s="9">
        <v>624.16</v>
      </c>
      <c r="E43" s="9">
        <v>106</v>
      </c>
      <c r="F43" s="9">
        <v>406</v>
      </c>
      <c r="G43" s="8">
        <f t="shared" si="11"/>
        <v>152.35940000000002</v>
      </c>
      <c r="H43" s="8">
        <f t="shared" si="12"/>
        <v>1167.1792</v>
      </c>
      <c r="I43" s="8">
        <f t="shared" si="13"/>
        <v>226.84</v>
      </c>
      <c r="J43" s="8">
        <f t="shared" si="14"/>
        <v>4336.08</v>
      </c>
      <c r="K43" s="8">
        <f t="shared" si="15"/>
        <v>5882.4585999999999</v>
      </c>
      <c r="L43" s="8">
        <f t="shared" si="5"/>
        <v>152.35940000000002</v>
      </c>
      <c r="M43" s="8">
        <f t="shared" si="6"/>
        <v>1167.1792</v>
      </c>
      <c r="N43" s="8">
        <f t="shared" si="16"/>
        <v>90.1</v>
      </c>
      <c r="O43" s="8">
        <f t="shared" si="17"/>
        <v>2602.46</v>
      </c>
      <c r="P43" s="8">
        <f t="shared" si="18"/>
        <v>4012.0986000000003</v>
      </c>
    </row>
    <row r="44" spans="1:16" outlineLevel="2" x14ac:dyDescent="0.25">
      <c r="A44" s="1" t="s">
        <v>37</v>
      </c>
      <c r="B44" s="1" t="s">
        <v>42</v>
      </c>
      <c r="C44" s="9">
        <v>92</v>
      </c>
      <c r="D44" s="9">
        <v>196</v>
      </c>
      <c r="E44" s="9">
        <v>40</v>
      </c>
      <c r="F44" s="9">
        <v>0</v>
      </c>
      <c r="G44" s="8">
        <f t="shared" si="11"/>
        <v>72.680000000000007</v>
      </c>
      <c r="H44" s="8">
        <f t="shared" si="12"/>
        <v>366.52000000000004</v>
      </c>
      <c r="I44" s="8">
        <f t="shared" si="13"/>
        <v>85.600000000000009</v>
      </c>
      <c r="J44" s="8">
        <f t="shared" si="14"/>
        <v>0</v>
      </c>
      <c r="K44" s="8">
        <f t="shared" si="15"/>
        <v>524.80000000000007</v>
      </c>
      <c r="L44" s="8">
        <f t="shared" si="5"/>
        <v>72.680000000000007</v>
      </c>
      <c r="M44" s="8">
        <f t="shared" si="6"/>
        <v>366.52000000000004</v>
      </c>
      <c r="N44" s="8">
        <f t="shared" si="16"/>
        <v>34</v>
      </c>
      <c r="O44" s="8">
        <f t="shared" si="17"/>
        <v>0</v>
      </c>
      <c r="P44" s="8">
        <f t="shared" si="18"/>
        <v>473.20000000000005</v>
      </c>
    </row>
    <row r="45" spans="1:16" outlineLevel="2" x14ac:dyDescent="0.25">
      <c r="A45" s="1" t="s">
        <v>37</v>
      </c>
      <c r="B45" s="1" t="s">
        <v>43</v>
      </c>
      <c r="C45" s="9">
        <v>154</v>
      </c>
      <c r="D45" s="9">
        <v>824.52099999999996</v>
      </c>
      <c r="E45" s="9">
        <v>310.18</v>
      </c>
      <c r="F45" s="9">
        <v>211.45</v>
      </c>
      <c r="G45" s="8">
        <f t="shared" si="11"/>
        <v>121.66000000000001</v>
      </c>
      <c r="H45" s="8">
        <f t="shared" si="12"/>
        <v>1541.85427</v>
      </c>
      <c r="I45" s="8">
        <f t="shared" si="13"/>
        <v>663.78520000000003</v>
      </c>
      <c r="J45" s="8">
        <f t="shared" si="14"/>
        <v>2258.2859999999996</v>
      </c>
      <c r="K45" s="8">
        <f t="shared" si="15"/>
        <v>4585.58547</v>
      </c>
      <c r="L45" s="8">
        <f t="shared" si="5"/>
        <v>121.66000000000001</v>
      </c>
      <c r="M45" s="8">
        <f t="shared" si="6"/>
        <v>1541.85427</v>
      </c>
      <c r="N45" s="8">
        <f t="shared" si="16"/>
        <v>263.65300000000002</v>
      </c>
      <c r="O45" s="8">
        <f t="shared" si="17"/>
        <v>1355.3944999999999</v>
      </c>
      <c r="P45" s="8">
        <f t="shared" si="18"/>
        <v>3282.5617700000003</v>
      </c>
    </row>
    <row r="46" spans="1:16" outlineLevel="2" x14ac:dyDescent="0.25">
      <c r="A46" s="1" t="s">
        <v>37</v>
      </c>
      <c r="B46" s="1" t="s">
        <v>44</v>
      </c>
      <c r="C46" s="9">
        <v>179</v>
      </c>
      <c r="D46" s="9">
        <v>486.37</v>
      </c>
      <c r="E46" s="9">
        <v>18</v>
      </c>
      <c r="F46" s="9">
        <v>205.89099999999999</v>
      </c>
      <c r="G46" s="8">
        <f t="shared" si="11"/>
        <v>141.41</v>
      </c>
      <c r="H46" s="8">
        <f t="shared" si="12"/>
        <v>909.51190000000008</v>
      </c>
      <c r="I46" s="8">
        <f t="shared" si="13"/>
        <v>38.520000000000003</v>
      </c>
      <c r="J46" s="8">
        <f t="shared" si="14"/>
        <v>2198.91588</v>
      </c>
      <c r="K46" s="8">
        <f t="shared" si="15"/>
        <v>3288.3577800000003</v>
      </c>
      <c r="L46" s="8">
        <f t="shared" si="5"/>
        <v>141.41</v>
      </c>
      <c r="M46" s="8">
        <f t="shared" si="6"/>
        <v>909.51190000000008</v>
      </c>
      <c r="N46" s="8">
        <f t="shared" si="16"/>
        <v>15.299999999999999</v>
      </c>
      <c r="O46" s="8">
        <f t="shared" si="17"/>
        <v>1319.7613099999999</v>
      </c>
      <c r="P46" s="8">
        <f t="shared" si="18"/>
        <v>2385.9832099999999</v>
      </c>
    </row>
    <row r="47" spans="1:16" outlineLevel="2" x14ac:dyDescent="0.25">
      <c r="A47" s="1" t="s">
        <v>37</v>
      </c>
      <c r="B47" s="1" t="s">
        <v>45</v>
      </c>
      <c r="C47" s="9">
        <v>98.5</v>
      </c>
      <c r="D47" s="9">
        <v>580</v>
      </c>
      <c r="E47" s="9">
        <v>0</v>
      </c>
      <c r="F47" s="9">
        <v>731.32100000000003</v>
      </c>
      <c r="G47" s="8">
        <f t="shared" si="11"/>
        <v>77.814999999999998</v>
      </c>
      <c r="H47" s="8">
        <f t="shared" si="12"/>
        <v>1084.6000000000001</v>
      </c>
      <c r="I47" s="8">
        <f t="shared" si="13"/>
        <v>0</v>
      </c>
      <c r="J47" s="8">
        <f t="shared" si="14"/>
        <v>7810.50828</v>
      </c>
      <c r="K47" s="8">
        <f t="shared" si="15"/>
        <v>8972.9232800000009</v>
      </c>
      <c r="L47" s="8">
        <f t="shared" si="5"/>
        <v>77.814999999999998</v>
      </c>
      <c r="M47" s="8">
        <f t="shared" si="6"/>
        <v>1084.6000000000001</v>
      </c>
      <c r="N47" s="8">
        <f t="shared" si="16"/>
        <v>0</v>
      </c>
      <c r="O47" s="8">
        <f t="shared" si="17"/>
        <v>4687.7676099999999</v>
      </c>
      <c r="P47" s="8">
        <f t="shared" si="18"/>
        <v>5850.1826099999998</v>
      </c>
    </row>
    <row r="48" spans="1:16" outlineLevel="2" x14ac:dyDescent="0.25">
      <c r="A48" s="1" t="s">
        <v>37</v>
      </c>
      <c r="B48" s="1" t="s">
        <v>46</v>
      </c>
      <c r="C48" s="9">
        <v>214.66</v>
      </c>
      <c r="D48" s="9">
        <v>316</v>
      </c>
      <c r="E48" s="9">
        <v>0</v>
      </c>
      <c r="F48" s="9">
        <v>295</v>
      </c>
      <c r="G48" s="8">
        <f t="shared" si="11"/>
        <v>169.5814</v>
      </c>
      <c r="H48" s="8">
        <f t="shared" si="12"/>
        <v>590.92000000000007</v>
      </c>
      <c r="I48" s="8">
        <f t="shared" si="13"/>
        <v>0</v>
      </c>
      <c r="J48" s="8">
        <f t="shared" si="14"/>
        <v>3150.6</v>
      </c>
      <c r="K48" s="8">
        <f t="shared" si="15"/>
        <v>3911.1014</v>
      </c>
      <c r="L48" s="8">
        <f t="shared" si="5"/>
        <v>169.5814</v>
      </c>
      <c r="M48" s="8">
        <f t="shared" si="6"/>
        <v>590.92000000000007</v>
      </c>
      <c r="N48" s="8">
        <f t="shared" si="16"/>
        <v>0</v>
      </c>
      <c r="O48" s="8">
        <f t="shared" si="17"/>
        <v>1890.95</v>
      </c>
      <c r="P48" s="8">
        <f t="shared" si="18"/>
        <v>2651.4513999999999</v>
      </c>
    </row>
    <row r="49" spans="1:16" outlineLevel="2" x14ac:dyDescent="0.25">
      <c r="A49" s="1" t="s">
        <v>37</v>
      </c>
      <c r="B49" s="1" t="s">
        <v>47</v>
      </c>
      <c r="C49" s="9">
        <v>32</v>
      </c>
      <c r="D49" s="9">
        <v>1065.1099999999999</v>
      </c>
      <c r="E49" s="9">
        <v>50.89</v>
      </c>
      <c r="F49" s="9">
        <v>245</v>
      </c>
      <c r="G49" s="8">
        <f t="shared" si="11"/>
        <v>25.28</v>
      </c>
      <c r="H49" s="8">
        <f t="shared" si="12"/>
        <v>1991.7556999999999</v>
      </c>
      <c r="I49" s="8">
        <f t="shared" si="13"/>
        <v>108.9046</v>
      </c>
      <c r="J49" s="8">
        <f t="shared" si="14"/>
        <v>2616.6</v>
      </c>
      <c r="K49" s="8">
        <f t="shared" si="15"/>
        <v>4742.5402999999997</v>
      </c>
      <c r="L49" s="8">
        <f t="shared" si="5"/>
        <v>25.28</v>
      </c>
      <c r="M49" s="8">
        <f t="shared" si="6"/>
        <v>1991.7556999999999</v>
      </c>
      <c r="N49" s="8">
        <f t="shared" si="16"/>
        <v>43.256500000000003</v>
      </c>
      <c r="O49" s="8">
        <f t="shared" si="17"/>
        <v>1570.45</v>
      </c>
      <c r="P49" s="8">
        <f t="shared" si="18"/>
        <v>3630.7421999999997</v>
      </c>
    </row>
    <row r="50" spans="1:16" outlineLevel="2" x14ac:dyDescent="0.25">
      <c r="A50" s="1" t="s">
        <v>37</v>
      </c>
      <c r="B50" s="1" t="s">
        <v>48</v>
      </c>
      <c r="C50" s="9">
        <v>0</v>
      </c>
      <c r="D50" s="9">
        <v>11</v>
      </c>
      <c r="E50" s="9">
        <v>0</v>
      </c>
      <c r="F50" s="9">
        <v>0</v>
      </c>
      <c r="G50" s="8">
        <f t="shared" si="11"/>
        <v>0</v>
      </c>
      <c r="H50" s="8">
        <f t="shared" si="12"/>
        <v>20.57</v>
      </c>
      <c r="I50" s="8">
        <f t="shared" si="13"/>
        <v>0</v>
      </c>
      <c r="J50" s="8">
        <f t="shared" si="14"/>
        <v>0</v>
      </c>
      <c r="K50" s="8">
        <f t="shared" si="15"/>
        <v>20.57</v>
      </c>
      <c r="L50" s="8">
        <f t="shared" si="5"/>
        <v>0</v>
      </c>
      <c r="M50" s="8">
        <f t="shared" si="6"/>
        <v>20.57</v>
      </c>
      <c r="N50" s="8">
        <f t="shared" si="16"/>
        <v>0</v>
      </c>
      <c r="O50" s="8">
        <f t="shared" si="17"/>
        <v>0</v>
      </c>
      <c r="P50" s="8">
        <f t="shared" si="18"/>
        <v>20.57</v>
      </c>
    </row>
    <row r="51" spans="1:16" outlineLevel="2" x14ac:dyDescent="0.25">
      <c r="A51" s="1" t="s">
        <v>37</v>
      </c>
      <c r="B51" s="1" t="s">
        <v>49</v>
      </c>
      <c r="C51" s="9">
        <v>391.90199999999999</v>
      </c>
      <c r="D51" s="9">
        <v>1175.05</v>
      </c>
      <c r="E51" s="9">
        <v>78</v>
      </c>
      <c r="F51" s="9">
        <v>56</v>
      </c>
      <c r="G51" s="8">
        <f t="shared" si="11"/>
        <v>309.60257999999999</v>
      </c>
      <c r="H51" s="8">
        <f t="shared" si="12"/>
        <v>2197.3434999999999</v>
      </c>
      <c r="I51" s="8">
        <f t="shared" si="13"/>
        <v>166.92000000000002</v>
      </c>
      <c r="J51" s="8">
        <f t="shared" si="14"/>
        <v>598.07999999999993</v>
      </c>
      <c r="K51" s="8">
        <f t="shared" si="15"/>
        <v>3271.9460799999997</v>
      </c>
      <c r="L51" s="8">
        <f t="shared" si="5"/>
        <v>309.60257999999999</v>
      </c>
      <c r="M51" s="8">
        <f t="shared" si="6"/>
        <v>2197.3434999999999</v>
      </c>
      <c r="N51" s="8">
        <f t="shared" si="16"/>
        <v>66.3</v>
      </c>
      <c r="O51" s="8">
        <f t="shared" si="17"/>
        <v>358.96000000000004</v>
      </c>
      <c r="P51" s="8">
        <f t="shared" si="18"/>
        <v>2932.2060799999999</v>
      </c>
    </row>
    <row r="52" spans="1:16" outlineLevel="2" x14ac:dyDescent="0.25">
      <c r="A52" s="1" t="s">
        <v>37</v>
      </c>
      <c r="B52" s="1" t="s">
        <v>50</v>
      </c>
      <c r="C52" s="9">
        <v>728</v>
      </c>
      <c r="D52" s="9">
        <v>1626.69</v>
      </c>
      <c r="E52" s="9">
        <v>252</v>
      </c>
      <c r="F52" s="9">
        <v>188</v>
      </c>
      <c r="G52" s="8">
        <f t="shared" si="11"/>
        <v>575.12</v>
      </c>
      <c r="H52" s="8">
        <f t="shared" si="12"/>
        <v>3041.9103000000005</v>
      </c>
      <c r="I52" s="8">
        <f t="shared" si="13"/>
        <v>539.28000000000009</v>
      </c>
      <c r="J52" s="8">
        <f t="shared" si="14"/>
        <v>2007.84</v>
      </c>
      <c r="K52" s="8">
        <f t="shared" si="15"/>
        <v>6164.1503000000002</v>
      </c>
      <c r="L52" s="8">
        <f t="shared" si="5"/>
        <v>575.12</v>
      </c>
      <c r="M52" s="8">
        <f t="shared" si="6"/>
        <v>3041.9103000000005</v>
      </c>
      <c r="N52" s="8">
        <f t="shared" si="16"/>
        <v>214.2</v>
      </c>
      <c r="O52" s="8">
        <f t="shared" si="17"/>
        <v>1205.08</v>
      </c>
      <c r="P52" s="8">
        <f t="shared" si="18"/>
        <v>5036.3103000000001</v>
      </c>
    </row>
    <row r="53" spans="1:16" outlineLevel="2" x14ac:dyDescent="0.25">
      <c r="A53" s="1" t="s">
        <v>37</v>
      </c>
      <c r="B53" s="1" t="s">
        <v>51</v>
      </c>
      <c r="C53" s="9">
        <v>276.67</v>
      </c>
      <c r="D53" s="9">
        <v>1499.73</v>
      </c>
      <c r="E53" s="9">
        <v>36.130000000000003</v>
      </c>
      <c r="F53" s="9">
        <v>413</v>
      </c>
      <c r="G53" s="8">
        <f t="shared" si="11"/>
        <v>218.56930000000003</v>
      </c>
      <c r="H53" s="8">
        <f t="shared" si="12"/>
        <v>2804.4951000000001</v>
      </c>
      <c r="I53" s="8">
        <f t="shared" si="13"/>
        <v>77.318200000000004</v>
      </c>
      <c r="J53" s="8">
        <f t="shared" si="14"/>
        <v>4410.84</v>
      </c>
      <c r="K53" s="8">
        <f t="shared" si="15"/>
        <v>7511.222600000001</v>
      </c>
      <c r="L53" s="8">
        <f t="shared" si="5"/>
        <v>218.56930000000003</v>
      </c>
      <c r="M53" s="8">
        <f t="shared" si="6"/>
        <v>2804.4951000000001</v>
      </c>
      <c r="N53" s="8">
        <f t="shared" si="16"/>
        <v>30.7105</v>
      </c>
      <c r="O53" s="8">
        <f t="shared" si="17"/>
        <v>2647.33</v>
      </c>
      <c r="P53" s="8">
        <f t="shared" si="18"/>
        <v>5701.1049000000003</v>
      </c>
    </row>
    <row r="54" spans="1:16" outlineLevel="2" x14ac:dyDescent="0.25">
      <c r="A54" s="1" t="s">
        <v>37</v>
      </c>
      <c r="B54" s="1" t="s">
        <v>52</v>
      </c>
      <c r="C54" s="9">
        <v>193.96</v>
      </c>
      <c r="D54" s="9">
        <v>611.24599999999998</v>
      </c>
      <c r="E54" s="9">
        <v>0</v>
      </c>
      <c r="F54" s="9">
        <v>228.02</v>
      </c>
      <c r="G54" s="8">
        <f t="shared" si="11"/>
        <v>153.22840000000002</v>
      </c>
      <c r="H54" s="8">
        <f t="shared" si="12"/>
        <v>1143.0300199999999</v>
      </c>
      <c r="I54" s="8">
        <f t="shared" si="13"/>
        <v>0</v>
      </c>
      <c r="J54" s="8">
        <f t="shared" si="14"/>
        <v>2435.2536</v>
      </c>
      <c r="K54" s="8">
        <f t="shared" si="15"/>
        <v>3731.5120200000001</v>
      </c>
      <c r="L54" s="8">
        <f t="shared" si="5"/>
        <v>153.22840000000002</v>
      </c>
      <c r="M54" s="8">
        <f t="shared" si="6"/>
        <v>1143.0300199999999</v>
      </c>
      <c r="N54" s="8">
        <f t="shared" si="16"/>
        <v>0</v>
      </c>
      <c r="O54" s="8">
        <f t="shared" si="17"/>
        <v>1461.6082000000001</v>
      </c>
      <c r="P54" s="8">
        <f t="shared" si="18"/>
        <v>2757.8666199999998</v>
      </c>
    </row>
    <row r="55" spans="1:16" outlineLevel="2" x14ac:dyDescent="0.25">
      <c r="A55" s="1" t="s">
        <v>37</v>
      </c>
      <c r="B55" s="1" t="s">
        <v>53</v>
      </c>
      <c r="C55" s="9">
        <v>379.39</v>
      </c>
      <c r="D55" s="9">
        <v>1560.34</v>
      </c>
      <c r="E55" s="9">
        <v>164.27</v>
      </c>
      <c r="F55" s="9">
        <v>878.13</v>
      </c>
      <c r="G55" s="8">
        <f t="shared" si="11"/>
        <v>299.71809999999999</v>
      </c>
      <c r="H55" s="8">
        <f t="shared" si="12"/>
        <v>2917.8357999999998</v>
      </c>
      <c r="I55" s="8">
        <f t="shared" si="13"/>
        <v>351.53780000000006</v>
      </c>
      <c r="J55" s="8">
        <f t="shared" si="14"/>
        <v>9378.4283999999989</v>
      </c>
      <c r="K55" s="8">
        <f t="shared" si="15"/>
        <v>12947.520099999998</v>
      </c>
      <c r="L55" s="8">
        <f t="shared" si="5"/>
        <v>299.71809999999999</v>
      </c>
      <c r="M55" s="8">
        <f t="shared" si="6"/>
        <v>2917.8357999999998</v>
      </c>
      <c r="N55" s="8">
        <f t="shared" si="16"/>
        <v>139.62950000000001</v>
      </c>
      <c r="O55" s="8">
        <f t="shared" si="17"/>
        <v>5628.8132999999998</v>
      </c>
      <c r="P55" s="8">
        <f t="shared" si="18"/>
        <v>8985.9966999999997</v>
      </c>
    </row>
    <row r="56" spans="1:16" outlineLevel="2" x14ac:dyDescent="0.25">
      <c r="A56" s="1" t="s">
        <v>37</v>
      </c>
      <c r="B56" s="1" t="s">
        <v>54</v>
      </c>
      <c r="C56" s="9">
        <v>130.63999999999999</v>
      </c>
      <c r="D56" s="9">
        <v>117</v>
      </c>
      <c r="E56" s="9">
        <v>0</v>
      </c>
      <c r="F56" s="9">
        <v>35</v>
      </c>
      <c r="G56" s="8">
        <f t="shared" si="11"/>
        <v>103.20559999999999</v>
      </c>
      <c r="H56" s="8">
        <f t="shared" si="12"/>
        <v>218.79000000000002</v>
      </c>
      <c r="I56" s="8">
        <f t="shared" si="13"/>
        <v>0</v>
      </c>
      <c r="J56" s="8">
        <f t="shared" si="14"/>
        <v>373.8</v>
      </c>
      <c r="K56" s="8">
        <f t="shared" si="15"/>
        <v>695.79560000000004</v>
      </c>
      <c r="L56" s="8">
        <f t="shared" si="5"/>
        <v>103.20559999999999</v>
      </c>
      <c r="M56" s="8">
        <f t="shared" si="6"/>
        <v>218.79000000000002</v>
      </c>
      <c r="N56" s="8">
        <f t="shared" si="16"/>
        <v>0</v>
      </c>
      <c r="O56" s="8">
        <f t="shared" si="17"/>
        <v>224.35</v>
      </c>
      <c r="P56" s="8">
        <f t="shared" si="18"/>
        <v>546.34559999999999</v>
      </c>
    </row>
    <row r="57" spans="1:16" outlineLevel="2" x14ac:dyDescent="0.25">
      <c r="A57" s="1" t="s">
        <v>37</v>
      </c>
      <c r="B57" s="1" t="s">
        <v>55</v>
      </c>
      <c r="C57" s="9">
        <v>109</v>
      </c>
      <c r="D57" s="9">
        <v>996.5</v>
      </c>
      <c r="E57" s="9">
        <v>140</v>
      </c>
      <c r="F57" s="9">
        <v>702.85</v>
      </c>
      <c r="G57" s="8">
        <f t="shared" si="11"/>
        <v>86.11</v>
      </c>
      <c r="H57" s="8">
        <f t="shared" si="12"/>
        <v>1863.4550000000002</v>
      </c>
      <c r="I57" s="8">
        <f t="shared" si="13"/>
        <v>299.60000000000002</v>
      </c>
      <c r="J57" s="8">
        <f t="shared" si="14"/>
        <v>7506.4380000000001</v>
      </c>
      <c r="K57" s="8">
        <f t="shared" si="15"/>
        <v>9755.6029999999992</v>
      </c>
      <c r="L57" s="8">
        <f t="shared" si="5"/>
        <v>86.11</v>
      </c>
      <c r="M57" s="8">
        <f t="shared" si="6"/>
        <v>1863.4550000000002</v>
      </c>
      <c r="N57" s="8">
        <f t="shared" si="16"/>
        <v>119</v>
      </c>
      <c r="O57" s="8">
        <f t="shared" si="17"/>
        <v>4505.2685000000001</v>
      </c>
      <c r="P57" s="8">
        <f t="shared" si="18"/>
        <v>6573.8335000000006</v>
      </c>
    </row>
    <row r="58" spans="1:16" outlineLevel="2" x14ac:dyDescent="0.25">
      <c r="A58" s="1" t="s">
        <v>37</v>
      </c>
      <c r="B58" s="1" t="s">
        <v>56</v>
      </c>
      <c r="C58" s="9">
        <v>262</v>
      </c>
      <c r="D58" s="9">
        <v>794.33</v>
      </c>
      <c r="E58" s="9">
        <v>0</v>
      </c>
      <c r="F58" s="9">
        <v>62</v>
      </c>
      <c r="G58" s="8">
        <f t="shared" si="11"/>
        <v>206.98000000000002</v>
      </c>
      <c r="H58" s="8">
        <f t="shared" si="12"/>
        <v>1485.3971000000001</v>
      </c>
      <c r="I58" s="8">
        <f t="shared" si="13"/>
        <v>0</v>
      </c>
      <c r="J58" s="8">
        <f t="shared" si="14"/>
        <v>662.16</v>
      </c>
      <c r="K58" s="8">
        <f t="shared" si="15"/>
        <v>2354.5371</v>
      </c>
      <c r="L58" s="8">
        <f t="shared" si="5"/>
        <v>206.98000000000002</v>
      </c>
      <c r="M58" s="8">
        <f t="shared" si="6"/>
        <v>1485.3971000000001</v>
      </c>
      <c r="N58" s="8">
        <f t="shared" si="16"/>
        <v>0</v>
      </c>
      <c r="O58" s="8">
        <f t="shared" si="17"/>
        <v>397.42</v>
      </c>
      <c r="P58" s="8">
        <f t="shared" si="18"/>
        <v>2089.7971000000002</v>
      </c>
    </row>
    <row r="59" spans="1:16" outlineLevel="2" x14ac:dyDescent="0.25">
      <c r="A59" s="1" t="s">
        <v>37</v>
      </c>
      <c r="B59" s="1" t="s">
        <v>57</v>
      </c>
      <c r="C59" s="9">
        <v>0</v>
      </c>
      <c r="D59" s="9">
        <v>0</v>
      </c>
      <c r="E59" s="9">
        <v>0</v>
      </c>
      <c r="F59" s="9">
        <v>67.188000000000002</v>
      </c>
      <c r="G59" s="8">
        <f t="shared" si="11"/>
        <v>0</v>
      </c>
      <c r="H59" s="8">
        <f t="shared" si="12"/>
        <v>0</v>
      </c>
      <c r="I59" s="8">
        <f t="shared" si="13"/>
        <v>0</v>
      </c>
      <c r="J59" s="8">
        <f t="shared" si="14"/>
        <v>717.56784000000005</v>
      </c>
      <c r="K59" s="8">
        <f t="shared" si="15"/>
        <v>717.56784000000005</v>
      </c>
      <c r="L59" s="8">
        <f t="shared" si="5"/>
        <v>0</v>
      </c>
      <c r="M59" s="8">
        <f t="shared" si="6"/>
        <v>0</v>
      </c>
      <c r="N59" s="8">
        <f t="shared" si="16"/>
        <v>0</v>
      </c>
      <c r="O59" s="8">
        <f t="shared" si="17"/>
        <v>430.67508000000004</v>
      </c>
      <c r="P59" s="8">
        <f t="shared" si="18"/>
        <v>430.67508000000004</v>
      </c>
    </row>
    <row r="60" spans="1:16" outlineLevel="2" x14ac:dyDescent="0.25">
      <c r="A60" s="1" t="s">
        <v>37</v>
      </c>
      <c r="B60" s="1" t="s">
        <v>58</v>
      </c>
      <c r="C60" s="9">
        <v>20</v>
      </c>
      <c r="D60" s="9">
        <v>84</v>
      </c>
      <c r="E60" s="9">
        <v>0</v>
      </c>
      <c r="F60" s="9">
        <v>57.74</v>
      </c>
      <c r="G60" s="8">
        <f t="shared" si="11"/>
        <v>15.8</v>
      </c>
      <c r="H60" s="8">
        <f t="shared" si="12"/>
        <v>157.08000000000001</v>
      </c>
      <c r="I60" s="8">
        <f t="shared" si="13"/>
        <v>0</v>
      </c>
      <c r="J60" s="8">
        <f t="shared" si="14"/>
        <v>616.66319999999996</v>
      </c>
      <c r="K60" s="8">
        <f t="shared" si="15"/>
        <v>789.54319999999996</v>
      </c>
      <c r="L60" s="8">
        <f t="shared" si="5"/>
        <v>15.8</v>
      </c>
      <c r="M60" s="8">
        <f t="shared" si="6"/>
        <v>157.08000000000001</v>
      </c>
      <c r="N60" s="8">
        <f t="shared" si="16"/>
        <v>0</v>
      </c>
      <c r="O60" s="8">
        <f t="shared" si="17"/>
        <v>370.11340000000001</v>
      </c>
      <c r="P60" s="8">
        <f t="shared" si="18"/>
        <v>542.99340000000007</v>
      </c>
    </row>
    <row r="61" spans="1:16" outlineLevel="2" x14ac:dyDescent="0.25">
      <c r="A61" s="1" t="s">
        <v>37</v>
      </c>
      <c r="B61" s="1" t="s">
        <v>59</v>
      </c>
      <c r="C61" s="9">
        <v>120.67</v>
      </c>
      <c r="D61" s="9">
        <v>1463.64</v>
      </c>
      <c r="E61" s="9">
        <v>84</v>
      </c>
      <c r="F61" s="9">
        <v>309</v>
      </c>
      <c r="G61" s="8">
        <f t="shared" si="11"/>
        <v>95.329300000000003</v>
      </c>
      <c r="H61" s="8">
        <f t="shared" si="12"/>
        <v>2737.0068000000006</v>
      </c>
      <c r="I61" s="8">
        <f t="shared" si="13"/>
        <v>179.76000000000002</v>
      </c>
      <c r="J61" s="8">
        <f t="shared" si="14"/>
        <v>3300.12</v>
      </c>
      <c r="K61" s="8">
        <f t="shared" si="15"/>
        <v>6312.2161000000006</v>
      </c>
      <c r="L61" s="8">
        <f t="shared" si="5"/>
        <v>95.329300000000003</v>
      </c>
      <c r="M61" s="8">
        <f t="shared" si="6"/>
        <v>2737.0068000000006</v>
      </c>
      <c r="N61" s="8">
        <f t="shared" si="16"/>
        <v>71.399999999999991</v>
      </c>
      <c r="O61" s="8">
        <f t="shared" si="17"/>
        <v>1980.69</v>
      </c>
      <c r="P61" s="8">
        <f t="shared" si="18"/>
        <v>4884.4261000000006</v>
      </c>
    </row>
    <row r="62" spans="1:16" outlineLevel="2" x14ac:dyDescent="0.25">
      <c r="A62" s="1" t="s">
        <v>37</v>
      </c>
      <c r="B62" s="1" t="s">
        <v>60</v>
      </c>
      <c r="C62" s="9">
        <v>55</v>
      </c>
      <c r="D62" s="9">
        <v>95</v>
      </c>
      <c r="E62" s="9">
        <v>0</v>
      </c>
      <c r="F62" s="9">
        <v>421.5</v>
      </c>
      <c r="G62" s="8">
        <f t="shared" si="11"/>
        <v>43.45</v>
      </c>
      <c r="H62" s="8">
        <f t="shared" si="12"/>
        <v>177.65</v>
      </c>
      <c r="I62" s="8">
        <f t="shared" si="13"/>
        <v>0</v>
      </c>
      <c r="J62" s="8">
        <f t="shared" si="14"/>
        <v>4501.62</v>
      </c>
      <c r="K62" s="8">
        <f t="shared" si="15"/>
        <v>4722.72</v>
      </c>
      <c r="L62" s="8">
        <f t="shared" si="5"/>
        <v>43.45</v>
      </c>
      <c r="M62" s="8">
        <f t="shared" si="6"/>
        <v>177.65</v>
      </c>
      <c r="N62" s="8">
        <f t="shared" si="16"/>
        <v>0</v>
      </c>
      <c r="O62" s="8">
        <f t="shared" si="17"/>
        <v>2701.8150000000001</v>
      </c>
      <c r="P62" s="8">
        <f t="shared" si="18"/>
        <v>2922.915</v>
      </c>
    </row>
    <row r="63" spans="1:16" outlineLevel="2" x14ac:dyDescent="0.25">
      <c r="A63" s="1" t="s">
        <v>37</v>
      </c>
      <c r="B63" s="1" t="s">
        <v>61</v>
      </c>
      <c r="C63" s="9">
        <v>40</v>
      </c>
      <c r="D63" s="9">
        <v>225.36</v>
      </c>
      <c r="E63" s="9">
        <v>0</v>
      </c>
      <c r="F63" s="9">
        <v>0</v>
      </c>
      <c r="G63" s="8">
        <f t="shared" si="11"/>
        <v>31.6</v>
      </c>
      <c r="H63" s="8">
        <f t="shared" si="12"/>
        <v>421.42320000000007</v>
      </c>
      <c r="I63" s="8">
        <f t="shared" si="13"/>
        <v>0</v>
      </c>
      <c r="J63" s="8">
        <f t="shared" si="14"/>
        <v>0</v>
      </c>
      <c r="K63" s="8">
        <f t="shared" si="15"/>
        <v>453.02320000000009</v>
      </c>
      <c r="L63" s="8">
        <f t="shared" si="5"/>
        <v>31.6</v>
      </c>
      <c r="M63" s="8">
        <f t="shared" si="6"/>
        <v>421.42320000000007</v>
      </c>
      <c r="N63" s="8">
        <f t="shared" si="16"/>
        <v>0</v>
      </c>
      <c r="O63" s="8">
        <f t="shared" si="17"/>
        <v>0</v>
      </c>
      <c r="P63" s="8">
        <f t="shared" si="18"/>
        <v>453.02320000000009</v>
      </c>
    </row>
    <row r="64" spans="1:16" outlineLevel="2" x14ac:dyDescent="0.25">
      <c r="A64" s="1" t="s">
        <v>37</v>
      </c>
      <c r="B64" s="1" t="s">
        <v>62</v>
      </c>
      <c r="C64" s="9">
        <v>494.36</v>
      </c>
      <c r="D64" s="9">
        <v>2386.0610000000001</v>
      </c>
      <c r="E64" s="9">
        <v>304.27999999999997</v>
      </c>
      <c r="F64" s="9">
        <v>1605.54</v>
      </c>
      <c r="G64" s="8">
        <f t="shared" si="11"/>
        <v>390.54440000000005</v>
      </c>
      <c r="H64" s="8">
        <f t="shared" si="12"/>
        <v>4461.9340700000002</v>
      </c>
      <c r="I64" s="8">
        <f t="shared" si="13"/>
        <v>651.15919999999994</v>
      </c>
      <c r="J64" s="8">
        <f t="shared" si="14"/>
        <v>17147.1672</v>
      </c>
      <c r="K64" s="8">
        <f t="shared" si="15"/>
        <v>22650.80487</v>
      </c>
      <c r="L64" s="8">
        <f t="shared" si="5"/>
        <v>390.54440000000005</v>
      </c>
      <c r="M64" s="8">
        <f t="shared" si="6"/>
        <v>4461.9340700000002</v>
      </c>
      <c r="N64" s="8">
        <f t="shared" si="16"/>
        <v>258.63799999999998</v>
      </c>
      <c r="O64" s="8">
        <f t="shared" si="17"/>
        <v>10291.511399999999</v>
      </c>
      <c r="P64" s="8">
        <f t="shared" si="18"/>
        <v>15402.62787</v>
      </c>
    </row>
    <row r="65" spans="1:16" outlineLevel="2" x14ac:dyDescent="0.25">
      <c r="A65" s="1" t="s">
        <v>37</v>
      </c>
      <c r="B65" s="1" t="s">
        <v>63</v>
      </c>
      <c r="C65" s="9">
        <v>21</v>
      </c>
      <c r="D65" s="9">
        <v>603</v>
      </c>
      <c r="E65" s="9">
        <v>0</v>
      </c>
      <c r="F65" s="9">
        <v>127.85</v>
      </c>
      <c r="G65" s="8">
        <f t="shared" si="11"/>
        <v>16.59</v>
      </c>
      <c r="H65" s="8">
        <f t="shared" si="12"/>
        <v>1127.6100000000001</v>
      </c>
      <c r="I65" s="8">
        <f t="shared" si="13"/>
        <v>0</v>
      </c>
      <c r="J65" s="8">
        <f t="shared" si="14"/>
        <v>1365.4379999999999</v>
      </c>
      <c r="K65" s="8">
        <f t="shared" si="15"/>
        <v>2509.6379999999999</v>
      </c>
      <c r="L65" s="8">
        <f t="shared" si="5"/>
        <v>16.59</v>
      </c>
      <c r="M65" s="8">
        <f t="shared" si="6"/>
        <v>1127.6100000000001</v>
      </c>
      <c r="N65" s="8">
        <f t="shared" si="16"/>
        <v>0</v>
      </c>
      <c r="O65" s="8">
        <f t="shared" si="17"/>
        <v>819.51850000000002</v>
      </c>
      <c r="P65" s="8">
        <f t="shared" si="18"/>
        <v>1963.7184999999999</v>
      </c>
    </row>
    <row r="66" spans="1:16" outlineLevel="2" x14ac:dyDescent="0.25">
      <c r="A66" s="1" t="s">
        <v>37</v>
      </c>
      <c r="B66" s="1" t="s">
        <v>64</v>
      </c>
      <c r="C66" s="9">
        <v>474.7</v>
      </c>
      <c r="D66" s="9">
        <v>1943</v>
      </c>
      <c r="E66" s="9">
        <v>0</v>
      </c>
      <c r="F66" s="9">
        <v>822.92</v>
      </c>
      <c r="G66" s="8">
        <f t="shared" si="11"/>
        <v>375.01300000000003</v>
      </c>
      <c r="H66" s="8">
        <f t="shared" si="12"/>
        <v>3633.4100000000003</v>
      </c>
      <c r="I66" s="8">
        <f t="shared" si="13"/>
        <v>0</v>
      </c>
      <c r="J66" s="8">
        <f t="shared" si="14"/>
        <v>8788.7855999999992</v>
      </c>
      <c r="K66" s="8">
        <f t="shared" si="15"/>
        <v>12797.2086</v>
      </c>
      <c r="L66" s="8">
        <f t="shared" si="5"/>
        <v>375.01300000000003</v>
      </c>
      <c r="M66" s="8">
        <f t="shared" si="6"/>
        <v>3633.4100000000003</v>
      </c>
      <c r="N66" s="8">
        <f t="shared" si="16"/>
        <v>0</v>
      </c>
      <c r="O66" s="8">
        <f t="shared" si="17"/>
        <v>5274.9171999999999</v>
      </c>
      <c r="P66" s="8">
        <f t="shared" si="18"/>
        <v>9283.3402000000006</v>
      </c>
    </row>
    <row r="67" spans="1:16" outlineLevel="1" x14ac:dyDescent="0.25">
      <c r="A67" s="23" t="s">
        <v>1271</v>
      </c>
      <c r="B67" s="22"/>
      <c r="C67" s="9">
        <f t="shared" ref="C67:P67" si="20">SUBTOTAL(9,C40:C66)</f>
        <v>5405.6619999999994</v>
      </c>
      <c r="D67" s="9">
        <f t="shared" si="20"/>
        <v>20652.987999999998</v>
      </c>
      <c r="E67" s="9">
        <f t="shared" si="20"/>
        <v>1583.75</v>
      </c>
      <c r="F67" s="9">
        <f t="shared" si="20"/>
        <v>9015.23</v>
      </c>
      <c r="G67" s="8">
        <f t="shared" si="20"/>
        <v>4270.4729800000005</v>
      </c>
      <c r="H67" s="8">
        <f t="shared" si="20"/>
        <v>38621.087560000014</v>
      </c>
      <c r="I67" s="8">
        <f t="shared" si="20"/>
        <v>3389.2250000000008</v>
      </c>
      <c r="J67" s="8">
        <f t="shared" si="20"/>
        <v>96282.656399999993</v>
      </c>
      <c r="K67" s="8">
        <f t="shared" si="20"/>
        <v>142563.44194000002</v>
      </c>
      <c r="L67" s="8">
        <f t="shared" si="20"/>
        <v>4270.4729800000005</v>
      </c>
      <c r="M67" s="8">
        <f t="shared" si="20"/>
        <v>38621.087560000014</v>
      </c>
      <c r="N67" s="8">
        <f t="shared" si="20"/>
        <v>1346.1875</v>
      </c>
      <c r="O67" s="8">
        <f t="shared" si="20"/>
        <v>57787.624299999996</v>
      </c>
      <c r="P67" s="8">
        <f t="shared" si="20"/>
        <v>102025.37234</v>
      </c>
    </row>
    <row r="68" spans="1:16" outlineLevel="2" x14ac:dyDescent="0.25">
      <c r="A68" s="1" t="s">
        <v>65</v>
      </c>
      <c r="B68" s="1" t="s">
        <v>66</v>
      </c>
      <c r="C68" s="9">
        <v>737.35</v>
      </c>
      <c r="D68" s="9">
        <v>237.06</v>
      </c>
      <c r="E68" s="9">
        <v>0</v>
      </c>
      <c r="F68" s="9">
        <v>0</v>
      </c>
      <c r="G68" s="8">
        <f t="shared" si="11"/>
        <v>582.50650000000007</v>
      </c>
      <c r="H68" s="8">
        <f t="shared" si="12"/>
        <v>443.30220000000003</v>
      </c>
      <c r="I68" s="8">
        <f t="shared" si="13"/>
        <v>0</v>
      </c>
      <c r="J68" s="8">
        <f t="shared" si="14"/>
        <v>0</v>
      </c>
      <c r="K68" s="8">
        <f t="shared" si="15"/>
        <v>1025.8087</v>
      </c>
      <c r="L68" s="8">
        <f t="shared" si="5"/>
        <v>582.50650000000007</v>
      </c>
      <c r="M68" s="8">
        <f t="shared" si="6"/>
        <v>443.30220000000003</v>
      </c>
      <c r="N68" s="8">
        <f t="shared" si="16"/>
        <v>0</v>
      </c>
      <c r="O68" s="8">
        <f t="shared" si="17"/>
        <v>0</v>
      </c>
      <c r="P68" s="8">
        <f t="shared" si="18"/>
        <v>1025.8087</v>
      </c>
    </row>
    <row r="69" spans="1:16" outlineLevel="2" x14ac:dyDescent="0.25">
      <c r="A69" s="1" t="s">
        <v>65</v>
      </c>
      <c r="B69" s="1" t="s">
        <v>67</v>
      </c>
      <c r="C69" s="9">
        <v>13310.06</v>
      </c>
      <c r="D69" s="9">
        <v>3565.98</v>
      </c>
      <c r="E69" s="9">
        <v>568.58000000000004</v>
      </c>
      <c r="F69" s="9">
        <v>1057.48</v>
      </c>
      <c r="G69" s="8">
        <f t="shared" si="11"/>
        <v>10514.947400000001</v>
      </c>
      <c r="H69" s="8">
        <f t="shared" si="12"/>
        <v>6668.3826000000008</v>
      </c>
      <c r="I69" s="8">
        <f t="shared" si="13"/>
        <v>1216.7612000000001</v>
      </c>
      <c r="J69" s="8">
        <f t="shared" si="14"/>
        <v>11293.886399999999</v>
      </c>
      <c r="K69" s="8">
        <f t="shared" si="15"/>
        <v>29693.977600000002</v>
      </c>
      <c r="L69" s="8">
        <f t="shared" si="5"/>
        <v>10514.947400000001</v>
      </c>
      <c r="M69" s="8">
        <f t="shared" si="6"/>
        <v>6668.3826000000008</v>
      </c>
      <c r="N69" s="8">
        <f t="shared" si="16"/>
        <v>483.29300000000001</v>
      </c>
      <c r="O69" s="8">
        <f t="shared" si="17"/>
        <v>6778.4468000000006</v>
      </c>
      <c r="P69" s="8">
        <f t="shared" si="18"/>
        <v>24445.069800000005</v>
      </c>
    </row>
    <row r="70" spans="1:16" outlineLevel="2" x14ac:dyDescent="0.25">
      <c r="A70" s="1" t="s">
        <v>65</v>
      </c>
      <c r="B70" s="1" t="s">
        <v>68</v>
      </c>
      <c r="C70" s="9">
        <v>2225.81</v>
      </c>
      <c r="D70" s="9">
        <v>198.18</v>
      </c>
      <c r="E70" s="9">
        <v>586.20000000000005</v>
      </c>
      <c r="F70" s="9">
        <v>483.58</v>
      </c>
      <c r="G70" s="8">
        <f t="shared" si="11"/>
        <v>1758.3899000000001</v>
      </c>
      <c r="H70" s="8">
        <f t="shared" si="12"/>
        <v>370.59660000000002</v>
      </c>
      <c r="I70" s="8">
        <f t="shared" si="13"/>
        <v>1254.4680000000001</v>
      </c>
      <c r="J70" s="8">
        <f t="shared" si="14"/>
        <v>5164.6343999999999</v>
      </c>
      <c r="K70" s="8">
        <f t="shared" si="15"/>
        <v>8548.0888999999988</v>
      </c>
      <c r="L70" s="8">
        <f t="shared" si="5"/>
        <v>1758.3899000000001</v>
      </c>
      <c r="M70" s="8">
        <f t="shared" si="6"/>
        <v>370.59660000000002</v>
      </c>
      <c r="N70" s="8">
        <f t="shared" si="16"/>
        <v>498.27000000000004</v>
      </c>
      <c r="O70" s="8">
        <f t="shared" si="17"/>
        <v>3099.7478000000001</v>
      </c>
      <c r="P70" s="8">
        <f t="shared" si="18"/>
        <v>5727.0043000000005</v>
      </c>
    </row>
    <row r="71" spans="1:16" outlineLevel="2" x14ac:dyDescent="0.25">
      <c r="A71" s="1" t="s">
        <v>65</v>
      </c>
      <c r="B71" s="1" t="s">
        <v>69</v>
      </c>
      <c r="C71" s="9">
        <v>550.29999999999995</v>
      </c>
      <c r="D71" s="9">
        <v>1006.31</v>
      </c>
      <c r="E71" s="9">
        <v>270.05</v>
      </c>
      <c r="F71" s="9">
        <v>40</v>
      </c>
      <c r="G71" s="8">
        <f t="shared" si="11"/>
        <v>434.73699999999997</v>
      </c>
      <c r="H71" s="8">
        <f t="shared" si="12"/>
        <v>1881.7997</v>
      </c>
      <c r="I71" s="8">
        <f t="shared" si="13"/>
        <v>577.90700000000004</v>
      </c>
      <c r="J71" s="8">
        <f t="shared" si="14"/>
        <v>427.2</v>
      </c>
      <c r="K71" s="8">
        <f t="shared" si="15"/>
        <v>3321.6437000000001</v>
      </c>
      <c r="L71" s="8">
        <f t="shared" si="5"/>
        <v>434.73699999999997</v>
      </c>
      <c r="M71" s="8">
        <f t="shared" si="6"/>
        <v>1881.7997</v>
      </c>
      <c r="N71" s="8">
        <f t="shared" si="16"/>
        <v>229.54249999999999</v>
      </c>
      <c r="O71" s="8">
        <f t="shared" si="17"/>
        <v>256.39999999999998</v>
      </c>
      <c r="P71" s="8">
        <f t="shared" si="18"/>
        <v>2802.4792000000002</v>
      </c>
    </row>
    <row r="72" spans="1:16" outlineLevel="2" x14ac:dyDescent="0.25">
      <c r="A72" s="1" t="s">
        <v>65</v>
      </c>
      <c r="B72" s="1" t="s">
        <v>70</v>
      </c>
      <c r="C72" s="9">
        <v>2272.38</v>
      </c>
      <c r="D72" s="9">
        <v>252.55</v>
      </c>
      <c r="E72" s="9">
        <v>737.33</v>
      </c>
      <c r="F72" s="9">
        <v>86.59</v>
      </c>
      <c r="G72" s="8">
        <f t="shared" si="11"/>
        <v>1795.1802000000002</v>
      </c>
      <c r="H72" s="8">
        <f t="shared" si="12"/>
        <v>472.26850000000007</v>
      </c>
      <c r="I72" s="8">
        <f t="shared" si="13"/>
        <v>1577.8862000000001</v>
      </c>
      <c r="J72" s="8">
        <f t="shared" si="14"/>
        <v>924.78120000000001</v>
      </c>
      <c r="K72" s="8">
        <f t="shared" si="15"/>
        <v>4770.1161000000011</v>
      </c>
      <c r="L72" s="8">
        <f t="shared" ref="L72:L138" si="21">+C72*0.79</f>
        <v>1795.1802000000002</v>
      </c>
      <c r="M72" s="8">
        <f t="shared" ref="M72:M138" si="22">+D72*1.87</f>
        <v>472.26850000000007</v>
      </c>
      <c r="N72" s="8">
        <f t="shared" si="16"/>
        <v>626.73050000000001</v>
      </c>
      <c r="O72" s="8">
        <f t="shared" si="17"/>
        <v>555.04190000000006</v>
      </c>
      <c r="P72" s="8">
        <f t="shared" si="18"/>
        <v>3449.2211000000007</v>
      </c>
    </row>
    <row r="73" spans="1:16" outlineLevel="2" x14ac:dyDescent="0.25">
      <c r="A73" s="1" t="s">
        <v>65</v>
      </c>
      <c r="B73" s="1" t="s">
        <v>71</v>
      </c>
      <c r="C73" s="9">
        <v>3838.7</v>
      </c>
      <c r="D73" s="9">
        <v>980.24</v>
      </c>
      <c r="E73" s="9">
        <v>233</v>
      </c>
      <c r="F73" s="9">
        <v>150.18</v>
      </c>
      <c r="G73" s="8">
        <f t="shared" si="11"/>
        <v>3032.5729999999999</v>
      </c>
      <c r="H73" s="8">
        <f t="shared" si="12"/>
        <v>1833.0488</v>
      </c>
      <c r="I73" s="8">
        <f t="shared" si="13"/>
        <v>498.62</v>
      </c>
      <c r="J73" s="8">
        <f t="shared" si="14"/>
        <v>1603.9223999999999</v>
      </c>
      <c r="K73" s="8">
        <f t="shared" si="15"/>
        <v>6968.1641999999993</v>
      </c>
      <c r="L73" s="8">
        <f t="shared" si="21"/>
        <v>3032.5729999999999</v>
      </c>
      <c r="M73" s="8">
        <f t="shared" si="22"/>
        <v>1833.0488</v>
      </c>
      <c r="N73" s="8">
        <f t="shared" si="16"/>
        <v>198.04999999999998</v>
      </c>
      <c r="O73" s="8">
        <f t="shared" si="17"/>
        <v>962.65380000000005</v>
      </c>
      <c r="P73" s="8">
        <f t="shared" si="18"/>
        <v>6026.3256000000001</v>
      </c>
    </row>
    <row r="74" spans="1:16" outlineLevel="2" x14ac:dyDescent="0.25">
      <c r="A74" s="1" t="s">
        <v>65</v>
      </c>
      <c r="B74" s="1" t="s">
        <v>72</v>
      </c>
      <c r="C74" s="9">
        <v>2972.18</v>
      </c>
      <c r="D74" s="9">
        <v>239</v>
      </c>
      <c r="E74" s="9">
        <v>1039.6099999999999</v>
      </c>
      <c r="F74" s="9">
        <v>591.12</v>
      </c>
      <c r="G74" s="8">
        <f t="shared" si="11"/>
        <v>2348.0221999999999</v>
      </c>
      <c r="H74" s="8">
        <f t="shared" si="12"/>
        <v>446.93</v>
      </c>
      <c r="I74" s="8">
        <f t="shared" si="13"/>
        <v>2224.7653999999998</v>
      </c>
      <c r="J74" s="8">
        <f t="shared" si="14"/>
        <v>6313.1615999999995</v>
      </c>
      <c r="K74" s="8">
        <f t="shared" si="15"/>
        <v>11332.879199999999</v>
      </c>
      <c r="L74" s="8">
        <f t="shared" si="21"/>
        <v>2348.0221999999999</v>
      </c>
      <c r="M74" s="8">
        <f t="shared" si="22"/>
        <v>446.93</v>
      </c>
      <c r="N74" s="8">
        <f t="shared" si="16"/>
        <v>883.66849999999988</v>
      </c>
      <c r="O74" s="8">
        <f t="shared" si="17"/>
        <v>3789.0792000000001</v>
      </c>
      <c r="P74" s="8">
        <f t="shared" si="18"/>
        <v>7467.6998999999996</v>
      </c>
    </row>
    <row r="75" spans="1:16" outlineLevel="2" x14ac:dyDescent="0.25">
      <c r="A75" s="1" t="s">
        <v>65</v>
      </c>
      <c r="B75" s="1" t="s">
        <v>73</v>
      </c>
      <c r="C75" s="9">
        <v>623.79999999999995</v>
      </c>
      <c r="D75" s="9">
        <v>1160.18</v>
      </c>
      <c r="E75" s="9">
        <v>299</v>
      </c>
      <c r="F75" s="9">
        <v>116.91</v>
      </c>
      <c r="G75" s="8">
        <f t="shared" si="11"/>
        <v>492.80199999999996</v>
      </c>
      <c r="H75" s="8">
        <f t="shared" si="12"/>
        <v>2169.5366000000004</v>
      </c>
      <c r="I75" s="8">
        <f t="shared" si="13"/>
        <v>639.86</v>
      </c>
      <c r="J75" s="8">
        <f t="shared" si="14"/>
        <v>1248.5988</v>
      </c>
      <c r="K75" s="8">
        <f t="shared" si="15"/>
        <v>4550.7974000000004</v>
      </c>
      <c r="L75" s="8">
        <f t="shared" si="21"/>
        <v>492.80199999999996</v>
      </c>
      <c r="M75" s="8">
        <f t="shared" si="22"/>
        <v>2169.5366000000004</v>
      </c>
      <c r="N75" s="8">
        <f t="shared" si="16"/>
        <v>254.15</v>
      </c>
      <c r="O75" s="8">
        <f t="shared" si="17"/>
        <v>749.3931</v>
      </c>
      <c r="P75" s="8">
        <f t="shared" si="18"/>
        <v>3665.8817000000008</v>
      </c>
    </row>
    <row r="76" spans="1:16" outlineLevel="2" x14ac:dyDescent="0.25">
      <c r="A76" s="1" t="s">
        <v>65</v>
      </c>
      <c r="B76" s="1" t="s">
        <v>74</v>
      </c>
      <c r="C76" s="9">
        <v>538.4</v>
      </c>
      <c r="D76" s="9">
        <v>736.95</v>
      </c>
      <c r="E76" s="9">
        <v>179</v>
      </c>
      <c r="F76" s="9">
        <v>100.583</v>
      </c>
      <c r="G76" s="8">
        <f t="shared" si="11"/>
        <v>425.33600000000001</v>
      </c>
      <c r="H76" s="8">
        <f t="shared" si="12"/>
        <v>1378.0965000000001</v>
      </c>
      <c r="I76" s="8">
        <f t="shared" si="13"/>
        <v>383.06</v>
      </c>
      <c r="J76" s="8">
        <f t="shared" si="14"/>
        <v>1074.2264399999999</v>
      </c>
      <c r="K76" s="8">
        <f t="shared" si="15"/>
        <v>3260.7189400000002</v>
      </c>
      <c r="L76" s="8">
        <f t="shared" si="21"/>
        <v>425.33600000000001</v>
      </c>
      <c r="M76" s="8">
        <f t="shared" si="22"/>
        <v>1378.0965000000001</v>
      </c>
      <c r="N76" s="8">
        <f t="shared" si="16"/>
        <v>152.15</v>
      </c>
      <c r="O76" s="8">
        <f t="shared" si="17"/>
        <v>644.73703</v>
      </c>
      <c r="P76" s="8">
        <f t="shared" si="18"/>
        <v>2600.3195300000002</v>
      </c>
    </row>
    <row r="77" spans="1:16" outlineLevel="2" x14ac:dyDescent="0.25">
      <c r="A77" s="1" t="s">
        <v>65</v>
      </c>
      <c r="B77" s="1" t="s">
        <v>75</v>
      </c>
      <c r="C77" s="9">
        <v>139</v>
      </c>
      <c r="D77" s="9">
        <v>116.07</v>
      </c>
      <c r="E77" s="9">
        <v>35</v>
      </c>
      <c r="F77" s="9">
        <v>107</v>
      </c>
      <c r="G77" s="8">
        <f t="shared" si="11"/>
        <v>109.81</v>
      </c>
      <c r="H77" s="8">
        <f t="shared" si="12"/>
        <v>217.05090000000001</v>
      </c>
      <c r="I77" s="8">
        <f t="shared" si="13"/>
        <v>74.900000000000006</v>
      </c>
      <c r="J77" s="8">
        <f t="shared" si="14"/>
        <v>1142.76</v>
      </c>
      <c r="K77" s="8">
        <f t="shared" si="15"/>
        <v>1544.5209</v>
      </c>
      <c r="L77" s="8">
        <f t="shared" si="21"/>
        <v>109.81</v>
      </c>
      <c r="M77" s="8">
        <f t="shared" si="22"/>
        <v>217.05090000000001</v>
      </c>
      <c r="N77" s="8">
        <f t="shared" si="16"/>
        <v>29.75</v>
      </c>
      <c r="O77" s="8">
        <f t="shared" si="17"/>
        <v>685.87</v>
      </c>
      <c r="P77" s="8">
        <f t="shared" si="18"/>
        <v>1042.4809</v>
      </c>
    </row>
    <row r="78" spans="1:16" outlineLevel="2" x14ac:dyDescent="0.25">
      <c r="A78" s="1" t="s">
        <v>65</v>
      </c>
      <c r="B78" s="1" t="s">
        <v>76</v>
      </c>
      <c r="C78" s="9">
        <v>1137.56</v>
      </c>
      <c r="D78" s="9">
        <v>780.9</v>
      </c>
      <c r="E78" s="9">
        <v>160</v>
      </c>
      <c r="F78" s="9">
        <v>216.9</v>
      </c>
      <c r="G78" s="8">
        <f t="shared" si="11"/>
        <v>898.67240000000004</v>
      </c>
      <c r="H78" s="8">
        <f t="shared" si="12"/>
        <v>1460.2830000000001</v>
      </c>
      <c r="I78" s="8">
        <f t="shared" si="13"/>
        <v>342.40000000000003</v>
      </c>
      <c r="J78" s="8">
        <f t="shared" si="14"/>
        <v>2316.4920000000002</v>
      </c>
      <c r="K78" s="8">
        <f t="shared" si="15"/>
        <v>5017.8474000000006</v>
      </c>
      <c r="L78" s="8">
        <f t="shared" si="21"/>
        <v>898.67240000000004</v>
      </c>
      <c r="M78" s="8">
        <f t="shared" si="22"/>
        <v>1460.2830000000001</v>
      </c>
      <c r="N78" s="8">
        <f t="shared" si="16"/>
        <v>136</v>
      </c>
      <c r="O78" s="8">
        <f t="shared" si="17"/>
        <v>1390.3290000000002</v>
      </c>
      <c r="P78" s="8">
        <f t="shared" si="18"/>
        <v>3885.2844000000005</v>
      </c>
    </row>
    <row r="79" spans="1:16" outlineLevel="2" x14ac:dyDescent="0.25">
      <c r="A79" s="1" t="s">
        <v>65</v>
      </c>
      <c r="B79" s="1" t="s">
        <v>77</v>
      </c>
      <c r="C79" s="9">
        <v>672</v>
      </c>
      <c r="D79" s="9">
        <v>380.5</v>
      </c>
      <c r="E79" s="9">
        <v>20</v>
      </c>
      <c r="F79" s="9">
        <v>0</v>
      </c>
      <c r="G79" s="8">
        <f t="shared" si="11"/>
        <v>530.88</v>
      </c>
      <c r="H79" s="8">
        <f t="shared" si="12"/>
        <v>711.53500000000008</v>
      </c>
      <c r="I79" s="8">
        <f t="shared" si="13"/>
        <v>42.800000000000004</v>
      </c>
      <c r="J79" s="8">
        <f t="shared" si="14"/>
        <v>0</v>
      </c>
      <c r="K79" s="8">
        <f t="shared" si="15"/>
        <v>1285.2149999999999</v>
      </c>
      <c r="L79" s="8">
        <f t="shared" si="21"/>
        <v>530.88</v>
      </c>
      <c r="M79" s="8">
        <f t="shared" si="22"/>
        <v>711.53500000000008</v>
      </c>
      <c r="N79" s="8">
        <f t="shared" si="16"/>
        <v>17</v>
      </c>
      <c r="O79" s="8">
        <f t="shared" si="17"/>
        <v>0</v>
      </c>
      <c r="P79" s="8">
        <f t="shared" si="18"/>
        <v>1259.415</v>
      </c>
    </row>
    <row r="80" spans="1:16" outlineLevel="2" x14ac:dyDescent="0.25">
      <c r="A80" s="1" t="s">
        <v>65</v>
      </c>
      <c r="B80" s="1" t="s">
        <v>78</v>
      </c>
      <c r="C80" s="9">
        <v>299</v>
      </c>
      <c r="D80" s="9">
        <v>406.99</v>
      </c>
      <c r="E80" s="9">
        <v>65.78</v>
      </c>
      <c r="F80" s="9">
        <v>71</v>
      </c>
      <c r="G80" s="8">
        <f t="shared" si="11"/>
        <v>236.21</v>
      </c>
      <c r="H80" s="8">
        <f t="shared" si="12"/>
        <v>761.07130000000006</v>
      </c>
      <c r="I80" s="8">
        <f t="shared" si="13"/>
        <v>140.76920000000001</v>
      </c>
      <c r="J80" s="8">
        <f t="shared" si="14"/>
        <v>758.28</v>
      </c>
      <c r="K80" s="8">
        <f t="shared" si="15"/>
        <v>1896.3305</v>
      </c>
      <c r="L80" s="8">
        <f t="shared" si="21"/>
        <v>236.21</v>
      </c>
      <c r="M80" s="8">
        <f t="shared" si="22"/>
        <v>761.07130000000006</v>
      </c>
      <c r="N80" s="8">
        <f t="shared" si="16"/>
        <v>55.912999999999997</v>
      </c>
      <c r="O80" s="8">
        <f t="shared" si="17"/>
        <v>455.11</v>
      </c>
      <c r="P80" s="8">
        <f t="shared" si="18"/>
        <v>1508.3043000000002</v>
      </c>
    </row>
    <row r="81" spans="1:16" outlineLevel="2" x14ac:dyDescent="0.25">
      <c r="A81" s="1" t="s">
        <v>65</v>
      </c>
      <c r="B81" s="1" t="s">
        <v>79</v>
      </c>
      <c r="C81" s="9">
        <v>738.34</v>
      </c>
      <c r="D81" s="9">
        <v>1025.0999999999999</v>
      </c>
      <c r="E81" s="9">
        <v>44.07</v>
      </c>
      <c r="F81" s="9">
        <v>1022</v>
      </c>
      <c r="G81" s="8">
        <f t="shared" si="11"/>
        <v>583.28860000000009</v>
      </c>
      <c r="H81" s="8">
        <f t="shared" si="12"/>
        <v>1916.9369999999999</v>
      </c>
      <c r="I81" s="8">
        <f t="shared" si="13"/>
        <v>94.30980000000001</v>
      </c>
      <c r="J81" s="8">
        <f t="shared" si="14"/>
        <v>10914.96</v>
      </c>
      <c r="K81" s="8">
        <f t="shared" si="15"/>
        <v>13509.4954</v>
      </c>
      <c r="L81" s="8">
        <f t="shared" si="21"/>
        <v>583.28860000000009</v>
      </c>
      <c r="M81" s="8">
        <f t="shared" si="22"/>
        <v>1916.9369999999999</v>
      </c>
      <c r="N81" s="8">
        <f t="shared" si="16"/>
        <v>37.459499999999998</v>
      </c>
      <c r="O81" s="8">
        <f t="shared" si="17"/>
        <v>6551.02</v>
      </c>
      <c r="P81" s="8">
        <f t="shared" si="18"/>
        <v>9088.7050999999992</v>
      </c>
    </row>
    <row r="82" spans="1:16" outlineLevel="2" x14ac:dyDescent="0.25">
      <c r="A82" s="1" t="s">
        <v>65</v>
      </c>
      <c r="B82" s="1" t="s">
        <v>80</v>
      </c>
      <c r="C82" s="9">
        <v>737.63</v>
      </c>
      <c r="D82" s="9">
        <v>511.92</v>
      </c>
      <c r="E82" s="9">
        <v>212.86</v>
      </c>
      <c r="F82" s="9">
        <v>120</v>
      </c>
      <c r="G82" s="8">
        <f t="shared" si="11"/>
        <v>582.72770000000003</v>
      </c>
      <c r="H82" s="8">
        <f t="shared" si="12"/>
        <v>957.29040000000009</v>
      </c>
      <c r="I82" s="8">
        <f t="shared" si="13"/>
        <v>455.52040000000005</v>
      </c>
      <c r="J82" s="8">
        <f t="shared" si="14"/>
        <v>1281.5999999999999</v>
      </c>
      <c r="K82" s="8">
        <f t="shared" si="15"/>
        <v>3277.1385</v>
      </c>
      <c r="L82" s="8">
        <f t="shared" si="21"/>
        <v>582.72770000000003</v>
      </c>
      <c r="M82" s="8">
        <f t="shared" si="22"/>
        <v>957.29040000000009</v>
      </c>
      <c r="N82" s="8">
        <f t="shared" si="16"/>
        <v>180.93100000000001</v>
      </c>
      <c r="O82" s="8">
        <f t="shared" si="17"/>
        <v>769.2</v>
      </c>
      <c r="P82" s="8">
        <f t="shared" si="18"/>
        <v>2490.1491000000005</v>
      </c>
    </row>
    <row r="83" spans="1:16" outlineLevel="2" x14ac:dyDescent="0.25">
      <c r="A83" s="1" t="s">
        <v>65</v>
      </c>
      <c r="B83" s="1" t="s">
        <v>11</v>
      </c>
      <c r="C83" s="9">
        <v>2328.8000000000002</v>
      </c>
      <c r="D83" s="9">
        <v>1196.07</v>
      </c>
      <c r="E83" s="9">
        <v>750</v>
      </c>
      <c r="F83" s="9">
        <v>152</v>
      </c>
      <c r="G83" s="8">
        <f t="shared" si="11"/>
        <v>1839.7520000000002</v>
      </c>
      <c r="H83" s="8">
        <f t="shared" si="12"/>
        <v>2236.6509000000001</v>
      </c>
      <c r="I83" s="8">
        <f t="shared" si="13"/>
        <v>1605</v>
      </c>
      <c r="J83" s="8">
        <f t="shared" si="14"/>
        <v>1623.36</v>
      </c>
      <c r="K83" s="8">
        <f t="shared" si="15"/>
        <v>7304.7628999999997</v>
      </c>
      <c r="L83" s="8">
        <f t="shared" si="21"/>
        <v>1839.7520000000002</v>
      </c>
      <c r="M83" s="8">
        <f t="shared" si="22"/>
        <v>2236.6509000000001</v>
      </c>
      <c r="N83" s="8">
        <f t="shared" si="16"/>
        <v>637.5</v>
      </c>
      <c r="O83" s="8">
        <f t="shared" si="17"/>
        <v>974.32</v>
      </c>
      <c r="P83" s="8">
        <f t="shared" si="18"/>
        <v>5688.2228999999998</v>
      </c>
    </row>
    <row r="84" spans="1:16" outlineLevel="2" x14ac:dyDescent="0.25">
      <c r="A84" s="1" t="s">
        <v>65</v>
      </c>
      <c r="B84" s="1" t="s">
        <v>81</v>
      </c>
      <c r="C84" s="9">
        <v>1291.8</v>
      </c>
      <c r="D84" s="9">
        <v>828</v>
      </c>
      <c r="E84" s="9">
        <v>242.06</v>
      </c>
      <c r="F84" s="9">
        <v>588.16</v>
      </c>
      <c r="G84" s="8">
        <f t="shared" si="11"/>
        <v>1020.522</v>
      </c>
      <c r="H84" s="8">
        <f t="shared" si="12"/>
        <v>1548.3600000000001</v>
      </c>
      <c r="I84" s="8">
        <f t="shared" si="13"/>
        <v>518.00840000000005</v>
      </c>
      <c r="J84" s="8">
        <f t="shared" si="14"/>
        <v>6281.5487999999996</v>
      </c>
      <c r="K84" s="8">
        <f t="shared" si="15"/>
        <v>9368.4392000000007</v>
      </c>
      <c r="L84" s="8">
        <f t="shared" si="21"/>
        <v>1020.522</v>
      </c>
      <c r="M84" s="8">
        <f t="shared" si="22"/>
        <v>1548.3600000000001</v>
      </c>
      <c r="N84" s="8">
        <f t="shared" si="16"/>
        <v>205.751</v>
      </c>
      <c r="O84" s="8">
        <f t="shared" si="17"/>
        <v>3770.1055999999999</v>
      </c>
      <c r="P84" s="8">
        <f t="shared" si="18"/>
        <v>6544.7386000000006</v>
      </c>
    </row>
    <row r="85" spans="1:16" outlineLevel="2" x14ac:dyDescent="0.25">
      <c r="A85" s="1" t="s">
        <v>65</v>
      </c>
      <c r="B85" s="1" t="s">
        <v>82</v>
      </c>
      <c r="C85" s="9">
        <v>537.35</v>
      </c>
      <c r="D85" s="9">
        <v>267.10000000000002</v>
      </c>
      <c r="E85" s="9">
        <v>796</v>
      </c>
      <c r="F85" s="9">
        <v>253.22</v>
      </c>
      <c r="G85" s="8">
        <f t="shared" si="11"/>
        <v>424.50650000000002</v>
      </c>
      <c r="H85" s="8">
        <f t="shared" si="12"/>
        <v>499.47700000000009</v>
      </c>
      <c r="I85" s="8">
        <f t="shared" si="13"/>
        <v>1703.44</v>
      </c>
      <c r="J85" s="8">
        <f t="shared" si="14"/>
        <v>2704.3896</v>
      </c>
      <c r="K85" s="8">
        <f t="shared" si="15"/>
        <v>5331.8130999999994</v>
      </c>
      <c r="L85" s="8">
        <f t="shared" si="21"/>
        <v>424.50650000000002</v>
      </c>
      <c r="M85" s="8">
        <f t="shared" si="22"/>
        <v>499.47700000000009</v>
      </c>
      <c r="N85" s="8">
        <f t="shared" si="16"/>
        <v>676.6</v>
      </c>
      <c r="O85" s="8">
        <f t="shared" si="17"/>
        <v>1623.1402</v>
      </c>
      <c r="P85" s="8">
        <f t="shared" si="18"/>
        <v>3223.7237000000005</v>
      </c>
    </row>
    <row r="86" spans="1:16" outlineLevel="2" x14ac:dyDescent="0.25">
      <c r="A86" s="1" t="s">
        <v>65</v>
      </c>
      <c r="B86" s="1" t="s">
        <v>83</v>
      </c>
      <c r="C86" s="9">
        <v>2099.29</v>
      </c>
      <c r="D86" s="9">
        <v>2674.9</v>
      </c>
      <c r="E86" s="9">
        <v>474.78</v>
      </c>
      <c r="F86" s="9">
        <v>714</v>
      </c>
      <c r="G86" s="8">
        <f t="shared" si="11"/>
        <v>1658.4391000000001</v>
      </c>
      <c r="H86" s="8">
        <f t="shared" si="12"/>
        <v>5002.0630000000001</v>
      </c>
      <c r="I86" s="8">
        <f t="shared" si="13"/>
        <v>1016.0291999999999</v>
      </c>
      <c r="J86" s="8">
        <f t="shared" si="14"/>
        <v>7625.5199999999995</v>
      </c>
      <c r="K86" s="8">
        <f t="shared" si="15"/>
        <v>15302.051299999999</v>
      </c>
      <c r="L86" s="8">
        <f t="shared" si="21"/>
        <v>1658.4391000000001</v>
      </c>
      <c r="M86" s="8">
        <f t="shared" si="22"/>
        <v>5002.0630000000001</v>
      </c>
      <c r="N86" s="8">
        <f t="shared" si="16"/>
        <v>403.56299999999999</v>
      </c>
      <c r="O86" s="8">
        <f t="shared" si="17"/>
        <v>4576.74</v>
      </c>
      <c r="P86" s="8">
        <f t="shared" si="18"/>
        <v>11640.8051</v>
      </c>
    </row>
    <row r="87" spans="1:16" outlineLevel="2" x14ac:dyDescent="0.25">
      <c r="A87" s="1" t="s">
        <v>65</v>
      </c>
      <c r="B87" s="1" t="s">
        <v>84</v>
      </c>
      <c r="C87" s="9">
        <v>120.83</v>
      </c>
      <c r="D87" s="9">
        <v>782.49</v>
      </c>
      <c r="E87" s="9">
        <v>77.400000000000006</v>
      </c>
      <c r="F87" s="9">
        <v>318</v>
      </c>
      <c r="G87" s="8">
        <f t="shared" si="11"/>
        <v>95.455700000000007</v>
      </c>
      <c r="H87" s="8">
        <f t="shared" si="12"/>
        <v>1463.2563</v>
      </c>
      <c r="I87" s="8">
        <f t="shared" si="13"/>
        <v>165.63600000000002</v>
      </c>
      <c r="J87" s="8">
        <f t="shared" si="14"/>
        <v>3396.24</v>
      </c>
      <c r="K87" s="8">
        <f t="shared" si="15"/>
        <v>5120.5879999999997</v>
      </c>
      <c r="L87" s="8">
        <f t="shared" si="21"/>
        <v>95.455700000000007</v>
      </c>
      <c r="M87" s="8">
        <f t="shared" si="22"/>
        <v>1463.2563</v>
      </c>
      <c r="N87" s="8">
        <f t="shared" si="16"/>
        <v>65.790000000000006</v>
      </c>
      <c r="O87" s="8">
        <f t="shared" si="17"/>
        <v>2038.38</v>
      </c>
      <c r="P87" s="8">
        <f t="shared" si="18"/>
        <v>3662.8820000000001</v>
      </c>
    </row>
    <row r="88" spans="1:16" outlineLevel="2" x14ac:dyDescent="0.25">
      <c r="A88" s="1" t="s">
        <v>65</v>
      </c>
      <c r="B88" s="1" t="s">
        <v>85</v>
      </c>
      <c r="C88" s="9">
        <v>70</v>
      </c>
      <c r="D88" s="9">
        <v>79.349999999999994</v>
      </c>
      <c r="E88" s="9">
        <v>78.959999999999994</v>
      </c>
      <c r="F88" s="9">
        <v>82.34</v>
      </c>
      <c r="G88" s="8">
        <f t="shared" si="11"/>
        <v>55.300000000000004</v>
      </c>
      <c r="H88" s="8">
        <f t="shared" si="12"/>
        <v>148.3845</v>
      </c>
      <c r="I88" s="8">
        <f t="shared" si="13"/>
        <v>168.9744</v>
      </c>
      <c r="J88" s="8">
        <f t="shared" si="14"/>
        <v>879.39120000000003</v>
      </c>
      <c r="K88" s="8">
        <f t="shared" si="15"/>
        <v>1252.0500999999999</v>
      </c>
      <c r="L88" s="8">
        <f t="shared" si="21"/>
        <v>55.300000000000004</v>
      </c>
      <c r="M88" s="8">
        <f t="shared" si="22"/>
        <v>148.3845</v>
      </c>
      <c r="N88" s="8">
        <f t="shared" si="16"/>
        <v>67.116</v>
      </c>
      <c r="O88" s="8">
        <f t="shared" si="17"/>
        <v>527.79939999999999</v>
      </c>
      <c r="P88" s="8">
        <f t="shared" si="18"/>
        <v>798.59989999999993</v>
      </c>
    </row>
    <row r="89" spans="1:16" outlineLevel="2" x14ac:dyDescent="0.25">
      <c r="A89" s="1" t="s">
        <v>65</v>
      </c>
      <c r="B89" s="1" t="s">
        <v>86</v>
      </c>
      <c r="C89" s="9">
        <v>1102</v>
      </c>
      <c r="D89" s="9">
        <v>498</v>
      </c>
      <c r="E89" s="9">
        <v>545.04</v>
      </c>
      <c r="F89" s="9">
        <v>729.48</v>
      </c>
      <c r="G89" s="8">
        <f t="shared" si="11"/>
        <v>870.58</v>
      </c>
      <c r="H89" s="8">
        <f t="shared" si="12"/>
        <v>931.2600000000001</v>
      </c>
      <c r="I89" s="8">
        <f t="shared" si="13"/>
        <v>1166.3856000000001</v>
      </c>
      <c r="J89" s="8">
        <f t="shared" si="14"/>
        <v>7790.8464000000004</v>
      </c>
      <c r="K89" s="8">
        <f t="shared" si="15"/>
        <v>10759.072</v>
      </c>
      <c r="L89" s="8">
        <f t="shared" si="21"/>
        <v>870.58</v>
      </c>
      <c r="M89" s="8">
        <f t="shared" si="22"/>
        <v>931.2600000000001</v>
      </c>
      <c r="N89" s="8">
        <f t="shared" si="16"/>
        <v>463.28399999999993</v>
      </c>
      <c r="O89" s="8">
        <f t="shared" si="17"/>
        <v>4675.9668000000001</v>
      </c>
      <c r="P89" s="8">
        <f t="shared" si="18"/>
        <v>6941.0907999999999</v>
      </c>
    </row>
    <row r="90" spans="1:16" outlineLevel="2" x14ac:dyDescent="0.25">
      <c r="A90" s="1" t="s">
        <v>65</v>
      </c>
      <c r="B90" s="1" t="s">
        <v>87</v>
      </c>
      <c r="C90" s="9">
        <v>1457.57</v>
      </c>
      <c r="D90" s="9">
        <v>299</v>
      </c>
      <c r="E90" s="9">
        <v>277.95999999999998</v>
      </c>
      <c r="F90" s="9">
        <v>256</v>
      </c>
      <c r="G90" s="8">
        <f t="shared" si="11"/>
        <v>1151.4802999999999</v>
      </c>
      <c r="H90" s="8">
        <f t="shared" si="12"/>
        <v>559.13</v>
      </c>
      <c r="I90" s="8">
        <f t="shared" si="13"/>
        <v>594.83439999999996</v>
      </c>
      <c r="J90" s="8">
        <f t="shared" si="14"/>
        <v>2734.08</v>
      </c>
      <c r="K90" s="8">
        <f t="shared" si="15"/>
        <v>5039.5246999999999</v>
      </c>
      <c r="L90" s="8">
        <f t="shared" si="21"/>
        <v>1151.4802999999999</v>
      </c>
      <c r="M90" s="8">
        <f t="shared" si="22"/>
        <v>559.13</v>
      </c>
      <c r="N90" s="8">
        <f t="shared" si="16"/>
        <v>236.26599999999996</v>
      </c>
      <c r="O90" s="8">
        <f t="shared" si="17"/>
        <v>1640.96</v>
      </c>
      <c r="P90" s="8">
        <f t="shared" si="18"/>
        <v>3587.8362999999999</v>
      </c>
    </row>
    <row r="91" spans="1:16" outlineLevel="2" x14ac:dyDescent="0.25">
      <c r="A91" s="1" t="s">
        <v>65</v>
      </c>
      <c r="B91" s="1" t="s">
        <v>88</v>
      </c>
      <c r="C91" s="9">
        <v>314.12</v>
      </c>
      <c r="D91" s="9">
        <v>399</v>
      </c>
      <c r="E91" s="9">
        <v>76.930000000000007</v>
      </c>
      <c r="F91" s="9">
        <v>231.73</v>
      </c>
      <c r="G91" s="8">
        <f t="shared" si="11"/>
        <v>248.15480000000002</v>
      </c>
      <c r="H91" s="8">
        <f t="shared" si="12"/>
        <v>746.13</v>
      </c>
      <c r="I91" s="8">
        <f t="shared" si="13"/>
        <v>164.63020000000003</v>
      </c>
      <c r="J91" s="8">
        <f t="shared" si="14"/>
        <v>2474.8763999999996</v>
      </c>
      <c r="K91" s="8">
        <f t="shared" si="15"/>
        <v>3633.7913999999996</v>
      </c>
      <c r="L91" s="8">
        <f t="shared" si="21"/>
        <v>248.15480000000002</v>
      </c>
      <c r="M91" s="8">
        <f t="shared" si="22"/>
        <v>746.13</v>
      </c>
      <c r="N91" s="8">
        <f t="shared" si="16"/>
        <v>65.390500000000003</v>
      </c>
      <c r="O91" s="8">
        <f t="shared" si="17"/>
        <v>1485.3893</v>
      </c>
      <c r="P91" s="8">
        <f t="shared" si="18"/>
        <v>2545.0646000000002</v>
      </c>
    </row>
    <row r="92" spans="1:16" outlineLevel="2" x14ac:dyDescent="0.25">
      <c r="A92" s="1" t="s">
        <v>65</v>
      </c>
      <c r="B92" s="1" t="s">
        <v>89</v>
      </c>
      <c r="C92" s="9">
        <v>2915.19</v>
      </c>
      <c r="D92" s="9">
        <v>804.95</v>
      </c>
      <c r="E92" s="9">
        <v>60</v>
      </c>
      <c r="F92" s="9">
        <v>50</v>
      </c>
      <c r="G92" s="8">
        <f t="shared" si="11"/>
        <v>2303.0001000000002</v>
      </c>
      <c r="H92" s="8">
        <f t="shared" si="12"/>
        <v>1505.2565000000002</v>
      </c>
      <c r="I92" s="8">
        <f t="shared" si="13"/>
        <v>128.4</v>
      </c>
      <c r="J92" s="8">
        <f t="shared" si="14"/>
        <v>534</v>
      </c>
      <c r="K92" s="8">
        <f t="shared" si="15"/>
        <v>4470.6566000000003</v>
      </c>
      <c r="L92" s="8">
        <f t="shared" si="21"/>
        <v>2303.0001000000002</v>
      </c>
      <c r="M92" s="8">
        <f t="shared" si="22"/>
        <v>1505.2565000000002</v>
      </c>
      <c r="N92" s="8">
        <f t="shared" si="16"/>
        <v>51</v>
      </c>
      <c r="O92" s="8">
        <f t="shared" si="17"/>
        <v>320.5</v>
      </c>
      <c r="P92" s="8">
        <f t="shared" si="18"/>
        <v>4179.7566000000006</v>
      </c>
    </row>
    <row r="93" spans="1:16" outlineLevel="1" x14ac:dyDescent="0.25">
      <c r="A93" s="23" t="s">
        <v>1270</v>
      </c>
      <c r="B93" s="22"/>
      <c r="C93" s="9">
        <f t="shared" ref="C93:P93" si="23">SUBTOTAL(9,C68:C92)</f>
        <v>43029.460000000014</v>
      </c>
      <c r="D93" s="9">
        <f t="shared" si="23"/>
        <v>19426.79</v>
      </c>
      <c r="E93" s="9">
        <f t="shared" si="23"/>
        <v>7829.61</v>
      </c>
      <c r="F93" s="9">
        <f t="shared" si="23"/>
        <v>7538.2729999999992</v>
      </c>
      <c r="G93" s="8">
        <f t="shared" si="23"/>
        <v>33993.273399999998</v>
      </c>
      <c r="H93" s="8">
        <f t="shared" si="23"/>
        <v>36328.097300000001</v>
      </c>
      <c r="I93" s="8">
        <f t="shared" si="23"/>
        <v>16755.365400000002</v>
      </c>
      <c r="J93" s="8">
        <f t="shared" si="23"/>
        <v>80508.755639999974</v>
      </c>
      <c r="K93" s="8">
        <f t="shared" si="23"/>
        <v>167585.49173999997</v>
      </c>
      <c r="L93" s="8">
        <f t="shared" si="23"/>
        <v>33993.273399999998</v>
      </c>
      <c r="M93" s="8">
        <f t="shared" si="23"/>
        <v>36328.097300000001</v>
      </c>
      <c r="N93" s="8">
        <f t="shared" si="23"/>
        <v>6655.1685000000007</v>
      </c>
      <c r="O93" s="8">
        <f t="shared" si="23"/>
        <v>48320.32993</v>
      </c>
      <c r="P93" s="8">
        <f t="shared" si="23"/>
        <v>125296.86913000001</v>
      </c>
    </row>
    <row r="94" spans="1:16" outlineLevel="2" x14ac:dyDescent="0.25">
      <c r="A94" s="1" t="s">
        <v>90</v>
      </c>
      <c r="B94" s="1" t="s">
        <v>91</v>
      </c>
      <c r="C94" s="9">
        <v>18</v>
      </c>
      <c r="D94" s="9">
        <v>0</v>
      </c>
      <c r="E94" s="9">
        <v>0</v>
      </c>
      <c r="F94" s="9">
        <v>0</v>
      </c>
      <c r="G94" s="8">
        <f t="shared" si="11"/>
        <v>14.22</v>
      </c>
      <c r="H94" s="8">
        <f t="shared" si="12"/>
        <v>0</v>
      </c>
      <c r="I94" s="8">
        <f t="shared" si="13"/>
        <v>0</v>
      </c>
      <c r="J94" s="8">
        <f t="shared" si="14"/>
        <v>0</v>
      </c>
      <c r="K94" s="8">
        <f t="shared" si="15"/>
        <v>14.22</v>
      </c>
      <c r="L94" s="8">
        <f t="shared" si="21"/>
        <v>14.22</v>
      </c>
      <c r="M94" s="8">
        <f t="shared" si="22"/>
        <v>0</v>
      </c>
      <c r="N94" s="8">
        <f t="shared" si="16"/>
        <v>0</v>
      </c>
      <c r="O94" s="8">
        <f t="shared" si="17"/>
        <v>0</v>
      </c>
      <c r="P94" s="8">
        <f t="shared" si="18"/>
        <v>14.22</v>
      </c>
    </row>
    <row r="95" spans="1:16" outlineLevel="2" x14ac:dyDescent="0.25">
      <c r="A95" s="1" t="s">
        <v>90</v>
      </c>
      <c r="B95" s="1" t="s">
        <v>92</v>
      </c>
      <c r="C95" s="9">
        <v>0</v>
      </c>
      <c r="D95" s="9">
        <v>60</v>
      </c>
      <c r="E95" s="9">
        <v>0</v>
      </c>
      <c r="F95" s="9">
        <v>0</v>
      </c>
      <c r="G95" s="8">
        <f t="shared" ref="G95:G161" si="24">+C95*0.79</f>
        <v>0</v>
      </c>
      <c r="H95" s="8">
        <f t="shared" ref="H95:H161" si="25">+D95*1.87</f>
        <v>112.2</v>
      </c>
      <c r="I95" s="8">
        <f t="shared" ref="I95:I161" si="26">+E95*2.14</f>
        <v>0</v>
      </c>
      <c r="J95" s="8">
        <f t="shared" ref="J95:J161" si="27">+F95*10.68</f>
        <v>0</v>
      </c>
      <c r="K95" s="8">
        <f t="shared" ref="K95:K161" si="28">SUM(G95:J95)</f>
        <v>112.2</v>
      </c>
      <c r="L95" s="8">
        <f t="shared" si="21"/>
        <v>0</v>
      </c>
      <c r="M95" s="8">
        <f t="shared" si="22"/>
        <v>112.2</v>
      </c>
      <c r="N95" s="8">
        <f t="shared" ref="N95:N161" si="29">+E95*0.85</f>
        <v>0</v>
      </c>
      <c r="O95" s="8">
        <f t="shared" ref="O95:O161" si="30">+F95*6.41</f>
        <v>0</v>
      </c>
      <c r="P95" s="8">
        <f t="shared" ref="P95:P161" si="31">SUM(L95:O95)</f>
        <v>112.2</v>
      </c>
    </row>
    <row r="96" spans="1:16" outlineLevel="2" x14ac:dyDescent="0.25">
      <c r="A96" s="1" t="s">
        <v>90</v>
      </c>
      <c r="B96" s="1" t="s">
        <v>93</v>
      </c>
      <c r="C96" s="9">
        <v>0</v>
      </c>
      <c r="D96" s="9">
        <v>16</v>
      </c>
      <c r="E96" s="9">
        <v>0</v>
      </c>
      <c r="F96" s="9">
        <v>0</v>
      </c>
      <c r="G96" s="8">
        <f t="shared" si="24"/>
        <v>0</v>
      </c>
      <c r="H96" s="8">
        <f t="shared" si="25"/>
        <v>29.92</v>
      </c>
      <c r="I96" s="8">
        <f t="shared" si="26"/>
        <v>0</v>
      </c>
      <c r="J96" s="8">
        <f t="shared" si="27"/>
        <v>0</v>
      </c>
      <c r="K96" s="8">
        <f t="shared" si="28"/>
        <v>29.92</v>
      </c>
      <c r="L96" s="8">
        <f t="shared" si="21"/>
        <v>0</v>
      </c>
      <c r="M96" s="8">
        <f t="shared" si="22"/>
        <v>29.92</v>
      </c>
      <c r="N96" s="8">
        <f t="shared" si="29"/>
        <v>0</v>
      </c>
      <c r="O96" s="8">
        <f t="shared" si="30"/>
        <v>0</v>
      </c>
      <c r="P96" s="8">
        <f t="shared" si="31"/>
        <v>29.92</v>
      </c>
    </row>
    <row r="97" spans="1:16" outlineLevel="2" x14ac:dyDescent="0.25">
      <c r="A97" s="1" t="s">
        <v>90</v>
      </c>
      <c r="B97" s="1" t="s">
        <v>94</v>
      </c>
      <c r="C97" s="9">
        <v>0</v>
      </c>
      <c r="D97" s="9">
        <v>0</v>
      </c>
      <c r="E97" s="9">
        <v>0</v>
      </c>
      <c r="F97" s="9">
        <v>79.052999999999997</v>
      </c>
      <c r="G97" s="8">
        <f t="shared" si="24"/>
        <v>0</v>
      </c>
      <c r="H97" s="8">
        <f t="shared" si="25"/>
        <v>0</v>
      </c>
      <c r="I97" s="8">
        <f t="shared" si="26"/>
        <v>0</v>
      </c>
      <c r="J97" s="8">
        <f t="shared" si="27"/>
        <v>844.28603999999996</v>
      </c>
      <c r="K97" s="8">
        <f t="shared" si="28"/>
        <v>844.28603999999996</v>
      </c>
      <c r="L97" s="8">
        <f t="shared" si="21"/>
        <v>0</v>
      </c>
      <c r="M97" s="8">
        <f t="shared" si="22"/>
        <v>0</v>
      </c>
      <c r="N97" s="8">
        <f t="shared" si="29"/>
        <v>0</v>
      </c>
      <c r="O97" s="8">
        <f t="shared" si="30"/>
        <v>506.72973000000002</v>
      </c>
      <c r="P97" s="8">
        <f t="shared" si="31"/>
        <v>506.72973000000002</v>
      </c>
    </row>
    <row r="98" spans="1:16" outlineLevel="2" x14ac:dyDescent="0.25">
      <c r="A98" s="1" t="s">
        <v>90</v>
      </c>
      <c r="B98" s="1" t="s">
        <v>95</v>
      </c>
      <c r="C98" s="9">
        <v>0</v>
      </c>
      <c r="D98" s="9">
        <v>164.71799999999999</v>
      </c>
      <c r="E98" s="9">
        <v>0</v>
      </c>
      <c r="F98" s="9">
        <v>20.145</v>
      </c>
      <c r="G98" s="8">
        <f t="shared" si="24"/>
        <v>0</v>
      </c>
      <c r="H98" s="8">
        <f t="shared" si="25"/>
        <v>308.02265999999997</v>
      </c>
      <c r="I98" s="8">
        <f t="shared" si="26"/>
        <v>0</v>
      </c>
      <c r="J98" s="8">
        <f t="shared" si="27"/>
        <v>215.14859999999999</v>
      </c>
      <c r="K98" s="8">
        <f t="shared" si="28"/>
        <v>523.17125999999996</v>
      </c>
      <c r="L98" s="8">
        <f t="shared" si="21"/>
        <v>0</v>
      </c>
      <c r="M98" s="8">
        <f t="shared" si="22"/>
        <v>308.02265999999997</v>
      </c>
      <c r="N98" s="8">
        <f t="shared" si="29"/>
        <v>0</v>
      </c>
      <c r="O98" s="8">
        <f t="shared" si="30"/>
        <v>129.12944999999999</v>
      </c>
      <c r="P98" s="8">
        <f t="shared" si="31"/>
        <v>437.15210999999999</v>
      </c>
    </row>
    <row r="99" spans="1:16" outlineLevel="2" x14ac:dyDescent="0.25">
      <c r="A99" s="1" t="s">
        <v>90</v>
      </c>
      <c r="B99" s="1" t="s">
        <v>96</v>
      </c>
      <c r="C99" s="9">
        <v>0</v>
      </c>
      <c r="D99" s="9">
        <v>74.069999999999993</v>
      </c>
      <c r="E99" s="9">
        <v>0</v>
      </c>
      <c r="F99" s="9">
        <v>0</v>
      </c>
      <c r="G99" s="8">
        <f t="shared" si="24"/>
        <v>0</v>
      </c>
      <c r="H99" s="8">
        <f t="shared" si="25"/>
        <v>138.51089999999999</v>
      </c>
      <c r="I99" s="8">
        <f t="shared" si="26"/>
        <v>0</v>
      </c>
      <c r="J99" s="8">
        <f t="shared" si="27"/>
        <v>0</v>
      </c>
      <c r="K99" s="8">
        <f t="shared" si="28"/>
        <v>138.51089999999999</v>
      </c>
      <c r="L99" s="8">
        <f t="shared" si="21"/>
        <v>0</v>
      </c>
      <c r="M99" s="8">
        <f t="shared" si="22"/>
        <v>138.51089999999999</v>
      </c>
      <c r="N99" s="8">
        <f t="shared" si="29"/>
        <v>0</v>
      </c>
      <c r="O99" s="8">
        <f t="shared" si="30"/>
        <v>0</v>
      </c>
      <c r="P99" s="8">
        <f t="shared" si="31"/>
        <v>138.51089999999999</v>
      </c>
    </row>
    <row r="100" spans="1:16" outlineLevel="2" x14ac:dyDescent="0.25">
      <c r="A100" s="1" t="s">
        <v>90</v>
      </c>
      <c r="B100" s="1" t="s">
        <v>97</v>
      </c>
      <c r="C100" s="9">
        <v>19</v>
      </c>
      <c r="D100" s="9">
        <v>552.07899999999995</v>
      </c>
      <c r="E100" s="9">
        <v>0</v>
      </c>
      <c r="F100" s="9">
        <v>178.57599999999999</v>
      </c>
      <c r="G100" s="8">
        <f t="shared" si="24"/>
        <v>15.010000000000002</v>
      </c>
      <c r="H100" s="8">
        <f t="shared" si="25"/>
        <v>1032.3877299999999</v>
      </c>
      <c r="I100" s="8">
        <f t="shared" si="26"/>
        <v>0</v>
      </c>
      <c r="J100" s="8">
        <f t="shared" si="27"/>
        <v>1907.1916799999999</v>
      </c>
      <c r="K100" s="8">
        <f t="shared" si="28"/>
        <v>2954.5894099999996</v>
      </c>
      <c r="L100" s="8">
        <f t="shared" si="21"/>
        <v>15.010000000000002</v>
      </c>
      <c r="M100" s="8">
        <f t="shared" si="22"/>
        <v>1032.3877299999999</v>
      </c>
      <c r="N100" s="8">
        <f t="shared" si="29"/>
        <v>0</v>
      </c>
      <c r="O100" s="8">
        <f t="shared" si="30"/>
        <v>1144.6721600000001</v>
      </c>
      <c r="P100" s="8">
        <f t="shared" si="31"/>
        <v>2192.0698899999998</v>
      </c>
    </row>
    <row r="101" spans="1:16" outlineLevel="2" x14ac:dyDescent="0.25">
      <c r="A101" s="1" t="s">
        <v>90</v>
      </c>
      <c r="B101" s="1" t="s">
        <v>98</v>
      </c>
      <c r="C101" s="9">
        <v>0</v>
      </c>
      <c r="D101" s="9">
        <v>40</v>
      </c>
      <c r="E101" s="9">
        <v>0</v>
      </c>
      <c r="F101" s="9">
        <v>25</v>
      </c>
      <c r="G101" s="8">
        <f t="shared" si="24"/>
        <v>0</v>
      </c>
      <c r="H101" s="8">
        <f t="shared" si="25"/>
        <v>74.800000000000011</v>
      </c>
      <c r="I101" s="8">
        <f t="shared" si="26"/>
        <v>0</v>
      </c>
      <c r="J101" s="8">
        <f t="shared" si="27"/>
        <v>267</v>
      </c>
      <c r="K101" s="8">
        <f t="shared" si="28"/>
        <v>341.8</v>
      </c>
      <c r="L101" s="8">
        <f t="shared" si="21"/>
        <v>0</v>
      </c>
      <c r="M101" s="8">
        <f t="shared" si="22"/>
        <v>74.800000000000011</v>
      </c>
      <c r="N101" s="8">
        <f t="shared" si="29"/>
        <v>0</v>
      </c>
      <c r="O101" s="8">
        <f t="shared" si="30"/>
        <v>160.25</v>
      </c>
      <c r="P101" s="8">
        <f t="shared" si="31"/>
        <v>235.05</v>
      </c>
    </row>
    <row r="102" spans="1:16" outlineLevel="2" x14ac:dyDescent="0.25">
      <c r="A102" s="1" t="s">
        <v>90</v>
      </c>
      <c r="B102" s="1" t="s">
        <v>99</v>
      </c>
      <c r="C102" s="9">
        <v>65</v>
      </c>
      <c r="D102" s="9">
        <v>23</v>
      </c>
      <c r="E102" s="9">
        <v>16</v>
      </c>
      <c r="F102" s="9">
        <v>0</v>
      </c>
      <c r="G102" s="8">
        <f t="shared" si="24"/>
        <v>51.35</v>
      </c>
      <c r="H102" s="8">
        <f t="shared" si="25"/>
        <v>43.010000000000005</v>
      </c>
      <c r="I102" s="8">
        <f t="shared" si="26"/>
        <v>34.24</v>
      </c>
      <c r="J102" s="8">
        <f t="shared" si="27"/>
        <v>0</v>
      </c>
      <c r="K102" s="8">
        <f t="shared" si="28"/>
        <v>128.60000000000002</v>
      </c>
      <c r="L102" s="8">
        <f t="shared" si="21"/>
        <v>51.35</v>
      </c>
      <c r="M102" s="8">
        <f t="shared" si="22"/>
        <v>43.010000000000005</v>
      </c>
      <c r="N102" s="8">
        <f t="shared" si="29"/>
        <v>13.6</v>
      </c>
      <c r="O102" s="8">
        <f t="shared" si="30"/>
        <v>0</v>
      </c>
      <c r="P102" s="8">
        <f t="shared" si="31"/>
        <v>107.96000000000001</v>
      </c>
    </row>
    <row r="103" spans="1:16" outlineLevel="2" x14ac:dyDescent="0.25">
      <c r="A103" s="1" t="s">
        <v>90</v>
      </c>
      <c r="B103" s="1" t="s">
        <v>100</v>
      </c>
      <c r="C103" s="9">
        <v>0</v>
      </c>
      <c r="D103" s="9">
        <v>40</v>
      </c>
      <c r="E103" s="9">
        <v>0</v>
      </c>
      <c r="F103" s="9">
        <v>0</v>
      </c>
      <c r="G103" s="8">
        <f t="shared" si="24"/>
        <v>0</v>
      </c>
      <c r="H103" s="8">
        <f t="shared" si="25"/>
        <v>74.800000000000011</v>
      </c>
      <c r="I103" s="8">
        <f t="shared" si="26"/>
        <v>0</v>
      </c>
      <c r="J103" s="8">
        <f t="shared" si="27"/>
        <v>0</v>
      </c>
      <c r="K103" s="8">
        <f t="shared" si="28"/>
        <v>74.800000000000011</v>
      </c>
      <c r="L103" s="8">
        <f t="shared" si="21"/>
        <v>0</v>
      </c>
      <c r="M103" s="8">
        <f t="shared" si="22"/>
        <v>74.800000000000011</v>
      </c>
      <c r="N103" s="8">
        <f t="shared" si="29"/>
        <v>0</v>
      </c>
      <c r="O103" s="8">
        <f t="shared" si="30"/>
        <v>0</v>
      </c>
      <c r="P103" s="8">
        <f t="shared" si="31"/>
        <v>74.800000000000011</v>
      </c>
    </row>
    <row r="104" spans="1:16" outlineLevel="2" x14ac:dyDescent="0.25">
      <c r="A104" s="1" t="s">
        <v>90</v>
      </c>
      <c r="B104" s="1" t="s">
        <v>101</v>
      </c>
      <c r="C104" s="9">
        <v>76.14</v>
      </c>
      <c r="D104" s="9">
        <v>534.36500000000001</v>
      </c>
      <c r="E104" s="9">
        <v>0</v>
      </c>
      <c r="F104" s="9">
        <v>349.30700000000002</v>
      </c>
      <c r="G104" s="8">
        <f t="shared" si="24"/>
        <v>60.150600000000004</v>
      </c>
      <c r="H104" s="8">
        <f t="shared" si="25"/>
        <v>999.26255000000003</v>
      </c>
      <c r="I104" s="8">
        <f t="shared" si="26"/>
        <v>0</v>
      </c>
      <c r="J104" s="8">
        <f t="shared" si="27"/>
        <v>3730.5987599999999</v>
      </c>
      <c r="K104" s="8">
        <f t="shared" si="28"/>
        <v>4790.0119100000002</v>
      </c>
      <c r="L104" s="8">
        <f t="shared" si="21"/>
        <v>60.150600000000004</v>
      </c>
      <c r="M104" s="8">
        <f t="shared" si="22"/>
        <v>999.26255000000003</v>
      </c>
      <c r="N104" s="8">
        <f t="shared" si="29"/>
        <v>0</v>
      </c>
      <c r="O104" s="8">
        <f t="shared" si="30"/>
        <v>2239.0578700000001</v>
      </c>
      <c r="P104" s="8">
        <f t="shared" si="31"/>
        <v>3298.47102</v>
      </c>
    </row>
    <row r="105" spans="1:16" outlineLevel="2" x14ac:dyDescent="0.25">
      <c r="A105" s="1" t="s">
        <v>90</v>
      </c>
      <c r="B105" s="1" t="s">
        <v>102</v>
      </c>
      <c r="C105" s="9">
        <v>0</v>
      </c>
      <c r="D105" s="9">
        <v>159</v>
      </c>
      <c r="E105" s="9">
        <v>0</v>
      </c>
      <c r="F105" s="9">
        <v>157.52099999999999</v>
      </c>
      <c r="G105" s="8">
        <f t="shared" si="24"/>
        <v>0</v>
      </c>
      <c r="H105" s="8">
        <f t="shared" si="25"/>
        <v>297.33000000000004</v>
      </c>
      <c r="I105" s="8">
        <f t="shared" si="26"/>
        <v>0</v>
      </c>
      <c r="J105" s="8">
        <f t="shared" si="27"/>
        <v>1682.3242799999998</v>
      </c>
      <c r="K105" s="8">
        <f t="shared" si="28"/>
        <v>1979.6542799999997</v>
      </c>
      <c r="L105" s="8">
        <f t="shared" si="21"/>
        <v>0</v>
      </c>
      <c r="M105" s="8">
        <f t="shared" si="22"/>
        <v>297.33000000000004</v>
      </c>
      <c r="N105" s="8">
        <f t="shared" si="29"/>
        <v>0</v>
      </c>
      <c r="O105" s="8">
        <f t="shared" si="30"/>
        <v>1009.7096099999999</v>
      </c>
      <c r="P105" s="8">
        <f t="shared" si="31"/>
        <v>1307.0396099999998</v>
      </c>
    </row>
    <row r="106" spans="1:16" outlineLevel="2" x14ac:dyDescent="0.25">
      <c r="A106" s="1" t="s">
        <v>90</v>
      </c>
      <c r="B106" s="1" t="s">
        <v>103</v>
      </c>
      <c r="C106" s="9">
        <v>84</v>
      </c>
      <c r="D106" s="9">
        <v>226</v>
      </c>
      <c r="E106" s="9">
        <v>0</v>
      </c>
      <c r="F106" s="9">
        <v>100.44</v>
      </c>
      <c r="G106" s="8">
        <f t="shared" si="24"/>
        <v>66.36</v>
      </c>
      <c r="H106" s="8">
        <f t="shared" si="25"/>
        <v>422.62</v>
      </c>
      <c r="I106" s="8">
        <f t="shared" si="26"/>
        <v>0</v>
      </c>
      <c r="J106" s="8">
        <f t="shared" si="27"/>
        <v>1072.6992</v>
      </c>
      <c r="K106" s="8">
        <f t="shared" si="28"/>
        <v>1561.6792</v>
      </c>
      <c r="L106" s="8">
        <f t="shared" si="21"/>
        <v>66.36</v>
      </c>
      <c r="M106" s="8">
        <f t="shared" si="22"/>
        <v>422.62</v>
      </c>
      <c r="N106" s="8">
        <f t="shared" si="29"/>
        <v>0</v>
      </c>
      <c r="O106" s="8">
        <f t="shared" si="30"/>
        <v>643.82039999999995</v>
      </c>
      <c r="P106" s="8">
        <f t="shared" si="31"/>
        <v>1132.8004000000001</v>
      </c>
    </row>
    <row r="107" spans="1:16" outlineLevel="2" x14ac:dyDescent="0.25">
      <c r="A107" s="1" t="s">
        <v>90</v>
      </c>
      <c r="B107" s="1" t="s">
        <v>104</v>
      </c>
      <c r="C107" s="9">
        <v>0</v>
      </c>
      <c r="D107" s="9">
        <v>21.68</v>
      </c>
      <c r="E107" s="9">
        <v>0</v>
      </c>
      <c r="F107" s="9">
        <v>0</v>
      </c>
      <c r="G107" s="8">
        <f t="shared" si="24"/>
        <v>0</v>
      </c>
      <c r="H107" s="8">
        <f t="shared" si="25"/>
        <v>40.541600000000003</v>
      </c>
      <c r="I107" s="8">
        <f t="shared" si="26"/>
        <v>0</v>
      </c>
      <c r="J107" s="8">
        <f t="shared" si="27"/>
        <v>0</v>
      </c>
      <c r="K107" s="8">
        <f t="shared" si="28"/>
        <v>40.541600000000003</v>
      </c>
      <c r="L107" s="8">
        <f t="shared" si="21"/>
        <v>0</v>
      </c>
      <c r="M107" s="8">
        <f t="shared" si="22"/>
        <v>40.541600000000003</v>
      </c>
      <c r="N107" s="8">
        <f t="shared" si="29"/>
        <v>0</v>
      </c>
      <c r="O107" s="8">
        <f t="shared" si="30"/>
        <v>0</v>
      </c>
      <c r="P107" s="8">
        <f t="shared" si="31"/>
        <v>40.541600000000003</v>
      </c>
    </row>
    <row r="108" spans="1:16" outlineLevel="2" x14ac:dyDescent="0.25">
      <c r="A108" s="1" t="s">
        <v>90</v>
      </c>
      <c r="B108" s="1" t="s">
        <v>105</v>
      </c>
      <c r="C108" s="9">
        <v>0</v>
      </c>
      <c r="D108" s="9">
        <v>36.39</v>
      </c>
      <c r="E108" s="9">
        <v>0</v>
      </c>
      <c r="F108" s="9">
        <v>53.06</v>
      </c>
      <c r="G108" s="8">
        <f t="shared" si="24"/>
        <v>0</v>
      </c>
      <c r="H108" s="8">
        <f t="shared" si="25"/>
        <v>68.049300000000002</v>
      </c>
      <c r="I108" s="8">
        <f t="shared" si="26"/>
        <v>0</v>
      </c>
      <c r="J108" s="8">
        <f t="shared" si="27"/>
        <v>566.68079999999998</v>
      </c>
      <c r="K108" s="8">
        <f t="shared" si="28"/>
        <v>634.73009999999999</v>
      </c>
      <c r="L108" s="8">
        <f t="shared" si="21"/>
        <v>0</v>
      </c>
      <c r="M108" s="8">
        <f t="shared" si="22"/>
        <v>68.049300000000002</v>
      </c>
      <c r="N108" s="8">
        <f t="shared" si="29"/>
        <v>0</v>
      </c>
      <c r="O108" s="8">
        <f t="shared" si="30"/>
        <v>340.1146</v>
      </c>
      <c r="P108" s="8">
        <f t="shared" si="31"/>
        <v>408.16390000000001</v>
      </c>
    </row>
    <row r="109" spans="1:16" outlineLevel="2" x14ac:dyDescent="0.25">
      <c r="A109" s="1" t="s">
        <v>90</v>
      </c>
      <c r="B109" s="1" t="s">
        <v>106</v>
      </c>
      <c r="C109" s="9">
        <v>0</v>
      </c>
      <c r="D109" s="9">
        <v>335.84899999999999</v>
      </c>
      <c r="E109" s="9">
        <v>0</v>
      </c>
      <c r="F109" s="9">
        <v>233.922</v>
      </c>
      <c r="G109" s="8">
        <f t="shared" si="24"/>
        <v>0</v>
      </c>
      <c r="H109" s="8">
        <f t="shared" si="25"/>
        <v>628.03763000000004</v>
      </c>
      <c r="I109" s="8">
        <f t="shared" si="26"/>
        <v>0</v>
      </c>
      <c r="J109" s="8">
        <f t="shared" si="27"/>
        <v>2498.2869599999999</v>
      </c>
      <c r="K109" s="8">
        <f t="shared" si="28"/>
        <v>3126.3245900000002</v>
      </c>
      <c r="L109" s="8">
        <f t="shared" si="21"/>
        <v>0</v>
      </c>
      <c r="M109" s="8">
        <f t="shared" si="22"/>
        <v>628.03763000000004</v>
      </c>
      <c r="N109" s="8">
        <f t="shared" si="29"/>
        <v>0</v>
      </c>
      <c r="O109" s="8">
        <f t="shared" si="30"/>
        <v>1499.44002</v>
      </c>
      <c r="P109" s="8">
        <f t="shared" si="31"/>
        <v>2127.4776499999998</v>
      </c>
    </row>
    <row r="110" spans="1:16" outlineLevel="2" x14ac:dyDescent="0.25">
      <c r="A110" s="1" t="s">
        <v>90</v>
      </c>
      <c r="B110" s="1" t="s">
        <v>107</v>
      </c>
      <c r="C110" s="9">
        <v>115.958</v>
      </c>
      <c r="D110" s="9">
        <v>118.098</v>
      </c>
      <c r="E110" s="9">
        <v>0</v>
      </c>
      <c r="F110" s="9">
        <v>0</v>
      </c>
      <c r="G110" s="8">
        <f t="shared" si="24"/>
        <v>91.606819999999999</v>
      </c>
      <c r="H110" s="8">
        <f t="shared" si="25"/>
        <v>220.84326000000001</v>
      </c>
      <c r="I110" s="8">
        <f t="shared" si="26"/>
        <v>0</v>
      </c>
      <c r="J110" s="8">
        <f t="shared" si="27"/>
        <v>0</v>
      </c>
      <c r="K110" s="8">
        <f t="shared" si="28"/>
        <v>312.45008000000001</v>
      </c>
      <c r="L110" s="8">
        <f t="shared" si="21"/>
        <v>91.606819999999999</v>
      </c>
      <c r="M110" s="8">
        <f t="shared" si="22"/>
        <v>220.84326000000001</v>
      </c>
      <c r="N110" s="8">
        <f t="shared" si="29"/>
        <v>0</v>
      </c>
      <c r="O110" s="8">
        <f t="shared" si="30"/>
        <v>0</v>
      </c>
      <c r="P110" s="8">
        <f t="shared" si="31"/>
        <v>312.45008000000001</v>
      </c>
    </row>
    <row r="111" spans="1:16" outlineLevel="2" x14ac:dyDescent="0.25">
      <c r="A111" s="1" t="s">
        <v>90</v>
      </c>
      <c r="B111" s="1" t="s">
        <v>108</v>
      </c>
      <c r="C111" s="9">
        <v>0</v>
      </c>
      <c r="D111" s="9">
        <v>16</v>
      </c>
      <c r="E111" s="9">
        <v>0</v>
      </c>
      <c r="F111" s="9">
        <v>0</v>
      </c>
      <c r="G111" s="8">
        <f t="shared" si="24"/>
        <v>0</v>
      </c>
      <c r="H111" s="8">
        <f t="shared" si="25"/>
        <v>29.92</v>
      </c>
      <c r="I111" s="8">
        <f t="shared" si="26"/>
        <v>0</v>
      </c>
      <c r="J111" s="8">
        <f t="shared" si="27"/>
        <v>0</v>
      </c>
      <c r="K111" s="8">
        <f t="shared" si="28"/>
        <v>29.92</v>
      </c>
      <c r="L111" s="8">
        <f t="shared" si="21"/>
        <v>0</v>
      </c>
      <c r="M111" s="8">
        <f t="shared" si="22"/>
        <v>29.92</v>
      </c>
      <c r="N111" s="8">
        <f t="shared" si="29"/>
        <v>0</v>
      </c>
      <c r="O111" s="8">
        <f t="shared" si="30"/>
        <v>0</v>
      </c>
      <c r="P111" s="8">
        <f t="shared" si="31"/>
        <v>29.92</v>
      </c>
    </row>
    <row r="112" spans="1:16" outlineLevel="1" x14ac:dyDescent="0.25">
      <c r="A112" s="23" t="s">
        <v>1269</v>
      </c>
      <c r="B112" s="22"/>
      <c r="C112" s="9">
        <f t="shared" ref="C112:P112" si="32">SUBTOTAL(9,C94:C111)</f>
        <v>378.09799999999996</v>
      </c>
      <c r="D112" s="9">
        <f t="shared" si="32"/>
        <v>2417.2490000000003</v>
      </c>
      <c r="E112" s="9">
        <f t="shared" si="32"/>
        <v>16</v>
      </c>
      <c r="F112" s="9">
        <f t="shared" si="32"/>
        <v>1197.0239999999999</v>
      </c>
      <c r="G112" s="8">
        <f t="shared" si="32"/>
        <v>298.69741999999997</v>
      </c>
      <c r="H112" s="8">
        <f t="shared" si="32"/>
        <v>4520.2556299999997</v>
      </c>
      <c r="I112" s="8">
        <f t="shared" si="32"/>
        <v>34.24</v>
      </c>
      <c r="J112" s="8">
        <f t="shared" si="32"/>
        <v>12784.21632</v>
      </c>
      <c r="K112" s="8">
        <f t="shared" si="32"/>
        <v>17637.409369999998</v>
      </c>
      <c r="L112" s="8">
        <f t="shared" si="32"/>
        <v>298.69741999999997</v>
      </c>
      <c r="M112" s="8">
        <f t="shared" si="32"/>
        <v>4520.2556299999997</v>
      </c>
      <c r="N112" s="8">
        <f t="shared" si="32"/>
        <v>13.6</v>
      </c>
      <c r="O112" s="8">
        <f t="shared" si="32"/>
        <v>7672.9238399999995</v>
      </c>
      <c r="P112" s="8">
        <f t="shared" si="32"/>
        <v>12505.476890000002</v>
      </c>
    </row>
    <row r="113" spans="1:16" outlineLevel="2" x14ac:dyDescent="0.25">
      <c r="A113" s="1" t="s">
        <v>109</v>
      </c>
      <c r="B113" s="1" t="s">
        <v>110</v>
      </c>
      <c r="C113" s="9">
        <v>0</v>
      </c>
      <c r="D113" s="9">
        <v>0</v>
      </c>
      <c r="E113" s="9">
        <v>0.33</v>
      </c>
      <c r="F113" s="9">
        <v>381</v>
      </c>
      <c r="G113" s="8">
        <f t="shared" si="24"/>
        <v>0</v>
      </c>
      <c r="H113" s="8">
        <f t="shared" si="25"/>
        <v>0</v>
      </c>
      <c r="I113" s="8">
        <f t="shared" si="26"/>
        <v>0.70620000000000005</v>
      </c>
      <c r="J113" s="8">
        <f t="shared" si="27"/>
        <v>4069.08</v>
      </c>
      <c r="K113" s="8">
        <f t="shared" si="28"/>
        <v>4069.7862</v>
      </c>
      <c r="L113" s="8">
        <f t="shared" si="21"/>
        <v>0</v>
      </c>
      <c r="M113" s="8">
        <f t="shared" si="22"/>
        <v>0</v>
      </c>
      <c r="N113" s="8">
        <f t="shared" si="29"/>
        <v>0.28050000000000003</v>
      </c>
      <c r="O113" s="8">
        <f t="shared" si="30"/>
        <v>2442.21</v>
      </c>
      <c r="P113" s="8">
        <f t="shared" si="31"/>
        <v>2442.4904999999999</v>
      </c>
    </row>
    <row r="114" spans="1:16" outlineLevel="2" x14ac:dyDescent="0.25">
      <c r="A114" s="1" t="s">
        <v>109</v>
      </c>
      <c r="B114" s="1" t="s">
        <v>111</v>
      </c>
      <c r="C114" s="9">
        <v>54</v>
      </c>
      <c r="D114" s="9">
        <v>4038.36</v>
      </c>
      <c r="E114" s="9">
        <v>0</v>
      </c>
      <c r="F114" s="9">
        <v>4083.01</v>
      </c>
      <c r="G114" s="8">
        <f t="shared" si="24"/>
        <v>42.660000000000004</v>
      </c>
      <c r="H114" s="8">
        <f t="shared" si="25"/>
        <v>7551.7332000000006</v>
      </c>
      <c r="I114" s="8">
        <f t="shared" si="26"/>
        <v>0</v>
      </c>
      <c r="J114" s="8">
        <f t="shared" si="27"/>
        <v>43606.546800000004</v>
      </c>
      <c r="K114" s="8">
        <f t="shared" si="28"/>
        <v>51200.94</v>
      </c>
      <c r="L114" s="8">
        <f t="shared" si="21"/>
        <v>42.660000000000004</v>
      </c>
      <c r="M114" s="8">
        <f t="shared" si="22"/>
        <v>7551.7332000000006</v>
      </c>
      <c r="N114" s="8">
        <f t="shared" si="29"/>
        <v>0</v>
      </c>
      <c r="O114" s="8">
        <f t="shared" si="30"/>
        <v>26172.094100000002</v>
      </c>
      <c r="P114" s="8">
        <f t="shared" si="31"/>
        <v>33766.487300000001</v>
      </c>
    </row>
    <row r="115" spans="1:16" outlineLevel="2" x14ac:dyDescent="0.25">
      <c r="A115" s="1" t="s">
        <v>109</v>
      </c>
      <c r="B115" s="1" t="s">
        <v>112</v>
      </c>
      <c r="C115" s="9">
        <v>0</v>
      </c>
      <c r="D115" s="9">
        <v>2330.61</v>
      </c>
      <c r="E115" s="9">
        <v>0</v>
      </c>
      <c r="F115" s="9">
        <v>763.83</v>
      </c>
      <c r="G115" s="8">
        <f t="shared" si="24"/>
        <v>0</v>
      </c>
      <c r="H115" s="8">
        <f t="shared" si="25"/>
        <v>4358.2407000000003</v>
      </c>
      <c r="I115" s="8">
        <f t="shared" si="26"/>
        <v>0</v>
      </c>
      <c r="J115" s="8">
        <f t="shared" si="27"/>
        <v>8157.7044000000005</v>
      </c>
      <c r="K115" s="8">
        <f t="shared" si="28"/>
        <v>12515.945100000001</v>
      </c>
      <c r="L115" s="8">
        <f t="shared" si="21"/>
        <v>0</v>
      </c>
      <c r="M115" s="8">
        <f t="shared" si="22"/>
        <v>4358.2407000000003</v>
      </c>
      <c r="N115" s="8">
        <f t="shared" si="29"/>
        <v>0</v>
      </c>
      <c r="O115" s="8">
        <f t="shared" si="30"/>
        <v>4896.1503000000002</v>
      </c>
      <c r="P115" s="8">
        <f t="shared" si="31"/>
        <v>9254.3909999999996</v>
      </c>
    </row>
    <row r="116" spans="1:16" outlineLevel="2" x14ac:dyDescent="0.25">
      <c r="A116" s="1" t="s">
        <v>109</v>
      </c>
      <c r="B116" s="1" t="s">
        <v>113</v>
      </c>
      <c r="C116" s="9">
        <v>8</v>
      </c>
      <c r="D116" s="9">
        <v>1144.0999999999999</v>
      </c>
      <c r="E116" s="9">
        <v>0</v>
      </c>
      <c r="F116" s="9">
        <v>796.28</v>
      </c>
      <c r="G116" s="8">
        <f t="shared" si="24"/>
        <v>6.32</v>
      </c>
      <c r="H116" s="8">
        <f t="shared" si="25"/>
        <v>2139.4670000000001</v>
      </c>
      <c r="I116" s="8">
        <f t="shared" si="26"/>
        <v>0</v>
      </c>
      <c r="J116" s="8">
        <f t="shared" si="27"/>
        <v>8504.2703999999994</v>
      </c>
      <c r="K116" s="8">
        <f t="shared" si="28"/>
        <v>10650.0574</v>
      </c>
      <c r="L116" s="8">
        <f t="shared" si="21"/>
        <v>6.32</v>
      </c>
      <c r="M116" s="8">
        <f t="shared" si="22"/>
        <v>2139.4670000000001</v>
      </c>
      <c r="N116" s="8">
        <f t="shared" si="29"/>
        <v>0</v>
      </c>
      <c r="O116" s="8">
        <f t="shared" si="30"/>
        <v>5104.1548000000003</v>
      </c>
      <c r="P116" s="8">
        <f t="shared" si="31"/>
        <v>7249.9418000000005</v>
      </c>
    </row>
    <row r="117" spans="1:16" outlineLevel="2" x14ac:dyDescent="0.25">
      <c r="A117" s="1" t="s">
        <v>109</v>
      </c>
      <c r="B117" s="1" t="s">
        <v>114</v>
      </c>
      <c r="C117" s="9">
        <v>41.25</v>
      </c>
      <c r="D117" s="9">
        <v>3969.11</v>
      </c>
      <c r="E117" s="9">
        <v>0</v>
      </c>
      <c r="F117" s="9">
        <v>767.28</v>
      </c>
      <c r="G117" s="8">
        <f t="shared" si="24"/>
        <v>32.587499999999999</v>
      </c>
      <c r="H117" s="8">
        <f t="shared" si="25"/>
        <v>7422.2357000000011</v>
      </c>
      <c r="I117" s="8">
        <f t="shared" si="26"/>
        <v>0</v>
      </c>
      <c r="J117" s="8">
        <f t="shared" si="27"/>
        <v>8194.5504000000001</v>
      </c>
      <c r="K117" s="8">
        <f t="shared" si="28"/>
        <v>15649.373600000001</v>
      </c>
      <c r="L117" s="8">
        <f t="shared" si="21"/>
        <v>32.587499999999999</v>
      </c>
      <c r="M117" s="8">
        <f t="shared" si="22"/>
        <v>7422.2357000000011</v>
      </c>
      <c r="N117" s="8">
        <f t="shared" si="29"/>
        <v>0</v>
      </c>
      <c r="O117" s="8">
        <f t="shared" si="30"/>
        <v>4918.2647999999999</v>
      </c>
      <c r="P117" s="8">
        <f t="shared" si="31"/>
        <v>12373.088</v>
      </c>
    </row>
    <row r="118" spans="1:16" outlineLevel="2" x14ac:dyDescent="0.25">
      <c r="A118" s="1" t="s">
        <v>109</v>
      </c>
      <c r="B118" s="1" t="s">
        <v>115</v>
      </c>
      <c r="C118" s="9">
        <v>3</v>
      </c>
      <c r="D118" s="9">
        <v>3405.93</v>
      </c>
      <c r="E118" s="9">
        <v>0</v>
      </c>
      <c r="F118" s="9">
        <v>1674.99</v>
      </c>
      <c r="G118" s="8">
        <f t="shared" si="24"/>
        <v>2.37</v>
      </c>
      <c r="H118" s="8">
        <f t="shared" si="25"/>
        <v>6369.0891000000001</v>
      </c>
      <c r="I118" s="8">
        <f t="shared" si="26"/>
        <v>0</v>
      </c>
      <c r="J118" s="8">
        <f t="shared" si="27"/>
        <v>17888.893199999999</v>
      </c>
      <c r="K118" s="8">
        <f t="shared" si="28"/>
        <v>24260.352299999999</v>
      </c>
      <c r="L118" s="8">
        <f t="shared" si="21"/>
        <v>2.37</v>
      </c>
      <c r="M118" s="8">
        <f t="shared" si="22"/>
        <v>6369.0891000000001</v>
      </c>
      <c r="N118" s="8">
        <f t="shared" si="29"/>
        <v>0</v>
      </c>
      <c r="O118" s="8">
        <f t="shared" si="30"/>
        <v>10736.6859</v>
      </c>
      <c r="P118" s="8">
        <f t="shared" si="31"/>
        <v>17108.145</v>
      </c>
    </row>
    <row r="119" spans="1:16" outlineLevel="2" x14ac:dyDescent="0.25">
      <c r="A119" s="1" t="s">
        <v>109</v>
      </c>
      <c r="B119" s="1" t="s">
        <v>116</v>
      </c>
      <c r="C119" s="9">
        <v>220.35</v>
      </c>
      <c r="D119" s="9">
        <v>1959.3</v>
      </c>
      <c r="E119" s="9">
        <v>0</v>
      </c>
      <c r="F119" s="9">
        <v>627.36</v>
      </c>
      <c r="G119" s="8">
        <f t="shared" si="24"/>
        <v>174.07650000000001</v>
      </c>
      <c r="H119" s="8">
        <f t="shared" si="25"/>
        <v>3663.8910000000001</v>
      </c>
      <c r="I119" s="8">
        <f t="shared" si="26"/>
        <v>0</v>
      </c>
      <c r="J119" s="8">
        <f t="shared" si="27"/>
        <v>6700.2047999999995</v>
      </c>
      <c r="K119" s="8">
        <f t="shared" si="28"/>
        <v>10538.1723</v>
      </c>
      <c r="L119" s="8">
        <f t="shared" si="21"/>
        <v>174.07650000000001</v>
      </c>
      <c r="M119" s="8">
        <f t="shared" si="22"/>
        <v>3663.8910000000001</v>
      </c>
      <c r="N119" s="8">
        <f t="shared" si="29"/>
        <v>0</v>
      </c>
      <c r="O119" s="8">
        <f t="shared" si="30"/>
        <v>4021.3776000000003</v>
      </c>
      <c r="P119" s="8">
        <f t="shared" si="31"/>
        <v>7859.3451000000005</v>
      </c>
    </row>
    <row r="120" spans="1:16" outlineLevel="2" x14ac:dyDescent="0.25">
      <c r="A120" s="1" t="s">
        <v>109</v>
      </c>
      <c r="B120" s="1" t="s">
        <v>117</v>
      </c>
      <c r="C120" s="9">
        <v>0</v>
      </c>
      <c r="D120" s="9">
        <v>0</v>
      </c>
      <c r="E120" s="9">
        <v>0</v>
      </c>
      <c r="F120" s="9">
        <v>152.69999999999999</v>
      </c>
      <c r="G120" s="8">
        <f t="shared" si="24"/>
        <v>0</v>
      </c>
      <c r="H120" s="8">
        <f t="shared" si="25"/>
        <v>0</v>
      </c>
      <c r="I120" s="8">
        <f t="shared" si="26"/>
        <v>0</v>
      </c>
      <c r="J120" s="8">
        <f t="shared" si="27"/>
        <v>1630.8359999999998</v>
      </c>
      <c r="K120" s="8">
        <f t="shared" si="28"/>
        <v>1630.8359999999998</v>
      </c>
      <c r="L120" s="8">
        <f t="shared" si="21"/>
        <v>0</v>
      </c>
      <c r="M120" s="8">
        <f t="shared" si="22"/>
        <v>0</v>
      </c>
      <c r="N120" s="8">
        <f t="shared" si="29"/>
        <v>0</v>
      </c>
      <c r="O120" s="8">
        <f t="shared" si="30"/>
        <v>978.8069999999999</v>
      </c>
      <c r="P120" s="8">
        <f t="shared" si="31"/>
        <v>978.8069999999999</v>
      </c>
    </row>
    <row r="121" spans="1:16" outlineLevel="2" x14ac:dyDescent="0.25">
      <c r="A121" s="1" t="s">
        <v>109</v>
      </c>
      <c r="B121" s="1" t="s">
        <v>118</v>
      </c>
      <c r="C121" s="9">
        <v>226.36</v>
      </c>
      <c r="D121" s="9">
        <v>1775.43</v>
      </c>
      <c r="E121" s="9">
        <v>0</v>
      </c>
      <c r="F121" s="9">
        <v>562.37</v>
      </c>
      <c r="G121" s="8">
        <f t="shared" si="24"/>
        <v>178.82440000000003</v>
      </c>
      <c r="H121" s="8">
        <f t="shared" si="25"/>
        <v>3320.0541000000003</v>
      </c>
      <c r="I121" s="8">
        <f t="shared" si="26"/>
        <v>0</v>
      </c>
      <c r="J121" s="8">
        <f t="shared" si="27"/>
        <v>6006.1116000000002</v>
      </c>
      <c r="K121" s="8">
        <f t="shared" si="28"/>
        <v>9504.9901000000009</v>
      </c>
      <c r="L121" s="8">
        <f t="shared" si="21"/>
        <v>178.82440000000003</v>
      </c>
      <c r="M121" s="8">
        <f t="shared" si="22"/>
        <v>3320.0541000000003</v>
      </c>
      <c r="N121" s="8">
        <f t="shared" si="29"/>
        <v>0</v>
      </c>
      <c r="O121" s="8">
        <f t="shared" si="30"/>
        <v>3604.7917000000002</v>
      </c>
      <c r="P121" s="8">
        <f t="shared" si="31"/>
        <v>7103.6702000000005</v>
      </c>
    </row>
    <row r="122" spans="1:16" outlineLevel="2" x14ac:dyDescent="0.25">
      <c r="A122" s="1" t="s">
        <v>109</v>
      </c>
      <c r="B122" s="1" t="s">
        <v>119</v>
      </c>
      <c r="C122" s="9">
        <v>118</v>
      </c>
      <c r="D122" s="9">
        <v>2785.97</v>
      </c>
      <c r="E122" s="9">
        <v>0</v>
      </c>
      <c r="F122" s="9">
        <v>1296.92</v>
      </c>
      <c r="G122" s="8">
        <f t="shared" si="24"/>
        <v>93.22</v>
      </c>
      <c r="H122" s="8">
        <f t="shared" si="25"/>
        <v>5209.7638999999999</v>
      </c>
      <c r="I122" s="8">
        <f t="shared" si="26"/>
        <v>0</v>
      </c>
      <c r="J122" s="8">
        <f t="shared" si="27"/>
        <v>13851.105600000001</v>
      </c>
      <c r="K122" s="8">
        <f t="shared" si="28"/>
        <v>19154.089500000002</v>
      </c>
      <c r="L122" s="8">
        <f t="shared" si="21"/>
        <v>93.22</v>
      </c>
      <c r="M122" s="8">
        <f t="shared" si="22"/>
        <v>5209.7638999999999</v>
      </c>
      <c r="N122" s="8">
        <f t="shared" si="29"/>
        <v>0</v>
      </c>
      <c r="O122" s="8">
        <f t="shared" si="30"/>
        <v>8313.2572</v>
      </c>
      <c r="P122" s="8">
        <f t="shared" si="31"/>
        <v>13616.241099999999</v>
      </c>
    </row>
    <row r="123" spans="1:16" outlineLevel="2" x14ac:dyDescent="0.25">
      <c r="A123" s="1" t="s">
        <v>109</v>
      </c>
      <c r="B123" s="1" t="s">
        <v>11</v>
      </c>
      <c r="C123" s="9">
        <v>0</v>
      </c>
      <c r="D123" s="9">
        <v>4578.1899999999996</v>
      </c>
      <c r="E123" s="9">
        <v>0</v>
      </c>
      <c r="F123" s="9">
        <v>1330.96</v>
      </c>
      <c r="G123" s="8">
        <f t="shared" si="24"/>
        <v>0</v>
      </c>
      <c r="H123" s="8">
        <f t="shared" si="25"/>
        <v>8561.2152999999998</v>
      </c>
      <c r="I123" s="8">
        <f t="shared" si="26"/>
        <v>0</v>
      </c>
      <c r="J123" s="8">
        <f t="shared" si="27"/>
        <v>14214.6528</v>
      </c>
      <c r="K123" s="8">
        <f t="shared" si="28"/>
        <v>22775.8681</v>
      </c>
      <c r="L123" s="8">
        <f t="shared" si="21"/>
        <v>0</v>
      </c>
      <c r="M123" s="8">
        <f t="shared" si="22"/>
        <v>8561.2152999999998</v>
      </c>
      <c r="N123" s="8">
        <f t="shared" si="29"/>
        <v>0</v>
      </c>
      <c r="O123" s="8">
        <f t="shared" si="30"/>
        <v>8531.4536000000007</v>
      </c>
      <c r="P123" s="8">
        <f t="shared" si="31"/>
        <v>17092.668900000001</v>
      </c>
    </row>
    <row r="124" spans="1:16" outlineLevel="2" x14ac:dyDescent="0.25">
      <c r="A124" s="1" t="s">
        <v>109</v>
      </c>
      <c r="B124" s="1" t="s">
        <v>120</v>
      </c>
      <c r="C124" s="9">
        <v>21</v>
      </c>
      <c r="D124" s="9">
        <v>2990.97</v>
      </c>
      <c r="E124" s="9">
        <v>0</v>
      </c>
      <c r="F124" s="9">
        <v>1297.75</v>
      </c>
      <c r="G124" s="8">
        <f t="shared" si="24"/>
        <v>16.59</v>
      </c>
      <c r="H124" s="8">
        <f t="shared" si="25"/>
        <v>5593.1139000000003</v>
      </c>
      <c r="I124" s="8">
        <f t="shared" si="26"/>
        <v>0</v>
      </c>
      <c r="J124" s="8">
        <f t="shared" si="27"/>
        <v>13859.97</v>
      </c>
      <c r="K124" s="8">
        <f t="shared" si="28"/>
        <v>19469.673900000002</v>
      </c>
      <c r="L124" s="8">
        <f t="shared" si="21"/>
        <v>16.59</v>
      </c>
      <c r="M124" s="8">
        <f t="shared" si="22"/>
        <v>5593.1139000000003</v>
      </c>
      <c r="N124" s="8">
        <f t="shared" si="29"/>
        <v>0</v>
      </c>
      <c r="O124" s="8">
        <f t="shared" si="30"/>
        <v>8318.5774999999994</v>
      </c>
      <c r="P124" s="8">
        <f t="shared" si="31"/>
        <v>13928.2814</v>
      </c>
    </row>
    <row r="125" spans="1:16" outlineLevel="2" x14ac:dyDescent="0.25">
      <c r="A125" s="1" t="s">
        <v>109</v>
      </c>
      <c r="B125" s="1" t="s">
        <v>121</v>
      </c>
      <c r="C125" s="9">
        <v>20.74</v>
      </c>
      <c r="D125" s="9">
        <v>1807.5</v>
      </c>
      <c r="E125" s="9">
        <v>0</v>
      </c>
      <c r="F125" s="9">
        <v>751.12</v>
      </c>
      <c r="G125" s="8">
        <f t="shared" si="24"/>
        <v>16.384599999999999</v>
      </c>
      <c r="H125" s="8">
        <f t="shared" si="25"/>
        <v>3380.0250000000001</v>
      </c>
      <c r="I125" s="8">
        <f t="shared" si="26"/>
        <v>0</v>
      </c>
      <c r="J125" s="8">
        <f t="shared" si="27"/>
        <v>8021.9615999999996</v>
      </c>
      <c r="K125" s="8">
        <f t="shared" si="28"/>
        <v>11418.3712</v>
      </c>
      <c r="L125" s="8">
        <f t="shared" si="21"/>
        <v>16.384599999999999</v>
      </c>
      <c r="M125" s="8">
        <f t="shared" si="22"/>
        <v>3380.0250000000001</v>
      </c>
      <c r="N125" s="8">
        <f t="shared" si="29"/>
        <v>0</v>
      </c>
      <c r="O125" s="8">
        <f t="shared" si="30"/>
        <v>4814.6792000000005</v>
      </c>
      <c r="P125" s="8">
        <f t="shared" si="31"/>
        <v>8211.0888000000014</v>
      </c>
    </row>
    <row r="126" spans="1:16" outlineLevel="2" x14ac:dyDescent="0.25">
      <c r="A126" s="1" t="s">
        <v>109</v>
      </c>
      <c r="B126" s="1" t="s">
        <v>122</v>
      </c>
      <c r="C126" s="9">
        <v>97.73</v>
      </c>
      <c r="D126" s="9">
        <v>3437.58</v>
      </c>
      <c r="E126" s="9">
        <v>0</v>
      </c>
      <c r="F126" s="9">
        <v>2468.6799999999998</v>
      </c>
      <c r="G126" s="8">
        <f t="shared" si="24"/>
        <v>77.206700000000012</v>
      </c>
      <c r="H126" s="8">
        <f t="shared" si="25"/>
        <v>6428.2746000000006</v>
      </c>
      <c r="I126" s="8">
        <f t="shared" si="26"/>
        <v>0</v>
      </c>
      <c r="J126" s="8">
        <f t="shared" si="27"/>
        <v>26365.502399999998</v>
      </c>
      <c r="K126" s="8">
        <f t="shared" si="28"/>
        <v>32870.983699999997</v>
      </c>
      <c r="L126" s="8">
        <f t="shared" si="21"/>
        <v>77.206700000000012</v>
      </c>
      <c r="M126" s="8">
        <f t="shared" si="22"/>
        <v>6428.2746000000006</v>
      </c>
      <c r="N126" s="8">
        <f t="shared" si="29"/>
        <v>0</v>
      </c>
      <c r="O126" s="8">
        <f t="shared" si="30"/>
        <v>15824.238799999999</v>
      </c>
      <c r="P126" s="8">
        <f t="shared" si="31"/>
        <v>22329.720099999999</v>
      </c>
    </row>
    <row r="127" spans="1:16" outlineLevel="2" x14ac:dyDescent="0.25">
      <c r="A127" s="1" t="s">
        <v>109</v>
      </c>
      <c r="B127" s="1" t="s">
        <v>123</v>
      </c>
      <c r="C127" s="9">
        <v>74</v>
      </c>
      <c r="D127" s="9">
        <v>1351.7</v>
      </c>
      <c r="E127" s="9">
        <v>0</v>
      </c>
      <c r="F127" s="9">
        <v>584.29</v>
      </c>
      <c r="G127" s="8">
        <f t="shared" si="24"/>
        <v>58.46</v>
      </c>
      <c r="H127" s="8">
        <f t="shared" si="25"/>
        <v>2527.6790000000001</v>
      </c>
      <c r="I127" s="8">
        <f t="shared" si="26"/>
        <v>0</v>
      </c>
      <c r="J127" s="8">
        <f t="shared" si="27"/>
        <v>6240.2171999999991</v>
      </c>
      <c r="K127" s="8">
        <f t="shared" si="28"/>
        <v>8826.3561999999984</v>
      </c>
      <c r="L127" s="8">
        <f t="shared" si="21"/>
        <v>58.46</v>
      </c>
      <c r="M127" s="8">
        <f t="shared" si="22"/>
        <v>2527.6790000000001</v>
      </c>
      <c r="N127" s="8">
        <f t="shared" si="29"/>
        <v>0</v>
      </c>
      <c r="O127" s="8">
        <f t="shared" si="30"/>
        <v>3745.2988999999998</v>
      </c>
      <c r="P127" s="8">
        <f t="shared" si="31"/>
        <v>6331.4378999999999</v>
      </c>
    </row>
    <row r="128" spans="1:16" outlineLevel="2" x14ac:dyDescent="0.25">
      <c r="A128" s="1" t="s">
        <v>109</v>
      </c>
      <c r="B128" s="1" t="s">
        <v>124</v>
      </c>
      <c r="C128" s="9">
        <v>0</v>
      </c>
      <c r="D128" s="9">
        <v>4481.1499999999996</v>
      </c>
      <c r="E128" s="9">
        <v>0</v>
      </c>
      <c r="F128" s="9">
        <v>1667.45</v>
      </c>
      <c r="G128" s="8">
        <f t="shared" si="24"/>
        <v>0</v>
      </c>
      <c r="H128" s="8">
        <f t="shared" si="25"/>
        <v>8379.7505000000001</v>
      </c>
      <c r="I128" s="8">
        <f t="shared" si="26"/>
        <v>0</v>
      </c>
      <c r="J128" s="8">
        <f t="shared" si="27"/>
        <v>17808.366000000002</v>
      </c>
      <c r="K128" s="8">
        <f t="shared" si="28"/>
        <v>26188.116500000004</v>
      </c>
      <c r="L128" s="8">
        <f t="shared" si="21"/>
        <v>0</v>
      </c>
      <c r="M128" s="8">
        <f t="shared" si="22"/>
        <v>8379.7505000000001</v>
      </c>
      <c r="N128" s="8">
        <f t="shared" si="29"/>
        <v>0</v>
      </c>
      <c r="O128" s="8">
        <f t="shared" si="30"/>
        <v>10688.354500000001</v>
      </c>
      <c r="P128" s="8">
        <f t="shared" si="31"/>
        <v>19068.105000000003</v>
      </c>
    </row>
    <row r="129" spans="1:16" outlineLevel="2" x14ac:dyDescent="0.25">
      <c r="A129" s="1" t="s">
        <v>109</v>
      </c>
      <c r="B129" s="1" t="s">
        <v>125</v>
      </c>
      <c r="C129" s="9">
        <v>0</v>
      </c>
      <c r="D129" s="9">
        <v>1209.83</v>
      </c>
      <c r="E129" s="9">
        <v>0</v>
      </c>
      <c r="F129" s="9">
        <v>702.3</v>
      </c>
      <c r="G129" s="8">
        <f t="shared" si="24"/>
        <v>0</v>
      </c>
      <c r="H129" s="8">
        <f t="shared" si="25"/>
        <v>2262.3820999999998</v>
      </c>
      <c r="I129" s="8">
        <f t="shared" si="26"/>
        <v>0</v>
      </c>
      <c r="J129" s="8">
        <f t="shared" si="27"/>
        <v>7500.5639999999994</v>
      </c>
      <c r="K129" s="8">
        <f t="shared" si="28"/>
        <v>9762.9460999999992</v>
      </c>
      <c r="L129" s="8">
        <f t="shared" si="21"/>
        <v>0</v>
      </c>
      <c r="M129" s="8">
        <f t="shared" si="22"/>
        <v>2262.3820999999998</v>
      </c>
      <c r="N129" s="8">
        <f t="shared" si="29"/>
        <v>0</v>
      </c>
      <c r="O129" s="8">
        <f t="shared" si="30"/>
        <v>4501.7429999999995</v>
      </c>
      <c r="P129" s="8">
        <f t="shared" si="31"/>
        <v>6764.1250999999993</v>
      </c>
    </row>
    <row r="130" spans="1:16" outlineLevel="2" x14ac:dyDescent="0.25">
      <c r="A130" s="1" t="s">
        <v>109</v>
      </c>
      <c r="B130" s="1" t="s">
        <v>126</v>
      </c>
      <c r="C130" s="9">
        <v>14.18</v>
      </c>
      <c r="D130" s="9">
        <v>5593.97</v>
      </c>
      <c r="E130" s="9">
        <v>0</v>
      </c>
      <c r="F130" s="9">
        <v>2740.42</v>
      </c>
      <c r="G130" s="8">
        <f t="shared" si="24"/>
        <v>11.202199999999999</v>
      </c>
      <c r="H130" s="8">
        <f t="shared" si="25"/>
        <v>10460.723900000001</v>
      </c>
      <c r="I130" s="8">
        <f t="shared" si="26"/>
        <v>0</v>
      </c>
      <c r="J130" s="8">
        <f t="shared" si="27"/>
        <v>29267.685600000001</v>
      </c>
      <c r="K130" s="8">
        <f t="shared" si="28"/>
        <v>39739.611700000001</v>
      </c>
      <c r="L130" s="8">
        <f t="shared" si="21"/>
        <v>11.202199999999999</v>
      </c>
      <c r="M130" s="8">
        <f t="shared" si="22"/>
        <v>10460.723900000001</v>
      </c>
      <c r="N130" s="8">
        <f t="shared" si="29"/>
        <v>0</v>
      </c>
      <c r="O130" s="8">
        <f t="shared" si="30"/>
        <v>17566.092199999999</v>
      </c>
      <c r="P130" s="8">
        <f t="shared" si="31"/>
        <v>28038.0183</v>
      </c>
    </row>
    <row r="131" spans="1:16" outlineLevel="2" x14ac:dyDescent="0.25">
      <c r="A131" s="1" t="s">
        <v>109</v>
      </c>
      <c r="B131" s="1" t="s">
        <v>127</v>
      </c>
      <c r="C131" s="9">
        <v>0</v>
      </c>
      <c r="D131" s="9">
        <v>0</v>
      </c>
      <c r="E131" s="9">
        <v>0</v>
      </c>
      <c r="F131" s="9">
        <v>109.5</v>
      </c>
      <c r="G131" s="8">
        <f t="shared" si="24"/>
        <v>0</v>
      </c>
      <c r="H131" s="8">
        <f t="shared" si="25"/>
        <v>0</v>
      </c>
      <c r="I131" s="8">
        <f t="shared" si="26"/>
        <v>0</v>
      </c>
      <c r="J131" s="8">
        <f t="shared" si="27"/>
        <v>1169.46</v>
      </c>
      <c r="K131" s="8">
        <f t="shared" si="28"/>
        <v>1169.46</v>
      </c>
      <c r="L131" s="8">
        <f t="shared" si="21"/>
        <v>0</v>
      </c>
      <c r="M131" s="8">
        <f t="shared" si="22"/>
        <v>0</v>
      </c>
      <c r="N131" s="8">
        <f t="shared" si="29"/>
        <v>0</v>
      </c>
      <c r="O131" s="8">
        <f t="shared" si="30"/>
        <v>701.89499999999998</v>
      </c>
      <c r="P131" s="8">
        <f t="shared" si="31"/>
        <v>701.89499999999998</v>
      </c>
    </row>
    <row r="132" spans="1:16" outlineLevel="2" x14ac:dyDescent="0.25">
      <c r="A132" s="1" t="s">
        <v>109</v>
      </c>
      <c r="B132" s="1" t="s">
        <v>128</v>
      </c>
      <c r="C132" s="9">
        <v>28.5</v>
      </c>
      <c r="D132" s="9">
        <v>5198.07</v>
      </c>
      <c r="E132" s="9">
        <v>0</v>
      </c>
      <c r="F132" s="9">
        <v>891.32</v>
      </c>
      <c r="G132" s="8">
        <f t="shared" si="24"/>
        <v>22.515000000000001</v>
      </c>
      <c r="H132" s="8">
        <f t="shared" si="25"/>
        <v>9720.3909000000003</v>
      </c>
      <c r="I132" s="8">
        <f t="shared" si="26"/>
        <v>0</v>
      </c>
      <c r="J132" s="8">
        <f t="shared" si="27"/>
        <v>9519.2975999999999</v>
      </c>
      <c r="K132" s="8">
        <f t="shared" si="28"/>
        <v>19262.2035</v>
      </c>
      <c r="L132" s="8">
        <f t="shared" si="21"/>
        <v>22.515000000000001</v>
      </c>
      <c r="M132" s="8">
        <f t="shared" si="22"/>
        <v>9720.3909000000003</v>
      </c>
      <c r="N132" s="8">
        <f t="shared" si="29"/>
        <v>0</v>
      </c>
      <c r="O132" s="8">
        <f t="shared" si="30"/>
        <v>5713.3612000000003</v>
      </c>
      <c r="P132" s="8">
        <f t="shared" si="31"/>
        <v>15456.267100000001</v>
      </c>
    </row>
    <row r="133" spans="1:16" outlineLevel="1" x14ac:dyDescent="0.25">
      <c r="A133" s="23" t="s">
        <v>1268</v>
      </c>
      <c r="B133" s="22"/>
      <c r="C133" s="9">
        <f t="shared" ref="C133:P133" si="33">SUBTOTAL(9,C113:C132)</f>
        <v>927.11</v>
      </c>
      <c r="D133" s="9">
        <f t="shared" si="33"/>
        <v>52057.770000000004</v>
      </c>
      <c r="E133" s="9">
        <f t="shared" si="33"/>
        <v>0.33</v>
      </c>
      <c r="F133" s="9">
        <f t="shared" si="33"/>
        <v>23649.53</v>
      </c>
      <c r="G133" s="8">
        <f t="shared" si="33"/>
        <v>732.41690000000006</v>
      </c>
      <c r="H133" s="8">
        <f t="shared" si="33"/>
        <v>97348.029899999994</v>
      </c>
      <c r="I133" s="8">
        <f t="shared" si="33"/>
        <v>0.70620000000000005</v>
      </c>
      <c r="J133" s="8">
        <f t="shared" si="33"/>
        <v>252576.98040000003</v>
      </c>
      <c r="K133" s="8">
        <f t="shared" si="33"/>
        <v>350658.13339999999</v>
      </c>
      <c r="L133" s="8">
        <f t="shared" si="33"/>
        <v>732.41690000000006</v>
      </c>
      <c r="M133" s="8">
        <f t="shared" si="33"/>
        <v>97348.029899999994</v>
      </c>
      <c r="N133" s="8">
        <f t="shared" si="33"/>
        <v>0.28050000000000003</v>
      </c>
      <c r="O133" s="8">
        <f t="shared" si="33"/>
        <v>151593.48729999998</v>
      </c>
      <c r="P133" s="8">
        <f t="shared" si="33"/>
        <v>249674.21460000001</v>
      </c>
    </row>
    <row r="134" spans="1:16" outlineLevel="2" x14ac:dyDescent="0.25">
      <c r="A134" s="1" t="s">
        <v>129</v>
      </c>
      <c r="B134" s="1" t="s">
        <v>130</v>
      </c>
      <c r="C134" s="9">
        <v>200</v>
      </c>
      <c r="D134" s="9">
        <v>363</v>
      </c>
      <c r="E134" s="9">
        <v>160</v>
      </c>
      <c r="F134" s="9">
        <v>158</v>
      </c>
      <c r="G134" s="8">
        <f t="shared" si="24"/>
        <v>158</v>
      </c>
      <c r="H134" s="8">
        <f t="shared" si="25"/>
        <v>678.81000000000006</v>
      </c>
      <c r="I134" s="8">
        <f t="shared" si="26"/>
        <v>342.40000000000003</v>
      </c>
      <c r="J134" s="8">
        <f t="shared" si="27"/>
        <v>1687.44</v>
      </c>
      <c r="K134" s="8">
        <f t="shared" si="28"/>
        <v>2866.65</v>
      </c>
      <c r="L134" s="8">
        <f t="shared" si="21"/>
        <v>158</v>
      </c>
      <c r="M134" s="8">
        <f t="shared" si="22"/>
        <v>678.81000000000006</v>
      </c>
      <c r="N134" s="8">
        <f t="shared" si="29"/>
        <v>136</v>
      </c>
      <c r="O134" s="8">
        <f t="shared" si="30"/>
        <v>1012.78</v>
      </c>
      <c r="P134" s="8">
        <f t="shared" si="31"/>
        <v>1985.5900000000001</v>
      </c>
    </row>
    <row r="135" spans="1:16" outlineLevel="2" x14ac:dyDescent="0.25">
      <c r="A135" s="1" t="s">
        <v>129</v>
      </c>
      <c r="B135" s="1" t="s">
        <v>131</v>
      </c>
      <c r="C135" s="9">
        <v>568.48</v>
      </c>
      <c r="D135" s="9">
        <v>264.10000000000002</v>
      </c>
      <c r="E135" s="9">
        <v>116</v>
      </c>
      <c r="F135" s="9">
        <v>210</v>
      </c>
      <c r="G135" s="8">
        <f t="shared" si="24"/>
        <v>449.09920000000005</v>
      </c>
      <c r="H135" s="8">
        <f t="shared" si="25"/>
        <v>493.86700000000008</v>
      </c>
      <c r="I135" s="8">
        <f t="shared" si="26"/>
        <v>248.24</v>
      </c>
      <c r="J135" s="8">
        <f t="shared" si="27"/>
        <v>2242.7999999999997</v>
      </c>
      <c r="K135" s="8">
        <f t="shared" si="28"/>
        <v>3434.0061999999998</v>
      </c>
      <c r="L135" s="8">
        <f t="shared" si="21"/>
        <v>449.09920000000005</v>
      </c>
      <c r="M135" s="8">
        <f t="shared" si="22"/>
        <v>493.86700000000008</v>
      </c>
      <c r="N135" s="8">
        <f t="shared" si="29"/>
        <v>98.6</v>
      </c>
      <c r="O135" s="8">
        <f t="shared" si="30"/>
        <v>1346.1000000000001</v>
      </c>
      <c r="P135" s="8">
        <f t="shared" si="31"/>
        <v>2387.6662000000001</v>
      </c>
    </row>
    <row r="136" spans="1:16" outlineLevel="2" x14ac:dyDescent="0.25">
      <c r="A136" s="1" t="s">
        <v>129</v>
      </c>
      <c r="B136" s="1" t="s">
        <v>132</v>
      </c>
      <c r="C136" s="9">
        <v>152</v>
      </c>
      <c r="D136" s="9">
        <v>448.53</v>
      </c>
      <c r="E136" s="9">
        <v>0</v>
      </c>
      <c r="F136" s="9">
        <v>530.55999999999995</v>
      </c>
      <c r="G136" s="8">
        <f t="shared" si="24"/>
        <v>120.08000000000001</v>
      </c>
      <c r="H136" s="8">
        <f t="shared" si="25"/>
        <v>838.75109999999995</v>
      </c>
      <c r="I136" s="8">
        <f t="shared" si="26"/>
        <v>0</v>
      </c>
      <c r="J136" s="8">
        <f t="shared" si="27"/>
        <v>5666.380799999999</v>
      </c>
      <c r="K136" s="8">
        <f t="shared" si="28"/>
        <v>6625.2118999999993</v>
      </c>
      <c r="L136" s="8">
        <f t="shared" si="21"/>
        <v>120.08000000000001</v>
      </c>
      <c r="M136" s="8">
        <f t="shared" si="22"/>
        <v>838.75109999999995</v>
      </c>
      <c r="N136" s="8">
        <f t="shared" si="29"/>
        <v>0</v>
      </c>
      <c r="O136" s="8">
        <f t="shared" si="30"/>
        <v>3400.8895999999995</v>
      </c>
      <c r="P136" s="8">
        <f t="shared" si="31"/>
        <v>4359.7206999999999</v>
      </c>
    </row>
    <row r="137" spans="1:16" outlineLevel="2" x14ac:dyDescent="0.25">
      <c r="A137" s="1" t="s">
        <v>129</v>
      </c>
      <c r="B137" s="1" t="s">
        <v>133</v>
      </c>
      <c r="C137" s="9">
        <v>260.33</v>
      </c>
      <c r="D137" s="9">
        <v>371.303</v>
      </c>
      <c r="E137" s="9">
        <v>0</v>
      </c>
      <c r="F137" s="9">
        <v>526</v>
      </c>
      <c r="G137" s="8">
        <f t="shared" si="24"/>
        <v>205.66069999999999</v>
      </c>
      <c r="H137" s="8">
        <f t="shared" si="25"/>
        <v>694.33661000000006</v>
      </c>
      <c r="I137" s="8">
        <f t="shared" si="26"/>
        <v>0</v>
      </c>
      <c r="J137" s="8">
        <f t="shared" si="27"/>
        <v>5617.68</v>
      </c>
      <c r="K137" s="8">
        <f t="shared" si="28"/>
        <v>6517.67731</v>
      </c>
      <c r="L137" s="8">
        <f t="shared" si="21"/>
        <v>205.66069999999999</v>
      </c>
      <c r="M137" s="8">
        <f t="shared" si="22"/>
        <v>694.33661000000006</v>
      </c>
      <c r="N137" s="8">
        <f t="shared" si="29"/>
        <v>0</v>
      </c>
      <c r="O137" s="8">
        <f t="shared" si="30"/>
        <v>3371.66</v>
      </c>
      <c r="P137" s="8">
        <f t="shared" si="31"/>
        <v>4271.6573099999996</v>
      </c>
    </row>
    <row r="138" spans="1:16" outlineLevel="2" x14ac:dyDescent="0.25">
      <c r="A138" s="1" t="s">
        <v>129</v>
      </c>
      <c r="B138" s="1" t="s">
        <v>134</v>
      </c>
      <c r="C138" s="9">
        <v>330</v>
      </c>
      <c r="D138" s="9">
        <v>100</v>
      </c>
      <c r="E138" s="9">
        <v>77.5</v>
      </c>
      <c r="F138" s="9">
        <v>393</v>
      </c>
      <c r="G138" s="8">
        <f t="shared" si="24"/>
        <v>260.7</v>
      </c>
      <c r="H138" s="8">
        <f t="shared" si="25"/>
        <v>187</v>
      </c>
      <c r="I138" s="8">
        <f t="shared" si="26"/>
        <v>165.85000000000002</v>
      </c>
      <c r="J138" s="8">
        <f t="shared" si="27"/>
        <v>4197.24</v>
      </c>
      <c r="K138" s="8">
        <f t="shared" si="28"/>
        <v>4810.79</v>
      </c>
      <c r="L138" s="8">
        <f t="shared" si="21"/>
        <v>260.7</v>
      </c>
      <c r="M138" s="8">
        <f t="shared" si="22"/>
        <v>187</v>
      </c>
      <c r="N138" s="8">
        <f t="shared" si="29"/>
        <v>65.875</v>
      </c>
      <c r="O138" s="8">
        <f t="shared" si="30"/>
        <v>2519.13</v>
      </c>
      <c r="P138" s="8">
        <f t="shared" si="31"/>
        <v>3032.7049999999999</v>
      </c>
    </row>
    <row r="139" spans="1:16" outlineLevel="2" x14ac:dyDescent="0.25">
      <c r="A139" s="1" t="s">
        <v>129</v>
      </c>
      <c r="B139" s="1" t="s">
        <v>9</v>
      </c>
      <c r="C139" s="9">
        <v>155.57</v>
      </c>
      <c r="D139" s="9">
        <v>1013.49</v>
      </c>
      <c r="E139" s="9">
        <v>113.8</v>
      </c>
      <c r="F139" s="9">
        <v>395.97</v>
      </c>
      <c r="G139" s="8">
        <f t="shared" si="24"/>
        <v>122.9003</v>
      </c>
      <c r="H139" s="8">
        <f t="shared" si="25"/>
        <v>1895.2263</v>
      </c>
      <c r="I139" s="8">
        <f t="shared" si="26"/>
        <v>243.53200000000001</v>
      </c>
      <c r="J139" s="8">
        <f t="shared" si="27"/>
        <v>4228.9596000000001</v>
      </c>
      <c r="K139" s="8">
        <f t="shared" si="28"/>
        <v>6490.6182000000008</v>
      </c>
      <c r="L139" s="8">
        <f t="shared" ref="L139:L205" si="34">+C139*0.79</f>
        <v>122.9003</v>
      </c>
      <c r="M139" s="8">
        <f t="shared" ref="M139:M205" si="35">+D139*1.87</f>
        <v>1895.2263</v>
      </c>
      <c r="N139" s="8">
        <f t="shared" si="29"/>
        <v>96.72999999999999</v>
      </c>
      <c r="O139" s="8">
        <f t="shared" si="30"/>
        <v>2538.1677000000004</v>
      </c>
      <c r="P139" s="8">
        <f t="shared" si="31"/>
        <v>4653.0243000000009</v>
      </c>
    </row>
    <row r="140" spans="1:16" outlineLevel="2" x14ac:dyDescent="0.25">
      <c r="A140" s="1" t="s">
        <v>129</v>
      </c>
      <c r="B140" s="1" t="s">
        <v>135</v>
      </c>
      <c r="C140" s="9">
        <v>446.8</v>
      </c>
      <c r="D140" s="9">
        <v>1010.01</v>
      </c>
      <c r="E140" s="9">
        <v>319</v>
      </c>
      <c r="F140" s="9">
        <v>962.2</v>
      </c>
      <c r="G140" s="8">
        <f t="shared" si="24"/>
        <v>352.97200000000004</v>
      </c>
      <c r="H140" s="8">
        <f t="shared" si="25"/>
        <v>1888.7187000000001</v>
      </c>
      <c r="I140" s="8">
        <f t="shared" si="26"/>
        <v>682.66000000000008</v>
      </c>
      <c r="J140" s="8">
        <f t="shared" si="27"/>
        <v>10276.296</v>
      </c>
      <c r="K140" s="8">
        <f t="shared" si="28"/>
        <v>13200.646700000001</v>
      </c>
      <c r="L140" s="8">
        <f t="shared" si="34"/>
        <v>352.97200000000004</v>
      </c>
      <c r="M140" s="8">
        <f t="shared" si="35"/>
        <v>1888.7187000000001</v>
      </c>
      <c r="N140" s="8">
        <f t="shared" si="29"/>
        <v>271.14999999999998</v>
      </c>
      <c r="O140" s="8">
        <f t="shared" si="30"/>
        <v>6167.7020000000002</v>
      </c>
      <c r="P140" s="8">
        <f t="shared" si="31"/>
        <v>8680.5427</v>
      </c>
    </row>
    <row r="141" spans="1:16" outlineLevel="2" x14ac:dyDescent="0.25">
      <c r="A141" s="1" t="s">
        <v>129</v>
      </c>
      <c r="B141" s="1" t="s">
        <v>11</v>
      </c>
      <c r="C141" s="9">
        <v>809.77</v>
      </c>
      <c r="D141" s="9">
        <v>379</v>
      </c>
      <c r="E141" s="9">
        <v>230</v>
      </c>
      <c r="F141" s="9">
        <v>293.22000000000003</v>
      </c>
      <c r="G141" s="8">
        <f t="shared" si="24"/>
        <v>639.7183</v>
      </c>
      <c r="H141" s="8">
        <f t="shared" si="25"/>
        <v>708.73</v>
      </c>
      <c r="I141" s="8">
        <f t="shared" si="26"/>
        <v>492.20000000000005</v>
      </c>
      <c r="J141" s="8">
        <f t="shared" si="27"/>
        <v>3131.5896000000002</v>
      </c>
      <c r="K141" s="8">
        <f t="shared" si="28"/>
        <v>4972.2379000000001</v>
      </c>
      <c r="L141" s="8">
        <f t="shared" si="34"/>
        <v>639.7183</v>
      </c>
      <c r="M141" s="8">
        <f t="shared" si="35"/>
        <v>708.73</v>
      </c>
      <c r="N141" s="8">
        <f t="shared" si="29"/>
        <v>195.5</v>
      </c>
      <c r="O141" s="8">
        <f t="shared" si="30"/>
        <v>1879.5402000000001</v>
      </c>
      <c r="P141" s="8">
        <f t="shared" si="31"/>
        <v>3423.4885000000004</v>
      </c>
    </row>
    <row r="142" spans="1:16" outlineLevel="2" x14ac:dyDescent="0.25">
      <c r="A142" s="1" t="s">
        <v>129</v>
      </c>
      <c r="B142" s="1" t="s">
        <v>136</v>
      </c>
      <c r="C142" s="9">
        <v>329.4</v>
      </c>
      <c r="D142" s="9">
        <v>280.76</v>
      </c>
      <c r="E142" s="9">
        <v>80</v>
      </c>
      <c r="F142" s="9">
        <v>18</v>
      </c>
      <c r="G142" s="8">
        <f t="shared" si="24"/>
        <v>260.226</v>
      </c>
      <c r="H142" s="8">
        <f t="shared" si="25"/>
        <v>525.02120000000002</v>
      </c>
      <c r="I142" s="8">
        <f t="shared" si="26"/>
        <v>171.20000000000002</v>
      </c>
      <c r="J142" s="8">
        <f t="shared" si="27"/>
        <v>192.24</v>
      </c>
      <c r="K142" s="8">
        <f t="shared" si="28"/>
        <v>1148.6872000000001</v>
      </c>
      <c r="L142" s="8">
        <f t="shared" si="34"/>
        <v>260.226</v>
      </c>
      <c r="M142" s="8">
        <f t="shared" si="35"/>
        <v>525.02120000000002</v>
      </c>
      <c r="N142" s="8">
        <f t="shared" si="29"/>
        <v>68</v>
      </c>
      <c r="O142" s="8">
        <f t="shared" si="30"/>
        <v>115.38</v>
      </c>
      <c r="P142" s="8">
        <f t="shared" si="31"/>
        <v>968.62720000000002</v>
      </c>
    </row>
    <row r="143" spans="1:16" outlineLevel="2" x14ac:dyDescent="0.25">
      <c r="A143" s="1" t="s">
        <v>129</v>
      </c>
      <c r="B143" s="1" t="s">
        <v>137</v>
      </c>
      <c r="C143" s="9">
        <v>346.21</v>
      </c>
      <c r="D143" s="9">
        <v>492.87</v>
      </c>
      <c r="E143" s="9">
        <v>144.6</v>
      </c>
      <c r="F143" s="9">
        <v>583.29999999999995</v>
      </c>
      <c r="G143" s="8">
        <f t="shared" si="24"/>
        <v>273.5059</v>
      </c>
      <c r="H143" s="8">
        <f t="shared" si="25"/>
        <v>921.66690000000006</v>
      </c>
      <c r="I143" s="8">
        <f t="shared" si="26"/>
        <v>309.44400000000002</v>
      </c>
      <c r="J143" s="8">
        <f t="shared" si="27"/>
        <v>6229.6439999999993</v>
      </c>
      <c r="K143" s="8">
        <f t="shared" si="28"/>
        <v>7734.2607999999991</v>
      </c>
      <c r="L143" s="8">
        <f t="shared" si="34"/>
        <v>273.5059</v>
      </c>
      <c r="M143" s="8">
        <f t="shared" si="35"/>
        <v>921.66690000000006</v>
      </c>
      <c r="N143" s="8">
        <f t="shared" si="29"/>
        <v>122.91</v>
      </c>
      <c r="O143" s="8">
        <f t="shared" si="30"/>
        <v>3738.953</v>
      </c>
      <c r="P143" s="8">
        <f t="shared" si="31"/>
        <v>5057.0357999999997</v>
      </c>
    </row>
    <row r="144" spans="1:16" outlineLevel="2" x14ac:dyDescent="0.25">
      <c r="A144" s="1" t="s">
        <v>129</v>
      </c>
      <c r="B144" s="1" t="s">
        <v>138</v>
      </c>
      <c r="C144" s="9">
        <v>488</v>
      </c>
      <c r="D144" s="9">
        <v>1377.1</v>
      </c>
      <c r="E144" s="9">
        <v>395</v>
      </c>
      <c r="F144" s="9">
        <v>1481</v>
      </c>
      <c r="G144" s="8">
        <f t="shared" si="24"/>
        <v>385.52000000000004</v>
      </c>
      <c r="H144" s="8">
        <f t="shared" si="25"/>
        <v>2575.1770000000001</v>
      </c>
      <c r="I144" s="8">
        <f t="shared" si="26"/>
        <v>845.30000000000007</v>
      </c>
      <c r="J144" s="8">
        <f t="shared" si="27"/>
        <v>15817.08</v>
      </c>
      <c r="K144" s="8">
        <f t="shared" si="28"/>
        <v>19623.077000000001</v>
      </c>
      <c r="L144" s="8">
        <f t="shared" si="34"/>
        <v>385.52000000000004</v>
      </c>
      <c r="M144" s="8">
        <f t="shared" si="35"/>
        <v>2575.1770000000001</v>
      </c>
      <c r="N144" s="8">
        <f t="shared" si="29"/>
        <v>335.75</v>
      </c>
      <c r="O144" s="8">
        <f t="shared" si="30"/>
        <v>9493.2100000000009</v>
      </c>
      <c r="P144" s="8">
        <f t="shared" si="31"/>
        <v>12789.657000000001</v>
      </c>
    </row>
    <row r="145" spans="1:16" outlineLevel="2" x14ac:dyDescent="0.25">
      <c r="A145" s="1" t="s">
        <v>129</v>
      </c>
      <c r="B145" s="1" t="s">
        <v>139</v>
      </c>
      <c r="C145" s="9">
        <v>240</v>
      </c>
      <c r="D145" s="9">
        <v>406.12</v>
      </c>
      <c r="E145" s="9">
        <v>0</v>
      </c>
      <c r="F145" s="9">
        <v>730.37</v>
      </c>
      <c r="G145" s="8">
        <f t="shared" si="24"/>
        <v>189.60000000000002</v>
      </c>
      <c r="H145" s="8">
        <f t="shared" si="25"/>
        <v>759.44440000000009</v>
      </c>
      <c r="I145" s="8">
        <f t="shared" si="26"/>
        <v>0</v>
      </c>
      <c r="J145" s="8">
        <f t="shared" si="27"/>
        <v>7800.3516</v>
      </c>
      <c r="K145" s="8">
        <f t="shared" si="28"/>
        <v>8749.3960000000006</v>
      </c>
      <c r="L145" s="8">
        <f t="shared" si="34"/>
        <v>189.60000000000002</v>
      </c>
      <c r="M145" s="8">
        <f t="shared" si="35"/>
        <v>759.44440000000009</v>
      </c>
      <c r="N145" s="8">
        <f t="shared" si="29"/>
        <v>0</v>
      </c>
      <c r="O145" s="8">
        <f t="shared" si="30"/>
        <v>4681.6716999999999</v>
      </c>
      <c r="P145" s="8">
        <f t="shared" si="31"/>
        <v>5630.7160999999996</v>
      </c>
    </row>
    <row r="146" spans="1:16" outlineLevel="2" x14ac:dyDescent="0.25">
      <c r="A146" s="1" t="s">
        <v>129</v>
      </c>
      <c r="B146" s="1" t="s">
        <v>140</v>
      </c>
      <c r="C146" s="9">
        <v>330</v>
      </c>
      <c r="D146" s="9">
        <v>429.93</v>
      </c>
      <c r="E146" s="9">
        <v>80</v>
      </c>
      <c r="F146" s="9">
        <v>0</v>
      </c>
      <c r="G146" s="8">
        <f t="shared" si="24"/>
        <v>260.7</v>
      </c>
      <c r="H146" s="8">
        <f t="shared" si="25"/>
        <v>803.96910000000003</v>
      </c>
      <c r="I146" s="8">
        <f t="shared" si="26"/>
        <v>171.20000000000002</v>
      </c>
      <c r="J146" s="8">
        <f t="shared" si="27"/>
        <v>0</v>
      </c>
      <c r="K146" s="8">
        <f t="shared" si="28"/>
        <v>1235.8691000000001</v>
      </c>
      <c r="L146" s="8">
        <f t="shared" si="34"/>
        <v>260.7</v>
      </c>
      <c r="M146" s="8">
        <f t="shared" si="35"/>
        <v>803.96910000000003</v>
      </c>
      <c r="N146" s="8">
        <f t="shared" si="29"/>
        <v>68</v>
      </c>
      <c r="O146" s="8">
        <f t="shared" si="30"/>
        <v>0</v>
      </c>
      <c r="P146" s="8">
        <f t="shared" si="31"/>
        <v>1132.6691000000001</v>
      </c>
    </row>
    <row r="147" spans="1:16" outlineLevel="2" x14ac:dyDescent="0.25">
      <c r="A147" s="1" t="s">
        <v>129</v>
      </c>
      <c r="B147" s="1" t="s">
        <v>105</v>
      </c>
      <c r="C147" s="9">
        <v>240.59</v>
      </c>
      <c r="D147" s="9">
        <v>1109.26</v>
      </c>
      <c r="E147" s="9">
        <v>23</v>
      </c>
      <c r="F147" s="9">
        <v>995.69</v>
      </c>
      <c r="G147" s="8">
        <f t="shared" si="24"/>
        <v>190.06610000000001</v>
      </c>
      <c r="H147" s="8">
        <f t="shared" si="25"/>
        <v>2074.3162000000002</v>
      </c>
      <c r="I147" s="8">
        <f t="shared" si="26"/>
        <v>49.220000000000006</v>
      </c>
      <c r="J147" s="8">
        <f t="shared" si="27"/>
        <v>10633.9692</v>
      </c>
      <c r="K147" s="8">
        <f t="shared" si="28"/>
        <v>12947.5715</v>
      </c>
      <c r="L147" s="8">
        <f t="shared" si="34"/>
        <v>190.06610000000001</v>
      </c>
      <c r="M147" s="8">
        <f t="shared" si="35"/>
        <v>2074.3162000000002</v>
      </c>
      <c r="N147" s="8">
        <f t="shared" si="29"/>
        <v>19.55</v>
      </c>
      <c r="O147" s="8">
        <f t="shared" si="30"/>
        <v>6382.3729000000003</v>
      </c>
      <c r="P147" s="8">
        <f t="shared" si="31"/>
        <v>8666.3052000000007</v>
      </c>
    </row>
    <row r="148" spans="1:16" outlineLevel="2" x14ac:dyDescent="0.25">
      <c r="A148" s="1" t="s">
        <v>129</v>
      </c>
      <c r="B148" s="1" t="s">
        <v>141</v>
      </c>
      <c r="C148" s="9">
        <v>277</v>
      </c>
      <c r="D148" s="9">
        <v>157</v>
      </c>
      <c r="E148" s="9">
        <v>147</v>
      </c>
      <c r="F148" s="9">
        <v>227</v>
      </c>
      <c r="G148" s="8">
        <f t="shared" si="24"/>
        <v>218.83</v>
      </c>
      <c r="H148" s="8">
        <f t="shared" si="25"/>
        <v>293.59000000000003</v>
      </c>
      <c r="I148" s="8">
        <f t="shared" si="26"/>
        <v>314.58000000000004</v>
      </c>
      <c r="J148" s="8">
        <f t="shared" si="27"/>
        <v>2424.36</v>
      </c>
      <c r="K148" s="8">
        <f t="shared" si="28"/>
        <v>3251.36</v>
      </c>
      <c r="L148" s="8">
        <f t="shared" si="34"/>
        <v>218.83</v>
      </c>
      <c r="M148" s="8">
        <f t="shared" si="35"/>
        <v>293.59000000000003</v>
      </c>
      <c r="N148" s="8">
        <f t="shared" si="29"/>
        <v>124.95</v>
      </c>
      <c r="O148" s="8">
        <f t="shared" si="30"/>
        <v>1455.07</v>
      </c>
      <c r="P148" s="8">
        <f t="shared" si="31"/>
        <v>2092.44</v>
      </c>
    </row>
    <row r="149" spans="1:16" outlineLevel="2" x14ac:dyDescent="0.25">
      <c r="A149" s="1" t="s">
        <v>129</v>
      </c>
      <c r="B149" s="1" t="s">
        <v>142</v>
      </c>
      <c r="C149" s="9">
        <v>84.3</v>
      </c>
      <c r="D149" s="9">
        <v>359.86</v>
      </c>
      <c r="E149" s="9">
        <v>0</v>
      </c>
      <c r="F149" s="9">
        <v>358</v>
      </c>
      <c r="G149" s="8">
        <f t="shared" si="24"/>
        <v>66.596999999999994</v>
      </c>
      <c r="H149" s="8">
        <f t="shared" si="25"/>
        <v>672.93820000000005</v>
      </c>
      <c r="I149" s="8">
        <f t="shared" si="26"/>
        <v>0</v>
      </c>
      <c r="J149" s="8">
        <f t="shared" si="27"/>
        <v>3823.44</v>
      </c>
      <c r="K149" s="8">
        <f t="shared" si="28"/>
        <v>4562.9751999999999</v>
      </c>
      <c r="L149" s="8">
        <f t="shared" si="34"/>
        <v>66.596999999999994</v>
      </c>
      <c r="M149" s="8">
        <f t="shared" si="35"/>
        <v>672.93820000000005</v>
      </c>
      <c r="N149" s="8">
        <f t="shared" si="29"/>
        <v>0</v>
      </c>
      <c r="O149" s="8">
        <f t="shared" si="30"/>
        <v>2294.7800000000002</v>
      </c>
      <c r="P149" s="8">
        <f t="shared" si="31"/>
        <v>3034.3152</v>
      </c>
    </row>
    <row r="150" spans="1:16" outlineLevel="2" x14ac:dyDescent="0.25">
      <c r="A150" s="1" t="s">
        <v>129</v>
      </c>
      <c r="B150" s="1" t="s">
        <v>143</v>
      </c>
      <c r="C150" s="9">
        <v>29</v>
      </c>
      <c r="D150" s="9">
        <v>214</v>
      </c>
      <c r="E150" s="9">
        <v>124</v>
      </c>
      <c r="F150" s="9">
        <v>158.9</v>
      </c>
      <c r="G150" s="8">
        <f t="shared" si="24"/>
        <v>22.91</v>
      </c>
      <c r="H150" s="8">
        <f t="shared" si="25"/>
        <v>400.18</v>
      </c>
      <c r="I150" s="8">
        <f t="shared" si="26"/>
        <v>265.36</v>
      </c>
      <c r="J150" s="8">
        <f t="shared" si="27"/>
        <v>1697.0519999999999</v>
      </c>
      <c r="K150" s="8">
        <f t="shared" si="28"/>
        <v>2385.502</v>
      </c>
      <c r="L150" s="8">
        <f t="shared" si="34"/>
        <v>22.91</v>
      </c>
      <c r="M150" s="8">
        <f t="shared" si="35"/>
        <v>400.18</v>
      </c>
      <c r="N150" s="8">
        <f t="shared" si="29"/>
        <v>105.39999999999999</v>
      </c>
      <c r="O150" s="8">
        <f t="shared" si="30"/>
        <v>1018.5490000000001</v>
      </c>
      <c r="P150" s="8">
        <f t="shared" si="31"/>
        <v>1547.0390000000002</v>
      </c>
    </row>
    <row r="151" spans="1:16" outlineLevel="2" x14ac:dyDescent="0.25">
      <c r="A151" s="1" t="s">
        <v>129</v>
      </c>
      <c r="B151" s="1" t="s">
        <v>144</v>
      </c>
      <c r="C151" s="9">
        <v>116.94</v>
      </c>
      <c r="D151" s="9">
        <v>448.45</v>
      </c>
      <c r="E151" s="9">
        <v>81.23</v>
      </c>
      <c r="F151" s="9">
        <v>80</v>
      </c>
      <c r="G151" s="8">
        <f t="shared" si="24"/>
        <v>92.382599999999996</v>
      </c>
      <c r="H151" s="8">
        <f t="shared" si="25"/>
        <v>838.60149999999999</v>
      </c>
      <c r="I151" s="8">
        <f t="shared" si="26"/>
        <v>173.83220000000003</v>
      </c>
      <c r="J151" s="8">
        <f t="shared" si="27"/>
        <v>854.4</v>
      </c>
      <c r="K151" s="8">
        <f t="shared" si="28"/>
        <v>1959.2163</v>
      </c>
      <c r="L151" s="8">
        <f t="shared" si="34"/>
        <v>92.382599999999996</v>
      </c>
      <c r="M151" s="8">
        <f t="shared" si="35"/>
        <v>838.60149999999999</v>
      </c>
      <c r="N151" s="8">
        <f t="shared" si="29"/>
        <v>69.045500000000004</v>
      </c>
      <c r="O151" s="8">
        <f t="shared" si="30"/>
        <v>512.79999999999995</v>
      </c>
      <c r="P151" s="8">
        <f t="shared" si="31"/>
        <v>1512.8296</v>
      </c>
    </row>
    <row r="152" spans="1:16" outlineLevel="2" x14ac:dyDescent="0.25">
      <c r="A152" s="1" t="s">
        <v>129</v>
      </c>
      <c r="B152" s="1" t="s">
        <v>145</v>
      </c>
      <c r="C152" s="9">
        <v>389.25</v>
      </c>
      <c r="D152" s="9">
        <v>288.33</v>
      </c>
      <c r="E152" s="9">
        <v>360</v>
      </c>
      <c r="F152" s="9">
        <v>345.85</v>
      </c>
      <c r="G152" s="8">
        <f t="shared" si="24"/>
        <v>307.50749999999999</v>
      </c>
      <c r="H152" s="8">
        <f t="shared" si="25"/>
        <v>539.1771</v>
      </c>
      <c r="I152" s="8">
        <f t="shared" si="26"/>
        <v>770.40000000000009</v>
      </c>
      <c r="J152" s="8">
        <f t="shared" si="27"/>
        <v>3693.6780000000003</v>
      </c>
      <c r="K152" s="8">
        <f t="shared" si="28"/>
        <v>5310.7626</v>
      </c>
      <c r="L152" s="8">
        <f t="shared" si="34"/>
        <v>307.50749999999999</v>
      </c>
      <c r="M152" s="8">
        <f t="shared" si="35"/>
        <v>539.1771</v>
      </c>
      <c r="N152" s="8">
        <f t="shared" si="29"/>
        <v>306</v>
      </c>
      <c r="O152" s="8">
        <f t="shared" si="30"/>
        <v>2216.8985000000002</v>
      </c>
      <c r="P152" s="8">
        <f t="shared" si="31"/>
        <v>3369.5831000000003</v>
      </c>
    </row>
    <row r="153" spans="1:16" outlineLevel="2" x14ac:dyDescent="0.25">
      <c r="A153" s="1" t="s">
        <v>129</v>
      </c>
      <c r="B153" s="1" t="s">
        <v>146</v>
      </c>
      <c r="C153" s="9">
        <v>75.099999999999994</v>
      </c>
      <c r="D153" s="9">
        <v>767.75</v>
      </c>
      <c r="E153" s="9">
        <v>215.1</v>
      </c>
      <c r="F153" s="9">
        <v>342.39</v>
      </c>
      <c r="G153" s="8">
        <f t="shared" si="24"/>
        <v>59.329000000000001</v>
      </c>
      <c r="H153" s="8">
        <f t="shared" si="25"/>
        <v>1435.6925000000001</v>
      </c>
      <c r="I153" s="8">
        <f t="shared" si="26"/>
        <v>460.31400000000002</v>
      </c>
      <c r="J153" s="8">
        <f t="shared" si="27"/>
        <v>3656.7251999999999</v>
      </c>
      <c r="K153" s="8">
        <f t="shared" si="28"/>
        <v>5612.0607</v>
      </c>
      <c r="L153" s="8">
        <f t="shared" si="34"/>
        <v>59.329000000000001</v>
      </c>
      <c r="M153" s="8">
        <f t="shared" si="35"/>
        <v>1435.6925000000001</v>
      </c>
      <c r="N153" s="8">
        <f t="shared" si="29"/>
        <v>182.83499999999998</v>
      </c>
      <c r="O153" s="8">
        <f t="shared" si="30"/>
        <v>2194.7199000000001</v>
      </c>
      <c r="P153" s="8">
        <f t="shared" si="31"/>
        <v>3872.5763999999999</v>
      </c>
    </row>
    <row r="154" spans="1:16" outlineLevel="2" x14ac:dyDescent="0.25">
      <c r="A154" s="1" t="s">
        <v>129</v>
      </c>
      <c r="B154" s="1" t="s">
        <v>147</v>
      </c>
      <c r="C154" s="9">
        <v>0</v>
      </c>
      <c r="D154" s="9">
        <v>218</v>
      </c>
      <c r="E154" s="9">
        <v>0</v>
      </c>
      <c r="F154" s="9">
        <v>136.88</v>
      </c>
      <c r="G154" s="8">
        <f t="shared" si="24"/>
        <v>0</v>
      </c>
      <c r="H154" s="8">
        <f t="shared" si="25"/>
        <v>407.66</v>
      </c>
      <c r="I154" s="8">
        <f t="shared" si="26"/>
        <v>0</v>
      </c>
      <c r="J154" s="8">
        <f t="shared" si="27"/>
        <v>1461.8783999999998</v>
      </c>
      <c r="K154" s="8">
        <f t="shared" si="28"/>
        <v>1869.5383999999999</v>
      </c>
      <c r="L154" s="8">
        <f t="shared" si="34"/>
        <v>0</v>
      </c>
      <c r="M154" s="8">
        <f t="shared" si="35"/>
        <v>407.66</v>
      </c>
      <c r="N154" s="8">
        <f t="shared" si="29"/>
        <v>0</v>
      </c>
      <c r="O154" s="8">
        <f t="shared" si="30"/>
        <v>877.4008</v>
      </c>
      <c r="P154" s="8">
        <f t="shared" si="31"/>
        <v>1285.0608</v>
      </c>
    </row>
    <row r="155" spans="1:16" outlineLevel="1" x14ac:dyDescent="0.25">
      <c r="A155" s="23" t="s">
        <v>1267</v>
      </c>
      <c r="B155" s="22"/>
      <c r="C155" s="9">
        <f t="shared" ref="C155:P155" si="36">SUBTOTAL(9,C134:C154)</f>
        <v>5868.74</v>
      </c>
      <c r="D155" s="9">
        <f t="shared" si="36"/>
        <v>10498.863000000003</v>
      </c>
      <c r="E155" s="9">
        <f t="shared" si="36"/>
        <v>2666.2299999999996</v>
      </c>
      <c r="F155" s="9">
        <f t="shared" si="36"/>
        <v>8926.3299999999981</v>
      </c>
      <c r="G155" s="8">
        <f t="shared" si="36"/>
        <v>4636.3045999999995</v>
      </c>
      <c r="H155" s="8">
        <f t="shared" si="36"/>
        <v>19632.873810000005</v>
      </c>
      <c r="I155" s="8">
        <f t="shared" si="36"/>
        <v>5705.7322000000004</v>
      </c>
      <c r="J155" s="8">
        <f t="shared" si="36"/>
        <v>95333.204399999988</v>
      </c>
      <c r="K155" s="8">
        <f t="shared" si="36"/>
        <v>125308.11500999999</v>
      </c>
      <c r="L155" s="8">
        <f t="shared" si="36"/>
        <v>4636.3045999999995</v>
      </c>
      <c r="M155" s="8">
        <f t="shared" si="36"/>
        <v>19632.873810000005</v>
      </c>
      <c r="N155" s="8">
        <f t="shared" si="36"/>
        <v>2266.2955000000002</v>
      </c>
      <c r="O155" s="8">
        <f t="shared" si="36"/>
        <v>57217.775300000008</v>
      </c>
      <c r="P155" s="8">
        <f t="shared" si="36"/>
        <v>83753.249210000009</v>
      </c>
    </row>
    <row r="156" spans="1:16" outlineLevel="2" x14ac:dyDescent="0.25">
      <c r="A156" s="1" t="s">
        <v>148</v>
      </c>
      <c r="B156" s="1" t="s">
        <v>149</v>
      </c>
      <c r="C156" s="9">
        <v>28</v>
      </c>
      <c r="D156" s="9">
        <v>143</v>
      </c>
      <c r="E156" s="9">
        <v>0</v>
      </c>
      <c r="F156" s="9">
        <v>0</v>
      </c>
      <c r="G156" s="8">
        <f t="shared" si="24"/>
        <v>22.12</v>
      </c>
      <c r="H156" s="8">
        <f t="shared" si="25"/>
        <v>267.41000000000003</v>
      </c>
      <c r="I156" s="8">
        <f t="shared" si="26"/>
        <v>0</v>
      </c>
      <c r="J156" s="8">
        <f t="shared" si="27"/>
        <v>0</v>
      </c>
      <c r="K156" s="8">
        <f t="shared" si="28"/>
        <v>289.53000000000003</v>
      </c>
      <c r="L156" s="8">
        <f t="shared" si="34"/>
        <v>22.12</v>
      </c>
      <c r="M156" s="8">
        <f t="shared" si="35"/>
        <v>267.41000000000003</v>
      </c>
      <c r="N156" s="8">
        <f t="shared" si="29"/>
        <v>0</v>
      </c>
      <c r="O156" s="8">
        <f t="shared" si="30"/>
        <v>0</v>
      </c>
      <c r="P156" s="8">
        <f t="shared" si="31"/>
        <v>289.53000000000003</v>
      </c>
    </row>
    <row r="157" spans="1:16" outlineLevel="2" x14ac:dyDescent="0.25">
      <c r="A157" s="1" t="s">
        <v>148</v>
      </c>
      <c r="B157" s="1" t="s">
        <v>150</v>
      </c>
      <c r="C157" s="9">
        <v>77.75</v>
      </c>
      <c r="D157" s="9">
        <v>495.32</v>
      </c>
      <c r="E157" s="9">
        <v>0</v>
      </c>
      <c r="F157" s="9">
        <v>131</v>
      </c>
      <c r="G157" s="8">
        <f t="shared" si="24"/>
        <v>61.422499999999999</v>
      </c>
      <c r="H157" s="8">
        <f t="shared" si="25"/>
        <v>926.24840000000006</v>
      </c>
      <c r="I157" s="8">
        <f t="shared" si="26"/>
        <v>0</v>
      </c>
      <c r="J157" s="8">
        <f t="shared" si="27"/>
        <v>1399.08</v>
      </c>
      <c r="K157" s="8">
        <f t="shared" si="28"/>
        <v>2386.7509</v>
      </c>
      <c r="L157" s="8">
        <f t="shared" si="34"/>
        <v>61.422499999999999</v>
      </c>
      <c r="M157" s="8">
        <f t="shared" si="35"/>
        <v>926.24840000000006</v>
      </c>
      <c r="N157" s="8">
        <f t="shared" si="29"/>
        <v>0</v>
      </c>
      <c r="O157" s="8">
        <f t="shared" si="30"/>
        <v>839.71</v>
      </c>
      <c r="P157" s="8">
        <f t="shared" si="31"/>
        <v>1827.3809000000001</v>
      </c>
    </row>
    <row r="158" spans="1:16" outlineLevel="2" x14ac:dyDescent="0.25">
      <c r="A158" s="1" t="s">
        <v>148</v>
      </c>
      <c r="B158" s="1" t="s">
        <v>151</v>
      </c>
      <c r="C158" s="9">
        <v>0</v>
      </c>
      <c r="D158" s="9">
        <v>970.35</v>
      </c>
      <c r="E158" s="9">
        <v>0</v>
      </c>
      <c r="F158" s="9">
        <v>162</v>
      </c>
      <c r="G158" s="8">
        <f t="shared" si="24"/>
        <v>0</v>
      </c>
      <c r="H158" s="8">
        <f t="shared" si="25"/>
        <v>1814.5545000000002</v>
      </c>
      <c r="I158" s="8">
        <f t="shared" si="26"/>
        <v>0</v>
      </c>
      <c r="J158" s="8">
        <f t="shared" si="27"/>
        <v>1730.1599999999999</v>
      </c>
      <c r="K158" s="8">
        <f t="shared" si="28"/>
        <v>3544.7145</v>
      </c>
      <c r="L158" s="8">
        <f t="shared" si="34"/>
        <v>0</v>
      </c>
      <c r="M158" s="8">
        <f t="shared" si="35"/>
        <v>1814.5545000000002</v>
      </c>
      <c r="N158" s="8">
        <f t="shared" si="29"/>
        <v>0</v>
      </c>
      <c r="O158" s="8">
        <f t="shared" si="30"/>
        <v>1038.42</v>
      </c>
      <c r="P158" s="8">
        <f t="shared" si="31"/>
        <v>2852.9745000000003</v>
      </c>
    </row>
    <row r="159" spans="1:16" outlineLevel="2" x14ac:dyDescent="0.25">
      <c r="A159" s="1" t="s">
        <v>148</v>
      </c>
      <c r="B159" s="1" t="s">
        <v>152</v>
      </c>
      <c r="C159" s="9">
        <v>10</v>
      </c>
      <c r="D159" s="9">
        <v>99</v>
      </c>
      <c r="E159" s="9">
        <v>0</v>
      </c>
      <c r="F159" s="9">
        <v>0</v>
      </c>
      <c r="G159" s="8">
        <f t="shared" si="24"/>
        <v>7.9</v>
      </c>
      <c r="H159" s="8">
        <f t="shared" si="25"/>
        <v>185.13000000000002</v>
      </c>
      <c r="I159" s="8">
        <f t="shared" si="26"/>
        <v>0</v>
      </c>
      <c r="J159" s="8">
        <f t="shared" si="27"/>
        <v>0</v>
      </c>
      <c r="K159" s="8">
        <f t="shared" si="28"/>
        <v>193.03000000000003</v>
      </c>
      <c r="L159" s="8">
        <f t="shared" si="34"/>
        <v>7.9</v>
      </c>
      <c r="M159" s="8">
        <f t="shared" si="35"/>
        <v>185.13000000000002</v>
      </c>
      <c r="N159" s="8">
        <f t="shared" si="29"/>
        <v>0</v>
      </c>
      <c r="O159" s="8">
        <f t="shared" si="30"/>
        <v>0</v>
      </c>
      <c r="P159" s="8">
        <f t="shared" si="31"/>
        <v>193.03000000000003</v>
      </c>
    </row>
    <row r="160" spans="1:16" outlineLevel="2" x14ac:dyDescent="0.25">
      <c r="A160" s="1" t="s">
        <v>148</v>
      </c>
      <c r="B160" s="1" t="s">
        <v>153</v>
      </c>
      <c r="C160" s="9">
        <v>0</v>
      </c>
      <c r="D160" s="9">
        <v>159.44</v>
      </c>
      <c r="E160" s="9">
        <v>0</v>
      </c>
      <c r="F160" s="9">
        <v>25.2</v>
      </c>
      <c r="G160" s="8">
        <f t="shared" si="24"/>
        <v>0</v>
      </c>
      <c r="H160" s="8">
        <f t="shared" si="25"/>
        <v>298.15280000000001</v>
      </c>
      <c r="I160" s="8">
        <f t="shared" si="26"/>
        <v>0</v>
      </c>
      <c r="J160" s="8">
        <f t="shared" si="27"/>
        <v>269.13599999999997</v>
      </c>
      <c r="K160" s="8">
        <f t="shared" si="28"/>
        <v>567.28880000000004</v>
      </c>
      <c r="L160" s="8">
        <f t="shared" si="34"/>
        <v>0</v>
      </c>
      <c r="M160" s="8">
        <f t="shared" si="35"/>
        <v>298.15280000000001</v>
      </c>
      <c r="N160" s="8">
        <f t="shared" si="29"/>
        <v>0</v>
      </c>
      <c r="O160" s="8">
        <f t="shared" si="30"/>
        <v>161.53200000000001</v>
      </c>
      <c r="P160" s="8">
        <f t="shared" si="31"/>
        <v>459.6848</v>
      </c>
    </row>
    <row r="161" spans="1:16" outlineLevel="2" x14ac:dyDescent="0.25">
      <c r="A161" s="1" t="s">
        <v>148</v>
      </c>
      <c r="B161" s="1" t="s">
        <v>154</v>
      </c>
      <c r="C161" s="9">
        <v>40.630000000000003</v>
      </c>
      <c r="D161" s="9">
        <v>316.74</v>
      </c>
      <c r="E161" s="9">
        <v>0</v>
      </c>
      <c r="F161" s="9">
        <v>30</v>
      </c>
      <c r="G161" s="8">
        <f t="shared" si="24"/>
        <v>32.097700000000003</v>
      </c>
      <c r="H161" s="8">
        <f t="shared" si="25"/>
        <v>592.30380000000002</v>
      </c>
      <c r="I161" s="8">
        <f t="shared" si="26"/>
        <v>0</v>
      </c>
      <c r="J161" s="8">
        <f t="shared" si="27"/>
        <v>320.39999999999998</v>
      </c>
      <c r="K161" s="8">
        <f t="shared" si="28"/>
        <v>944.80150000000003</v>
      </c>
      <c r="L161" s="8">
        <f t="shared" si="34"/>
        <v>32.097700000000003</v>
      </c>
      <c r="M161" s="8">
        <f t="shared" si="35"/>
        <v>592.30380000000002</v>
      </c>
      <c r="N161" s="8">
        <f t="shared" si="29"/>
        <v>0</v>
      </c>
      <c r="O161" s="8">
        <f t="shared" si="30"/>
        <v>192.3</v>
      </c>
      <c r="P161" s="8">
        <f t="shared" si="31"/>
        <v>816.70150000000012</v>
      </c>
    </row>
    <row r="162" spans="1:16" outlineLevel="2" x14ac:dyDescent="0.25">
      <c r="A162" s="1" t="s">
        <v>148</v>
      </c>
      <c r="B162" s="1" t="s">
        <v>155</v>
      </c>
      <c r="C162" s="9">
        <v>0</v>
      </c>
      <c r="D162" s="9">
        <v>94</v>
      </c>
      <c r="E162" s="9">
        <v>0</v>
      </c>
      <c r="F162" s="9">
        <v>25</v>
      </c>
      <c r="G162" s="8">
        <f t="shared" ref="G162:G228" si="37">+C162*0.79</f>
        <v>0</v>
      </c>
      <c r="H162" s="8">
        <f t="shared" ref="H162:H228" si="38">+D162*1.87</f>
        <v>175.78</v>
      </c>
      <c r="I162" s="8">
        <f t="shared" ref="I162:I228" si="39">+E162*2.14</f>
        <v>0</v>
      </c>
      <c r="J162" s="8">
        <f t="shared" ref="J162:J228" si="40">+F162*10.68</f>
        <v>267</v>
      </c>
      <c r="K162" s="8">
        <f t="shared" ref="K162:K228" si="41">SUM(G162:J162)</f>
        <v>442.78</v>
      </c>
      <c r="L162" s="8">
        <f t="shared" si="34"/>
        <v>0</v>
      </c>
      <c r="M162" s="8">
        <f t="shared" si="35"/>
        <v>175.78</v>
      </c>
      <c r="N162" s="8">
        <f t="shared" ref="N162:N228" si="42">+E162*0.85</f>
        <v>0</v>
      </c>
      <c r="O162" s="8">
        <f t="shared" ref="O162:O228" si="43">+F162*6.41</f>
        <v>160.25</v>
      </c>
      <c r="P162" s="8">
        <f t="shared" ref="P162:P228" si="44">SUM(L162:O162)</f>
        <v>336.03</v>
      </c>
    </row>
    <row r="163" spans="1:16" outlineLevel="2" x14ac:dyDescent="0.25">
      <c r="A163" s="1" t="s">
        <v>148</v>
      </c>
      <c r="B163" s="1" t="s">
        <v>156</v>
      </c>
      <c r="C163" s="9">
        <v>89</v>
      </c>
      <c r="D163" s="9">
        <v>418.84</v>
      </c>
      <c r="E163" s="9">
        <v>0</v>
      </c>
      <c r="F163" s="9">
        <v>15.99</v>
      </c>
      <c r="G163" s="8">
        <f t="shared" si="37"/>
        <v>70.31</v>
      </c>
      <c r="H163" s="8">
        <f t="shared" si="38"/>
        <v>783.23080000000004</v>
      </c>
      <c r="I163" s="8">
        <f t="shared" si="39"/>
        <v>0</v>
      </c>
      <c r="J163" s="8">
        <f t="shared" si="40"/>
        <v>170.7732</v>
      </c>
      <c r="K163" s="8">
        <f t="shared" si="41"/>
        <v>1024.3140000000001</v>
      </c>
      <c r="L163" s="8">
        <f t="shared" si="34"/>
        <v>70.31</v>
      </c>
      <c r="M163" s="8">
        <f t="shared" si="35"/>
        <v>783.23080000000004</v>
      </c>
      <c r="N163" s="8">
        <f t="shared" si="42"/>
        <v>0</v>
      </c>
      <c r="O163" s="8">
        <f t="shared" si="43"/>
        <v>102.49590000000001</v>
      </c>
      <c r="P163" s="8">
        <f t="shared" si="44"/>
        <v>956.0367</v>
      </c>
    </row>
    <row r="164" spans="1:16" outlineLevel="2" x14ac:dyDescent="0.25">
      <c r="A164" s="1" t="s">
        <v>148</v>
      </c>
      <c r="B164" s="1" t="s">
        <v>157</v>
      </c>
      <c r="C164" s="9">
        <v>36</v>
      </c>
      <c r="D164" s="9">
        <v>155</v>
      </c>
      <c r="E164" s="9">
        <v>0</v>
      </c>
      <c r="F164" s="9">
        <v>20</v>
      </c>
      <c r="G164" s="8">
        <f t="shared" si="37"/>
        <v>28.44</v>
      </c>
      <c r="H164" s="8">
        <f t="shared" si="38"/>
        <v>289.85000000000002</v>
      </c>
      <c r="I164" s="8">
        <f t="shared" si="39"/>
        <v>0</v>
      </c>
      <c r="J164" s="8">
        <f t="shared" si="40"/>
        <v>213.6</v>
      </c>
      <c r="K164" s="8">
        <f t="shared" si="41"/>
        <v>531.89</v>
      </c>
      <c r="L164" s="8">
        <f t="shared" si="34"/>
        <v>28.44</v>
      </c>
      <c r="M164" s="8">
        <f t="shared" si="35"/>
        <v>289.85000000000002</v>
      </c>
      <c r="N164" s="8">
        <f t="shared" si="42"/>
        <v>0</v>
      </c>
      <c r="O164" s="8">
        <f t="shared" si="43"/>
        <v>128.19999999999999</v>
      </c>
      <c r="P164" s="8">
        <f t="shared" si="44"/>
        <v>446.49</v>
      </c>
    </row>
    <row r="165" spans="1:16" outlineLevel="1" x14ac:dyDescent="0.25">
      <c r="A165" s="23" t="s">
        <v>1266</v>
      </c>
      <c r="B165" s="22"/>
      <c r="C165" s="9">
        <f t="shared" ref="C165:P165" si="45">SUBTOTAL(9,C156:C164)</f>
        <v>281.38</v>
      </c>
      <c r="D165" s="9">
        <f t="shared" si="45"/>
        <v>2851.6900000000005</v>
      </c>
      <c r="E165" s="9">
        <f t="shared" si="45"/>
        <v>0</v>
      </c>
      <c r="F165" s="9">
        <f t="shared" si="45"/>
        <v>409.19</v>
      </c>
      <c r="G165" s="8">
        <f t="shared" si="45"/>
        <v>222.29020000000003</v>
      </c>
      <c r="H165" s="8">
        <f t="shared" si="45"/>
        <v>5332.6603000000014</v>
      </c>
      <c r="I165" s="8">
        <f t="shared" si="45"/>
        <v>0</v>
      </c>
      <c r="J165" s="8">
        <f t="shared" si="45"/>
        <v>4370.1491999999998</v>
      </c>
      <c r="K165" s="8">
        <f t="shared" si="45"/>
        <v>9925.0997000000007</v>
      </c>
      <c r="L165" s="8">
        <f t="shared" si="45"/>
        <v>222.29020000000003</v>
      </c>
      <c r="M165" s="8">
        <f t="shared" si="45"/>
        <v>5332.6603000000014</v>
      </c>
      <c r="N165" s="8">
        <f t="shared" si="45"/>
        <v>0</v>
      </c>
      <c r="O165" s="8">
        <f t="shared" si="45"/>
        <v>2622.9078999999997</v>
      </c>
      <c r="P165" s="8">
        <f t="shared" si="45"/>
        <v>8177.8584000000001</v>
      </c>
    </row>
    <row r="166" spans="1:16" outlineLevel="2" x14ac:dyDescent="0.25">
      <c r="A166" s="1" t="s">
        <v>158</v>
      </c>
      <c r="B166" s="1" t="s">
        <v>159</v>
      </c>
      <c r="C166" s="9">
        <v>36.83</v>
      </c>
      <c r="D166" s="9">
        <v>94</v>
      </c>
      <c r="E166" s="9">
        <v>96</v>
      </c>
      <c r="F166" s="9">
        <v>109.7</v>
      </c>
      <c r="G166" s="8">
        <f t="shared" si="37"/>
        <v>29.095700000000001</v>
      </c>
      <c r="H166" s="8">
        <f t="shared" si="38"/>
        <v>175.78</v>
      </c>
      <c r="I166" s="8">
        <f t="shared" si="39"/>
        <v>205.44</v>
      </c>
      <c r="J166" s="8">
        <f t="shared" si="40"/>
        <v>1171.596</v>
      </c>
      <c r="K166" s="8">
        <f t="shared" si="41"/>
        <v>1581.9117000000001</v>
      </c>
      <c r="L166" s="8">
        <f t="shared" si="34"/>
        <v>29.095700000000001</v>
      </c>
      <c r="M166" s="8">
        <f t="shared" si="35"/>
        <v>175.78</v>
      </c>
      <c r="N166" s="8">
        <f t="shared" si="42"/>
        <v>81.599999999999994</v>
      </c>
      <c r="O166" s="8">
        <f t="shared" si="43"/>
        <v>703.17700000000002</v>
      </c>
      <c r="P166" s="8">
        <f t="shared" si="44"/>
        <v>989.65269999999998</v>
      </c>
    </row>
    <row r="167" spans="1:16" outlineLevel="2" x14ac:dyDescent="0.25">
      <c r="A167" s="1" t="s">
        <v>158</v>
      </c>
      <c r="B167" s="1" t="s">
        <v>160</v>
      </c>
      <c r="C167" s="9">
        <v>0</v>
      </c>
      <c r="D167" s="9">
        <v>389.13</v>
      </c>
      <c r="E167" s="9">
        <v>217.71</v>
      </c>
      <c r="F167" s="9">
        <v>542.35</v>
      </c>
      <c r="G167" s="8">
        <f t="shared" si="37"/>
        <v>0</v>
      </c>
      <c r="H167" s="8">
        <f t="shared" si="38"/>
        <v>727.67309999999998</v>
      </c>
      <c r="I167" s="8">
        <f t="shared" si="39"/>
        <v>465.89940000000007</v>
      </c>
      <c r="J167" s="8">
        <f t="shared" si="40"/>
        <v>5792.2979999999998</v>
      </c>
      <c r="K167" s="8">
        <f t="shared" si="41"/>
        <v>6985.8705</v>
      </c>
      <c r="L167" s="8">
        <f t="shared" si="34"/>
        <v>0</v>
      </c>
      <c r="M167" s="8">
        <f t="shared" si="35"/>
        <v>727.67309999999998</v>
      </c>
      <c r="N167" s="8">
        <f t="shared" si="42"/>
        <v>185.05350000000001</v>
      </c>
      <c r="O167" s="8">
        <f t="shared" si="43"/>
        <v>3476.4635000000003</v>
      </c>
      <c r="P167" s="8">
        <f t="shared" si="44"/>
        <v>4389.1900999999998</v>
      </c>
    </row>
    <row r="168" spans="1:16" outlineLevel="2" x14ac:dyDescent="0.25">
      <c r="A168" s="1" t="s">
        <v>158</v>
      </c>
      <c r="B168" s="1" t="s">
        <v>161</v>
      </c>
      <c r="C168" s="9">
        <v>348.08</v>
      </c>
      <c r="D168" s="9">
        <v>542</v>
      </c>
      <c r="E168" s="9">
        <v>8</v>
      </c>
      <c r="F168" s="9">
        <v>521.66999999999996</v>
      </c>
      <c r="G168" s="8">
        <f t="shared" si="37"/>
        <v>274.98320000000001</v>
      </c>
      <c r="H168" s="8">
        <f t="shared" si="38"/>
        <v>1013.5400000000001</v>
      </c>
      <c r="I168" s="8">
        <f t="shared" si="39"/>
        <v>17.12</v>
      </c>
      <c r="J168" s="8">
        <f t="shared" si="40"/>
        <v>5571.4355999999998</v>
      </c>
      <c r="K168" s="8">
        <f t="shared" si="41"/>
        <v>6877.0787999999993</v>
      </c>
      <c r="L168" s="8">
        <f t="shared" si="34"/>
        <v>274.98320000000001</v>
      </c>
      <c r="M168" s="8">
        <f t="shared" si="35"/>
        <v>1013.5400000000001</v>
      </c>
      <c r="N168" s="8">
        <f t="shared" si="42"/>
        <v>6.8</v>
      </c>
      <c r="O168" s="8">
        <f t="shared" si="43"/>
        <v>3343.9046999999996</v>
      </c>
      <c r="P168" s="8">
        <f t="shared" si="44"/>
        <v>4639.2278999999999</v>
      </c>
    </row>
    <row r="169" spans="1:16" outlineLevel="2" x14ac:dyDescent="0.25">
      <c r="A169" s="1" t="s">
        <v>158</v>
      </c>
      <c r="B169" s="1" t="s">
        <v>162</v>
      </c>
      <c r="C169" s="9">
        <v>235.92</v>
      </c>
      <c r="D169" s="9">
        <v>388</v>
      </c>
      <c r="E169" s="9">
        <v>80</v>
      </c>
      <c r="F169" s="9">
        <v>383.9</v>
      </c>
      <c r="G169" s="8">
        <f t="shared" si="37"/>
        <v>186.3768</v>
      </c>
      <c r="H169" s="8">
        <f t="shared" si="38"/>
        <v>725.56000000000006</v>
      </c>
      <c r="I169" s="8">
        <f t="shared" si="39"/>
        <v>171.20000000000002</v>
      </c>
      <c r="J169" s="8">
        <f t="shared" si="40"/>
        <v>4100.0519999999997</v>
      </c>
      <c r="K169" s="8">
        <f t="shared" si="41"/>
        <v>5183.1887999999999</v>
      </c>
      <c r="L169" s="8">
        <f t="shared" si="34"/>
        <v>186.3768</v>
      </c>
      <c r="M169" s="8">
        <f t="shared" si="35"/>
        <v>725.56000000000006</v>
      </c>
      <c r="N169" s="8">
        <f t="shared" si="42"/>
        <v>68</v>
      </c>
      <c r="O169" s="8">
        <f t="shared" si="43"/>
        <v>2460.799</v>
      </c>
      <c r="P169" s="8">
        <f t="shared" si="44"/>
        <v>3440.7357999999999</v>
      </c>
    </row>
    <row r="170" spans="1:16" outlineLevel="2" x14ac:dyDescent="0.25">
      <c r="A170" s="1" t="s">
        <v>158</v>
      </c>
      <c r="B170" s="1" t="s">
        <v>163</v>
      </c>
      <c r="C170" s="9">
        <v>40</v>
      </c>
      <c r="D170" s="9">
        <v>235.66</v>
      </c>
      <c r="E170" s="9">
        <v>0</v>
      </c>
      <c r="F170" s="9">
        <v>151</v>
      </c>
      <c r="G170" s="8">
        <f t="shared" si="37"/>
        <v>31.6</v>
      </c>
      <c r="H170" s="8">
        <f t="shared" si="38"/>
        <v>440.68420000000003</v>
      </c>
      <c r="I170" s="8">
        <f t="shared" si="39"/>
        <v>0</v>
      </c>
      <c r="J170" s="8">
        <f t="shared" si="40"/>
        <v>1612.68</v>
      </c>
      <c r="K170" s="8">
        <f t="shared" si="41"/>
        <v>2084.9642000000003</v>
      </c>
      <c r="L170" s="8">
        <f t="shared" si="34"/>
        <v>31.6</v>
      </c>
      <c r="M170" s="8">
        <f t="shared" si="35"/>
        <v>440.68420000000003</v>
      </c>
      <c r="N170" s="8">
        <f t="shared" si="42"/>
        <v>0</v>
      </c>
      <c r="O170" s="8">
        <f t="shared" si="43"/>
        <v>967.91</v>
      </c>
      <c r="P170" s="8">
        <f t="shared" si="44"/>
        <v>1440.1941999999999</v>
      </c>
    </row>
    <row r="171" spans="1:16" outlineLevel="2" x14ac:dyDescent="0.25">
      <c r="A171" s="1" t="s">
        <v>158</v>
      </c>
      <c r="B171" s="1" t="s">
        <v>164</v>
      </c>
      <c r="C171" s="9">
        <v>255.8</v>
      </c>
      <c r="D171" s="9">
        <v>543.6</v>
      </c>
      <c r="E171" s="9">
        <v>189</v>
      </c>
      <c r="F171" s="9">
        <v>914.81</v>
      </c>
      <c r="G171" s="8">
        <f t="shared" si="37"/>
        <v>202.08200000000002</v>
      </c>
      <c r="H171" s="8">
        <f t="shared" si="38"/>
        <v>1016.5320000000002</v>
      </c>
      <c r="I171" s="8">
        <f t="shared" si="39"/>
        <v>404.46000000000004</v>
      </c>
      <c r="J171" s="8">
        <f t="shared" si="40"/>
        <v>9770.1707999999999</v>
      </c>
      <c r="K171" s="8">
        <f t="shared" si="41"/>
        <v>11393.2448</v>
      </c>
      <c r="L171" s="8">
        <f t="shared" si="34"/>
        <v>202.08200000000002</v>
      </c>
      <c r="M171" s="8">
        <f t="shared" si="35"/>
        <v>1016.5320000000002</v>
      </c>
      <c r="N171" s="8">
        <f t="shared" si="42"/>
        <v>160.65</v>
      </c>
      <c r="O171" s="8">
        <f t="shared" si="43"/>
        <v>5863.9321</v>
      </c>
      <c r="P171" s="8">
        <f t="shared" si="44"/>
        <v>7243.1961000000001</v>
      </c>
    </row>
    <row r="172" spans="1:16" outlineLevel="2" x14ac:dyDescent="0.25">
      <c r="A172" s="1" t="s">
        <v>158</v>
      </c>
      <c r="B172" s="1" t="s">
        <v>5</v>
      </c>
      <c r="C172" s="9">
        <v>598</v>
      </c>
      <c r="D172" s="9">
        <v>2020.53</v>
      </c>
      <c r="E172" s="9">
        <v>346</v>
      </c>
      <c r="F172" s="9">
        <v>388.98</v>
      </c>
      <c r="G172" s="8">
        <f t="shared" si="37"/>
        <v>472.42</v>
      </c>
      <c r="H172" s="8">
        <f t="shared" si="38"/>
        <v>3778.3911000000003</v>
      </c>
      <c r="I172" s="8">
        <f t="shared" si="39"/>
        <v>740.44</v>
      </c>
      <c r="J172" s="8">
        <f t="shared" si="40"/>
        <v>4154.3064000000004</v>
      </c>
      <c r="K172" s="8">
        <f t="shared" si="41"/>
        <v>9145.557499999999</v>
      </c>
      <c r="L172" s="8">
        <f t="shared" si="34"/>
        <v>472.42</v>
      </c>
      <c r="M172" s="8">
        <f t="shared" si="35"/>
        <v>3778.3911000000003</v>
      </c>
      <c r="N172" s="8">
        <f t="shared" si="42"/>
        <v>294.09999999999997</v>
      </c>
      <c r="O172" s="8">
        <f t="shared" si="43"/>
        <v>2493.3618000000001</v>
      </c>
      <c r="P172" s="8">
        <f t="shared" si="44"/>
        <v>7038.2728999999999</v>
      </c>
    </row>
    <row r="173" spans="1:16" outlineLevel="2" x14ac:dyDescent="0.25">
      <c r="A173" s="1" t="s">
        <v>158</v>
      </c>
      <c r="B173" s="1" t="s">
        <v>165</v>
      </c>
      <c r="C173" s="9">
        <v>0</v>
      </c>
      <c r="D173" s="9">
        <v>329</v>
      </c>
      <c r="E173" s="9">
        <v>44</v>
      </c>
      <c r="F173" s="9">
        <v>174</v>
      </c>
      <c r="G173" s="8">
        <f t="shared" si="37"/>
        <v>0</v>
      </c>
      <c r="H173" s="8">
        <f t="shared" si="38"/>
        <v>615.23</v>
      </c>
      <c r="I173" s="8">
        <f t="shared" si="39"/>
        <v>94.160000000000011</v>
      </c>
      <c r="J173" s="8">
        <f t="shared" si="40"/>
        <v>1858.32</v>
      </c>
      <c r="K173" s="8">
        <f t="shared" si="41"/>
        <v>2567.71</v>
      </c>
      <c r="L173" s="8">
        <f t="shared" si="34"/>
        <v>0</v>
      </c>
      <c r="M173" s="8">
        <f t="shared" si="35"/>
        <v>615.23</v>
      </c>
      <c r="N173" s="8">
        <f t="shared" si="42"/>
        <v>37.4</v>
      </c>
      <c r="O173" s="8">
        <f t="shared" si="43"/>
        <v>1115.3399999999999</v>
      </c>
      <c r="P173" s="8">
        <f t="shared" si="44"/>
        <v>1767.9699999999998</v>
      </c>
    </row>
    <row r="174" spans="1:16" outlineLevel="2" x14ac:dyDescent="0.25">
      <c r="A174" s="1" t="s">
        <v>158</v>
      </c>
      <c r="B174" s="1" t="s">
        <v>166</v>
      </c>
      <c r="C174" s="9">
        <v>32</v>
      </c>
      <c r="D174" s="9">
        <v>80</v>
      </c>
      <c r="E174" s="9">
        <v>0</v>
      </c>
      <c r="F174" s="9">
        <v>0</v>
      </c>
      <c r="G174" s="8">
        <f t="shared" si="37"/>
        <v>25.28</v>
      </c>
      <c r="H174" s="8">
        <f t="shared" si="38"/>
        <v>149.60000000000002</v>
      </c>
      <c r="I174" s="8">
        <f t="shared" si="39"/>
        <v>0</v>
      </c>
      <c r="J174" s="8">
        <f t="shared" si="40"/>
        <v>0</v>
      </c>
      <c r="K174" s="8">
        <f t="shared" si="41"/>
        <v>174.88000000000002</v>
      </c>
      <c r="L174" s="8">
        <f t="shared" si="34"/>
        <v>25.28</v>
      </c>
      <c r="M174" s="8">
        <f t="shared" si="35"/>
        <v>149.60000000000002</v>
      </c>
      <c r="N174" s="8">
        <f t="shared" si="42"/>
        <v>0</v>
      </c>
      <c r="O174" s="8">
        <f t="shared" si="43"/>
        <v>0</v>
      </c>
      <c r="P174" s="8">
        <f t="shared" si="44"/>
        <v>174.88000000000002</v>
      </c>
    </row>
    <row r="175" spans="1:16" outlineLevel="2" x14ac:dyDescent="0.25">
      <c r="A175" s="1" t="s">
        <v>158</v>
      </c>
      <c r="B175" s="1" t="s">
        <v>167</v>
      </c>
      <c r="C175" s="9">
        <v>0</v>
      </c>
      <c r="D175" s="9">
        <v>167.64</v>
      </c>
      <c r="E175" s="9">
        <v>448.47</v>
      </c>
      <c r="F175" s="9">
        <v>539.83000000000004</v>
      </c>
      <c r="G175" s="8">
        <f t="shared" si="37"/>
        <v>0</v>
      </c>
      <c r="H175" s="8">
        <f t="shared" si="38"/>
        <v>313.48680000000002</v>
      </c>
      <c r="I175" s="8">
        <f t="shared" si="39"/>
        <v>959.72580000000016</v>
      </c>
      <c r="J175" s="8">
        <f t="shared" si="40"/>
        <v>5765.3843999999999</v>
      </c>
      <c r="K175" s="8">
        <f t="shared" si="41"/>
        <v>7038.5969999999998</v>
      </c>
      <c r="L175" s="8">
        <f t="shared" si="34"/>
        <v>0</v>
      </c>
      <c r="M175" s="8">
        <f t="shared" si="35"/>
        <v>313.48680000000002</v>
      </c>
      <c r="N175" s="8">
        <f t="shared" si="42"/>
        <v>381.1995</v>
      </c>
      <c r="O175" s="8">
        <f t="shared" si="43"/>
        <v>3460.3103000000006</v>
      </c>
      <c r="P175" s="8">
        <f t="shared" si="44"/>
        <v>4154.9966000000004</v>
      </c>
    </row>
    <row r="176" spans="1:16" outlineLevel="2" x14ac:dyDescent="0.25">
      <c r="A176" s="1" t="s">
        <v>158</v>
      </c>
      <c r="B176" s="1" t="s">
        <v>168</v>
      </c>
      <c r="C176" s="9">
        <v>0</v>
      </c>
      <c r="D176" s="9">
        <v>493.84</v>
      </c>
      <c r="E176" s="9">
        <v>0</v>
      </c>
      <c r="F176" s="9">
        <v>180</v>
      </c>
      <c r="G176" s="8">
        <f t="shared" si="37"/>
        <v>0</v>
      </c>
      <c r="H176" s="8">
        <f t="shared" si="38"/>
        <v>923.48080000000004</v>
      </c>
      <c r="I176" s="8">
        <f t="shared" si="39"/>
        <v>0</v>
      </c>
      <c r="J176" s="8">
        <f t="shared" si="40"/>
        <v>1922.3999999999999</v>
      </c>
      <c r="K176" s="8">
        <f t="shared" si="41"/>
        <v>2845.8807999999999</v>
      </c>
      <c r="L176" s="8">
        <f t="shared" si="34"/>
        <v>0</v>
      </c>
      <c r="M176" s="8">
        <f t="shared" si="35"/>
        <v>923.48080000000004</v>
      </c>
      <c r="N176" s="8">
        <f t="shared" si="42"/>
        <v>0</v>
      </c>
      <c r="O176" s="8">
        <f t="shared" si="43"/>
        <v>1153.8</v>
      </c>
      <c r="P176" s="8">
        <f t="shared" si="44"/>
        <v>2077.2808</v>
      </c>
    </row>
    <row r="177" spans="1:16" outlineLevel="2" x14ac:dyDescent="0.25">
      <c r="A177" s="1" t="s">
        <v>158</v>
      </c>
      <c r="B177" s="1" t="s">
        <v>169</v>
      </c>
      <c r="C177" s="9">
        <v>295.68</v>
      </c>
      <c r="D177" s="9">
        <v>131</v>
      </c>
      <c r="E177" s="9">
        <v>47.47</v>
      </c>
      <c r="F177" s="9">
        <v>169</v>
      </c>
      <c r="G177" s="8">
        <f t="shared" si="37"/>
        <v>233.58720000000002</v>
      </c>
      <c r="H177" s="8">
        <f t="shared" si="38"/>
        <v>244.97000000000003</v>
      </c>
      <c r="I177" s="8">
        <f t="shared" si="39"/>
        <v>101.58580000000001</v>
      </c>
      <c r="J177" s="8">
        <f t="shared" si="40"/>
        <v>1804.9199999999998</v>
      </c>
      <c r="K177" s="8">
        <f t="shared" si="41"/>
        <v>2385.0630000000001</v>
      </c>
      <c r="L177" s="8">
        <f t="shared" si="34"/>
        <v>233.58720000000002</v>
      </c>
      <c r="M177" s="8">
        <f t="shared" si="35"/>
        <v>244.97000000000003</v>
      </c>
      <c r="N177" s="8">
        <f t="shared" si="42"/>
        <v>40.349499999999999</v>
      </c>
      <c r="O177" s="8">
        <f t="shared" si="43"/>
        <v>1083.29</v>
      </c>
      <c r="P177" s="8">
        <f t="shared" si="44"/>
        <v>1602.1967</v>
      </c>
    </row>
    <row r="178" spans="1:16" outlineLevel="2" x14ac:dyDescent="0.25">
      <c r="A178" s="1" t="s">
        <v>158</v>
      </c>
      <c r="B178" s="1" t="s">
        <v>170</v>
      </c>
      <c r="C178" s="9">
        <v>259</v>
      </c>
      <c r="D178" s="9">
        <v>545</v>
      </c>
      <c r="E178" s="9">
        <v>92.9</v>
      </c>
      <c r="F178" s="9">
        <v>127.86</v>
      </c>
      <c r="G178" s="8">
        <f t="shared" si="37"/>
        <v>204.61</v>
      </c>
      <c r="H178" s="8">
        <f t="shared" si="38"/>
        <v>1019.1500000000001</v>
      </c>
      <c r="I178" s="8">
        <f t="shared" si="39"/>
        <v>198.80600000000001</v>
      </c>
      <c r="J178" s="8">
        <f t="shared" si="40"/>
        <v>1365.5447999999999</v>
      </c>
      <c r="K178" s="8">
        <f t="shared" si="41"/>
        <v>2788.1108000000004</v>
      </c>
      <c r="L178" s="8">
        <f t="shared" si="34"/>
        <v>204.61</v>
      </c>
      <c r="M178" s="8">
        <f t="shared" si="35"/>
        <v>1019.1500000000001</v>
      </c>
      <c r="N178" s="8">
        <f t="shared" si="42"/>
        <v>78.965000000000003</v>
      </c>
      <c r="O178" s="8">
        <f t="shared" si="43"/>
        <v>819.58260000000007</v>
      </c>
      <c r="P178" s="8">
        <f t="shared" si="44"/>
        <v>2122.3076000000001</v>
      </c>
    </row>
    <row r="179" spans="1:16" outlineLevel="2" x14ac:dyDescent="0.25">
      <c r="A179" s="1" t="s">
        <v>158</v>
      </c>
      <c r="B179" s="1" t="s">
        <v>171</v>
      </c>
      <c r="C179" s="9">
        <v>245.97</v>
      </c>
      <c r="D179" s="9">
        <v>463.39</v>
      </c>
      <c r="E179" s="9">
        <v>0</v>
      </c>
      <c r="F179" s="9">
        <v>338.8</v>
      </c>
      <c r="G179" s="8">
        <f t="shared" si="37"/>
        <v>194.31630000000001</v>
      </c>
      <c r="H179" s="8">
        <f t="shared" si="38"/>
        <v>866.53930000000003</v>
      </c>
      <c r="I179" s="8">
        <f t="shared" si="39"/>
        <v>0</v>
      </c>
      <c r="J179" s="8">
        <f t="shared" si="40"/>
        <v>3618.384</v>
      </c>
      <c r="K179" s="8">
        <f t="shared" si="41"/>
        <v>4679.2395999999999</v>
      </c>
      <c r="L179" s="8">
        <f t="shared" si="34"/>
        <v>194.31630000000001</v>
      </c>
      <c r="M179" s="8">
        <f t="shared" si="35"/>
        <v>866.53930000000003</v>
      </c>
      <c r="N179" s="8">
        <f t="shared" si="42"/>
        <v>0</v>
      </c>
      <c r="O179" s="8">
        <f t="shared" si="43"/>
        <v>2171.7080000000001</v>
      </c>
      <c r="P179" s="8">
        <f t="shared" si="44"/>
        <v>3232.5636000000004</v>
      </c>
    </row>
    <row r="180" spans="1:16" outlineLevel="2" x14ac:dyDescent="0.25">
      <c r="A180" s="1" t="s">
        <v>158</v>
      </c>
      <c r="B180" s="1" t="s">
        <v>172</v>
      </c>
      <c r="C180" s="9">
        <v>147.51</v>
      </c>
      <c r="D180" s="9">
        <v>220</v>
      </c>
      <c r="E180" s="9">
        <v>0</v>
      </c>
      <c r="F180" s="9">
        <v>194</v>
      </c>
      <c r="G180" s="8">
        <f t="shared" si="37"/>
        <v>116.5329</v>
      </c>
      <c r="H180" s="8">
        <f t="shared" si="38"/>
        <v>411.40000000000003</v>
      </c>
      <c r="I180" s="8">
        <f t="shared" si="39"/>
        <v>0</v>
      </c>
      <c r="J180" s="8">
        <f t="shared" si="40"/>
        <v>2071.92</v>
      </c>
      <c r="K180" s="8">
        <f t="shared" si="41"/>
        <v>2599.8528999999999</v>
      </c>
      <c r="L180" s="8">
        <f t="shared" si="34"/>
        <v>116.5329</v>
      </c>
      <c r="M180" s="8">
        <f t="shared" si="35"/>
        <v>411.40000000000003</v>
      </c>
      <c r="N180" s="8">
        <f t="shared" si="42"/>
        <v>0</v>
      </c>
      <c r="O180" s="8">
        <f t="shared" si="43"/>
        <v>1243.54</v>
      </c>
      <c r="P180" s="8">
        <f t="shared" si="44"/>
        <v>1771.4729</v>
      </c>
    </row>
    <row r="181" spans="1:16" outlineLevel="2" x14ac:dyDescent="0.25">
      <c r="A181" s="1" t="s">
        <v>158</v>
      </c>
      <c r="B181" s="1" t="s">
        <v>173</v>
      </c>
      <c r="C181" s="9">
        <v>0</v>
      </c>
      <c r="D181" s="9">
        <v>24.7</v>
      </c>
      <c r="E181" s="9">
        <v>0</v>
      </c>
      <c r="F181" s="9">
        <v>35</v>
      </c>
      <c r="G181" s="8">
        <f t="shared" si="37"/>
        <v>0</v>
      </c>
      <c r="H181" s="8">
        <f t="shared" si="38"/>
        <v>46.189</v>
      </c>
      <c r="I181" s="8">
        <f t="shared" si="39"/>
        <v>0</v>
      </c>
      <c r="J181" s="8">
        <f t="shared" si="40"/>
        <v>373.8</v>
      </c>
      <c r="K181" s="8">
        <f t="shared" si="41"/>
        <v>419.98900000000003</v>
      </c>
      <c r="L181" s="8">
        <f t="shared" si="34"/>
        <v>0</v>
      </c>
      <c r="M181" s="8">
        <f t="shared" si="35"/>
        <v>46.189</v>
      </c>
      <c r="N181" s="8">
        <f t="shared" si="42"/>
        <v>0</v>
      </c>
      <c r="O181" s="8">
        <f t="shared" si="43"/>
        <v>224.35</v>
      </c>
      <c r="P181" s="8">
        <f t="shared" si="44"/>
        <v>270.53899999999999</v>
      </c>
    </row>
    <row r="182" spans="1:16" outlineLevel="2" x14ac:dyDescent="0.25">
      <c r="A182" s="1" t="s">
        <v>158</v>
      </c>
      <c r="B182" s="1" t="s">
        <v>174</v>
      </c>
      <c r="C182" s="9">
        <v>40</v>
      </c>
      <c r="D182" s="9">
        <v>616.4</v>
      </c>
      <c r="E182" s="9">
        <v>40</v>
      </c>
      <c r="F182" s="9">
        <v>166.72</v>
      </c>
      <c r="G182" s="8">
        <f t="shared" si="37"/>
        <v>31.6</v>
      </c>
      <c r="H182" s="8">
        <f t="shared" si="38"/>
        <v>1152.6680000000001</v>
      </c>
      <c r="I182" s="8">
        <f t="shared" si="39"/>
        <v>85.600000000000009</v>
      </c>
      <c r="J182" s="8">
        <f t="shared" si="40"/>
        <v>1780.5696</v>
      </c>
      <c r="K182" s="8">
        <f t="shared" si="41"/>
        <v>3050.4376000000002</v>
      </c>
      <c r="L182" s="8">
        <f t="shared" si="34"/>
        <v>31.6</v>
      </c>
      <c r="M182" s="8">
        <f t="shared" si="35"/>
        <v>1152.6680000000001</v>
      </c>
      <c r="N182" s="8">
        <f t="shared" si="42"/>
        <v>34</v>
      </c>
      <c r="O182" s="8">
        <f t="shared" si="43"/>
        <v>1068.6751999999999</v>
      </c>
      <c r="P182" s="8">
        <f t="shared" si="44"/>
        <v>2286.9431999999997</v>
      </c>
    </row>
    <row r="183" spans="1:16" outlineLevel="2" x14ac:dyDescent="0.25">
      <c r="A183" s="1" t="s">
        <v>158</v>
      </c>
      <c r="B183" s="1" t="s">
        <v>175</v>
      </c>
      <c r="C183" s="9">
        <v>40</v>
      </c>
      <c r="D183" s="9">
        <v>0</v>
      </c>
      <c r="E183" s="9">
        <v>0</v>
      </c>
      <c r="F183" s="9">
        <v>0</v>
      </c>
      <c r="G183" s="8">
        <f t="shared" si="37"/>
        <v>31.6</v>
      </c>
      <c r="H183" s="8">
        <f t="shared" si="38"/>
        <v>0</v>
      </c>
      <c r="I183" s="8">
        <f t="shared" si="39"/>
        <v>0</v>
      </c>
      <c r="J183" s="8">
        <f t="shared" si="40"/>
        <v>0</v>
      </c>
      <c r="K183" s="8">
        <f t="shared" si="41"/>
        <v>31.6</v>
      </c>
      <c r="L183" s="8">
        <f t="shared" si="34"/>
        <v>31.6</v>
      </c>
      <c r="M183" s="8">
        <f t="shared" si="35"/>
        <v>0</v>
      </c>
      <c r="N183" s="8">
        <f t="shared" si="42"/>
        <v>0</v>
      </c>
      <c r="O183" s="8">
        <f t="shared" si="43"/>
        <v>0</v>
      </c>
      <c r="P183" s="8">
        <f t="shared" si="44"/>
        <v>31.6</v>
      </c>
    </row>
    <row r="184" spans="1:16" outlineLevel="2" x14ac:dyDescent="0.25">
      <c r="A184" s="1" t="s">
        <v>158</v>
      </c>
      <c r="B184" s="1" t="s">
        <v>176</v>
      </c>
      <c r="C184" s="9">
        <v>641.04</v>
      </c>
      <c r="D184" s="9">
        <v>589.77</v>
      </c>
      <c r="E184" s="9">
        <v>105</v>
      </c>
      <c r="F184" s="9">
        <v>924.83</v>
      </c>
      <c r="G184" s="8">
        <f t="shared" si="37"/>
        <v>506.42160000000001</v>
      </c>
      <c r="H184" s="8">
        <f t="shared" si="38"/>
        <v>1102.8698999999999</v>
      </c>
      <c r="I184" s="8">
        <f t="shared" si="39"/>
        <v>224.70000000000002</v>
      </c>
      <c r="J184" s="8">
        <f t="shared" si="40"/>
        <v>9877.1844000000001</v>
      </c>
      <c r="K184" s="8">
        <f t="shared" si="41"/>
        <v>11711.1759</v>
      </c>
      <c r="L184" s="8">
        <f t="shared" si="34"/>
        <v>506.42160000000001</v>
      </c>
      <c r="M184" s="8">
        <f t="shared" si="35"/>
        <v>1102.8698999999999</v>
      </c>
      <c r="N184" s="8">
        <f t="shared" si="42"/>
        <v>89.25</v>
      </c>
      <c r="O184" s="8">
        <f t="shared" si="43"/>
        <v>5928.1603000000005</v>
      </c>
      <c r="P184" s="8">
        <f t="shared" si="44"/>
        <v>7626.7018000000007</v>
      </c>
    </row>
    <row r="185" spans="1:16" outlineLevel="2" x14ac:dyDescent="0.25">
      <c r="A185" s="1" t="s">
        <v>158</v>
      </c>
      <c r="B185" s="1" t="s">
        <v>177</v>
      </c>
      <c r="C185" s="9">
        <v>364.75</v>
      </c>
      <c r="D185" s="9">
        <v>1177.33</v>
      </c>
      <c r="E185" s="9">
        <v>124.08</v>
      </c>
      <c r="F185" s="9">
        <v>1468.91</v>
      </c>
      <c r="G185" s="8">
        <f t="shared" si="37"/>
        <v>288.15250000000003</v>
      </c>
      <c r="H185" s="8">
        <f t="shared" si="38"/>
        <v>2201.6071000000002</v>
      </c>
      <c r="I185" s="8">
        <f t="shared" si="39"/>
        <v>265.53120000000001</v>
      </c>
      <c r="J185" s="8">
        <f t="shared" si="40"/>
        <v>15687.9588</v>
      </c>
      <c r="K185" s="8">
        <f t="shared" si="41"/>
        <v>18443.249599999999</v>
      </c>
      <c r="L185" s="8">
        <f t="shared" si="34"/>
        <v>288.15250000000003</v>
      </c>
      <c r="M185" s="8">
        <f t="shared" si="35"/>
        <v>2201.6071000000002</v>
      </c>
      <c r="N185" s="8">
        <f t="shared" si="42"/>
        <v>105.46799999999999</v>
      </c>
      <c r="O185" s="8">
        <f t="shared" si="43"/>
        <v>9415.7131000000008</v>
      </c>
      <c r="P185" s="8">
        <f t="shared" si="44"/>
        <v>12010.940700000001</v>
      </c>
    </row>
    <row r="186" spans="1:16" outlineLevel="2" x14ac:dyDescent="0.25">
      <c r="A186" s="1" t="s">
        <v>158</v>
      </c>
      <c r="B186" s="1" t="s">
        <v>178</v>
      </c>
      <c r="C186" s="9">
        <v>150</v>
      </c>
      <c r="D186" s="9">
        <v>482.23</v>
      </c>
      <c r="E186" s="9">
        <v>68.239999999999995</v>
      </c>
      <c r="F186" s="9">
        <v>177.6</v>
      </c>
      <c r="G186" s="8">
        <f t="shared" si="37"/>
        <v>118.5</v>
      </c>
      <c r="H186" s="8">
        <f t="shared" si="38"/>
        <v>901.77010000000007</v>
      </c>
      <c r="I186" s="8">
        <f t="shared" si="39"/>
        <v>146.03360000000001</v>
      </c>
      <c r="J186" s="8">
        <f t="shared" si="40"/>
        <v>1896.7679999999998</v>
      </c>
      <c r="K186" s="8">
        <f t="shared" si="41"/>
        <v>3063.0717</v>
      </c>
      <c r="L186" s="8">
        <f t="shared" si="34"/>
        <v>118.5</v>
      </c>
      <c r="M186" s="8">
        <f t="shared" si="35"/>
        <v>901.77010000000007</v>
      </c>
      <c r="N186" s="8">
        <f t="shared" si="42"/>
        <v>58.003999999999991</v>
      </c>
      <c r="O186" s="8">
        <f t="shared" si="43"/>
        <v>1138.4159999999999</v>
      </c>
      <c r="P186" s="8">
        <f t="shared" si="44"/>
        <v>2216.6900999999998</v>
      </c>
    </row>
    <row r="187" spans="1:16" outlineLevel="2" x14ac:dyDescent="0.25">
      <c r="A187" s="1" t="s">
        <v>158</v>
      </c>
      <c r="B187" s="1" t="s">
        <v>179</v>
      </c>
      <c r="C187" s="9">
        <v>35</v>
      </c>
      <c r="D187" s="9">
        <v>55</v>
      </c>
      <c r="E187" s="9">
        <v>0</v>
      </c>
      <c r="F187" s="9">
        <v>25</v>
      </c>
      <c r="G187" s="8">
        <f t="shared" si="37"/>
        <v>27.650000000000002</v>
      </c>
      <c r="H187" s="8">
        <f t="shared" si="38"/>
        <v>102.85000000000001</v>
      </c>
      <c r="I187" s="8">
        <f t="shared" si="39"/>
        <v>0</v>
      </c>
      <c r="J187" s="8">
        <f t="shared" si="40"/>
        <v>267</v>
      </c>
      <c r="K187" s="8">
        <f t="shared" si="41"/>
        <v>397.5</v>
      </c>
      <c r="L187" s="8">
        <f t="shared" si="34"/>
        <v>27.650000000000002</v>
      </c>
      <c r="M187" s="8">
        <f t="shared" si="35"/>
        <v>102.85000000000001</v>
      </c>
      <c r="N187" s="8">
        <f t="shared" si="42"/>
        <v>0</v>
      </c>
      <c r="O187" s="8">
        <f t="shared" si="43"/>
        <v>160.25</v>
      </c>
      <c r="P187" s="8">
        <f t="shared" si="44"/>
        <v>290.75</v>
      </c>
    </row>
    <row r="188" spans="1:16" outlineLevel="2" x14ac:dyDescent="0.25">
      <c r="A188" s="1" t="s">
        <v>158</v>
      </c>
      <c r="B188" s="1" t="s">
        <v>180</v>
      </c>
      <c r="C188" s="9">
        <v>48</v>
      </c>
      <c r="D188" s="9">
        <v>637.94000000000005</v>
      </c>
      <c r="E188" s="9">
        <v>0</v>
      </c>
      <c r="F188" s="9">
        <v>176.7</v>
      </c>
      <c r="G188" s="8">
        <f t="shared" si="37"/>
        <v>37.92</v>
      </c>
      <c r="H188" s="8">
        <f t="shared" si="38"/>
        <v>1192.9478000000001</v>
      </c>
      <c r="I188" s="8">
        <f t="shared" si="39"/>
        <v>0</v>
      </c>
      <c r="J188" s="8">
        <f t="shared" si="40"/>
        <v>1887.1559999999997</v>
      </c>
      <c r="K188" s="8">
        <f t="shared" si="41"/>
        <v>3118.0237999999999</v>
      </c>
      <c r="L188" s="8">
        <f t="shared" si="34"/>
        <v>37.92</v>
      </c>
      <c r="M188" s="8">
        <f t="shared" si="35"/>
        <v>1192.9478000000001</v>
      </c>
      <c r="N188" s="8">
        <f t="shared" si="42"/>
        <v>0</v>
      </c>
      <c r="O188" s="8">
        <f t="shared" si="43"/>
        <v>1132.6469999999999</v>
      </c>
      <c r="P188" s="8">
        <f t="shared" si="44"/>
        <v>2363.5147999999999</v>
      </c>
    </row>
    <row r="189" spans="1:16" outlineLevel="2" x14ac:dyDescent="0.25">
      <c r="A189" s="1" t="s">
        <v>158</v>
      </c>
      <c r="B189" s="1" t="s">
        <v>181</v>
      </c>
      <c r="C189" s="9">
        <v>71.180000000000007</v>
      </c>
      <c r="D189" s="9">
        <v>62</v>
      </c>
      <c r="E189" s="9">
        <v>0</v>
      </c>
      <c r="F189" s="9">
        <v>28</v>
      </c>
      <c r="G189" s="8">
        <f t="shared" si="37"/>
        <v>56.232200000000006</v>
      </c>
      <c r="H189" s="8">
        <f t="shared" si="38"/>
        <v>115.94000000000001</v>
      </c>
      <c r="I189" s="8">
        <f t="shared" si="39"/>
        <v>0</v>
      </c>
      <c r="J189" s="8">
        <f t="shared" si="40"/>
        <v>299.03999999999996</v>
      </c>
      <c r="K189" s="8">
        <f t="shared" si="41"/>
        <v>471.2122</v>
      </c>
      <c r="L189" s="8">
        <f t="shared" si="34"/>
        <v>56.232200000000006</v>
      </c>
      <c r="M189" s="8">
        <f t="shared" si="35"/>
        <v>115.94000000000001</v>
      </c>
      <c r="N189" s="8">
        <f t="shared" si="42"/>
        <v>0</v>
      </c>
      <c r="O189" s="8">
        <f t="shared" si="43"/>
        <v>179.48000000000002</v>
      </c>
      <c r="P189" s="8">
        <f t="shared" si="44"/>
        <v>351.65220000000005</v>
      </c>
    </row>
    <row r="190" spans="1:16" outlineLevel="1" x14ac:dyDescent="0.25">
      <c r="A190" s="23" t="s">
        <v>1265</v>
      </c>
      <c r="B190" s="22"/>
      <c r="C190" s="9">
        <f t="shared" ref="C190:P190" si="46">SUBTOTAL(9,C166:C189)</f>
        <v>3884.7599999999998</v>
      </c>
      <c r="D190" s="9">
        <f t="shared" si="46"/>
        <v>10288.16</v>
      </c>
      <c r="E190" s="9">
        <f t="shared" si="46"/>
        <v>1906.8700000000001</v>
      </c>
      <c r="F190" s="9">
        <f t="shared" si="46"/>
        <v>7738.66</v>
      </c>
      <c r="G190" s="8">
        <f t="shared" si="46"/>
        <v>3068.9603999999999</v>
      </c>
      <c r="H190" s="8">
        <f t="shared" si="46"/>
        <v>19238.859199999999</v>
      </c>
      <c r="I190" s="8">
        <f t="shared" si="46"/>
        <v>4080.7017999999998</v>
      </c>
      <c r="J190" s="8">
        <f t="shared" si="46"/>
        <v>82648.888800000001</v>
      </c>
      <c r="K190" s="8">
        <f t="shared" si="46"/>
        <v>109037.4102</v>
      </c>
      <c r="L190" s="8">
        <f t="shared" si="46"/>
        <v>3068.9603999999999</v>
      </c>
      <c r="M190" s="8">
        <f t="shared" si="46"/>
        <v>19238.859199999999</v>
      </c>
      <c r="N190" s="8">
        <f t="shared" si="46"/>
        <v>1620.8395</v>
      </c>
      <c r="O190" s="8">
        <f t="shared" si="46"/>
        <v>49604.810600000004</v>
      </c>
      <c r="P190" s="8">
        <f t="shared" si="46"/>
        <v>73533.469700000001</v>
      </c>
    </row>
    <row r="191" spans="1:16" outlineLevel="2" x14ac:dyDescent="0.25">
      <c r="A191" s="1" t="s">
        <v>182</v>
      </c>
      <c r="B191" s="1" t="s">
        <v>183</v>
      </c>
      <c r="C191" s="9">
        <v>23</v>
      </c>
      <c r="D191" s="9">
        <v>134</v>
      </c>
      <c r="E191" s="9">
        <v>0</v>
      </c>
      <c r="F191" s="9">
        <v>269.89999999999998</v>
      </c>
      <c r="G191" s="8">
        <f t="shared" si="37"/>
        <v>18.170000000000002</v>
      </c>
      <c r="H191" s="8">
        <f t="shared" si="38"/>
        <v>250.58</v>
      </c>
      <c r="I191" s="8">
        <f t="shared" si="39"/>
        <v>0</v>
      </c>
      <c r="J191" s="8">
        <f t="shared" si="40"/>
        <v>2882.5319999999997</v>
      </c>
      <c r="K191" s="8">
        <f t="shared" si="41"/>
        <v>3151.2819999999997</v>
      </c>
      <c r="L191" s="8">
        <f t="shared" si="34"/>
        <v>18.170000000000002</v>
      </c>
      <c r="M191" s="8">
        <f t="shared" si="35"/>
        <v>250.58</v>
      </c>
      <c r="N191" s="8">
        <f t="shared" si="42"/>
        <v>0</v>
      </c>
      <c r="O191" s="8">
        <f t="shared" si="43"/>
        <v>1730.059</v>
      </c>
      <c r="P191" s="8">
        <f t="shared" si="44"/>
        <v>1998.809</v>
      </c>
    </row>
    <row r="192" spans="1:16" outlineLevel="2" x14ac:dyDescent="0.25">
      <c r="A192" s="1" t="s">
        <v>182</v>
      </c>
      <c r="B192" s="1" t="s">
        <v>184</v>
      </c>
      <c r="C192" s="9">
        <v>670.8</v>
      </c>
      <c r="D192" s="9">
        <v>1919.14</v>
      </c>
      <c r="E192" s="9">
        <v>87</v>
      </c>
      <c r="F192" s="9">
        <v>752.7</v>
      </c>
      <c r="G192" s="8">
        <f t="shared" si="37"/>
        <v>529.93200000000002</v>
      </c>
      <c r="H192" s="8">
        <f t="shared" si="38"/>
        <v>3588.7918000000004</v>
      </c>
      <c r="I192" s="8">
        <f t="shared" si="39"/>
        <v>186.18</v>
      </c>
      <c r="J192" s="8">
        <f t="shared" si="40"/>
        <v>8038.8360000000002</v>
      </c>
      <c r="K192" s="8">
        <f t="shared" si="41"/>
        <v>12343.739800000001</v>
      </c>
      <c r="L192" s="8">
        <f t="shared" si="34"/>
        <v>529.93200000000002</v>
      </c>
      <c r="M192" s="8">
        <f t="shared" si="35"/>
        <v>3588.7918000000004</v>
      </c>
      <c r="N192" s="8">
        <f t="shared" si="42"/>
        <v>73.95</v>
      </c>
      <c r="O192" s="8">
        <f t="shared" si="43"/>
        <v>4824.8070000000007</v>
      </c>
      <c r="P192" s="8">
        <f t="shared" si="44"/>
        <v>9017.4808000000012</v>
      </c>
    </row>
    <row r="193" spans="1:16" outlineLevel="2" x14ac:dyDescent="0.25">
      <c r="A193" s="1" t="s">
        <v>182</v>
      </c>
      <c r="B193" s="1" t="s">
        <v>185</v>
      </c>
      <c r="C193" s="9">
        <v>59</v>
      </c>
      <c r="D193" s="9">
        <v>88</v>
      </c>
      <c r="E193" s="9">
        <v>40</v>
      </c>
      <c r="F193" s="9">
        <v>183</v>
      </c>
      <c r="G193" s="8">
        <f t="shared" si="37"/>
        <v>46.61</v>
      </c>
      <c r="H193" s="8">
        <f t="shared" si="38"/>
        <v>164.56</v>
      </c>
      <c r="I193" s="8">
        <f t="shared" si="39"/>
        <v>85.600000000000009</v>
      </c>
      <c r="J193" s="8">
        <f t="shared" si="40"/>
        <v>1954.44</v>
      </c>
      <c r="K193" s="8">
        <f t="shared" si="41"/>
        <v>2251.21</v>
      </c>
      <c r="L193" s="8">
        <f t="shared" si="34"/>
        <v>46.61</v>
      </c>
      <c r="M193" s="8">
        <f t="shared" si="35"/>
        <v>164.56</v>
      </c>
      <c r="N193" s="8">
        <f t="shared" si="42"/>
        <v>34</v>
      </c>
      <c r="O193" s="8">
        <f t="shared" si="43"/>
        <v>1173.03</v>
      </c>
      <c r="P193" s="8">
        <f t="shared" si="44"/>
        <v>1418.2</v>
      </c>
    </row>
    <row r="194" spans="1:16" outlineLevel="2" x14ac:dyDescent="0.25">
      <c r="A194" s="1" t="s">
        <v>182</v>
      </c>
      <c r="B194" s="1" t="s">
        <v>186</v>
      </c>
      <c r="C194" s="9">
        <v>40</v>
      </c>
      <c r="D194" s="9">
        <v>1717.6</v>
      </c>
      <c r="E194" s="9">
        <v>0</v>
      </c>
      <c r="F194" s="9">
        <v>667.28</v>
      </c>
      <c r="G194" s="8">
        <f t="shared" si="37"/>
        <v>31.6</v>
      </c>
      <c r="H194" s="8">
        <f t="shared" si="38"/>
        <v>3211.9119999999998</v>
      </c>
      <c r="I194" s="8">
        <f t="shared" si="39"/>
        <v>0</v>
      </c>
      <c r="J194" s="8">
        <f t="shared" si="40"/>
        <v>7126.5503999999992</v>
      </c>
      <c r="K194" s="8">
        <f t="shared" si="41"/>
        <v>10370.062399999999</v>
      </c>
      <c r="L194" s="8">
        <f t="shared" si="34"/>
        <v>31.6</v>
      </c>
      <c r="M194" s="8">
        <f t="shared" si="35"/>
        <v>3211.9119999999998</v>
      </c>
      <c r="N194" s="8">
        <f t="shared" si="42"/>
        <v>0</v>
      </c>
      <c r="O194" s="8">
        <f t="shared" si="43"/>
        <v>4277.2647999999999</v>
      </c>
      <c r="P194" s="8">
        <f t="shared" si="44"/>
        <v>7520.7767999999996</v>
      </c>
    </row>
    <row r="195" spans="1:16" outlineLevel="2" x14ac:dyDescent="0.25">
      <c r="A195" s="1" t="s">
        <v>182</v>
      </c>
      <c r="B195" s="1" t="s">
        <v>92</v>
      </c>
      <c r="C195" s="9">
        <v>73</v>
      </c>
      <c r="D195" s="9">
        <v>1345.04</v>
      </c>
      <c r="E195" s="9">
        <v>109.36</v>
      </c>
      <c r="F195" s="9">
        <v>492.36</v>
      </c>
      <c r="G195" s="8">
        <f t="shared" si="37"/>
        <v>57.67</v>
      </c>
      <c r="H195" s="8">
        <f t="shared" si="38"/>
        <v>2515.2248</v>
      </c>
      <c r="I195" s="8">
        <f t="shared" si="39"/>
        <v>234.03040000000001</v>
      </c>
      <c r="J195" s="8">
        <f t="shared" si="40"/>
        <v>5258.4048000000003</v>
      </c>
      <c r="K195" s="8">
        <f t="shared" si="41"/>
        <v>8065.33</v>
      </c>
      <c r="L195" s="8">
        <f t="shared" si="34"/>
        <v>57.67</v>
      </c>
      <c r="M195" s="8">
        <f t="shared" si="35"/>
        <v>2515.2248</v>
      </c>
      <c r="N195" s="8">
        <f t="shared" si="42"/>
        <v>92.956000000000003</v>
      </c>
      <c r="O195" s="8">
        <f t="shared" si="43"/>
        <v>3156.0276000000003</v>
      </c>
      <c r="P195" s="8">
        <f t="shared" si="44"/>
        <v>5821.8784000000005</v>
      </c>
    </row>
    <row r="196" spans="1:16" outlineLevel="2" x14ac:dyDescent="0.25">
      <c r="A196" s="1" t="s">
        <v>182</v>
      </c>
      <c r="B196" s="1" t="s">
        <v>187</v>
      </c>
      <c r="C196" s="9">
        <v>104.54</v>
      </c>
      <c r="D196" s="9">
        <v>566.36</v>
      </c>
      <c r="E196" s="9">
        <v>0</v>
      </c>
      <c r="F196" s="9">
        <v>80</v>
      </c>
      <c r="G196" s="8">
        <f t="shared" si="37"/>
        <v>82.586600000000004</v>
      </c>
      <c r="H196" s="8">
        <f t="shared" si="38"/>
        <v>1059.0932</v>
      </c>
      <c r="I196" s="8">
        <f t="shared" si="39"/>
        <v>0</v>
      </c>
      <c r="J196" s="8">
        <f t="shared" si="40"/>
        <v>854.4</v>
      </c>
      <c r="K196" s="8">
        <f t="shared" si="41"/>
        <v>1996.0798</v>
      </c>
      <c r="L196" s="8">
        <f t="shared" si="34"/>
        <v>82.586600000000004</v>
      </c>
      <c r="M196" s="8">
        <f t="shared" si="35"/>
        <v>1059.0932</v>
      </c>
      <c r="N196" s="8">
        <f t="shared" si="42"/>
        <v>0</v>
      </c>
      <c r="O196" s="8">
        <f t="shared" si="43"/>
        <v>512.79999999999995</v>
      </c>
      <c r="P196" s="8">
        <f t="shared" si="44"/>
        <v>1654.4798000000001</v>
      </c>
    </row>
    <row r="197" spans="1:16" outlineLevel="2" x14ac:dyDescent="0.25">
      <c r="A197" s="1" t="s">
        <v>182</v>
      </c>
      <c r="B197" s="1" t="s">
        <v>188</v>
      </c>
      <c r="C197" s="9">
        <v>0</v>
      </c>
      <c r="D197" s="9">
        <v>778.21</v>
      </c>
      <c r="E197" s="9">
        <v>0</v>
      </c>
      <c r="F197" s="9">
        <v>120.99</v>
      </c>
      <c r="G197" s="8">
        <f t="shared" si="37"/>
        <v>0</v>
      </c>
      <c r="H197" s="8">
        <f t="shared" si="38"/>
        <v>1455.2527000000002</v>
      </c>
      <c r="I197" s="8">
        <f t="shared" si="39"/>
        <v>0</v>
      </c>
      <c r="J197" s="8">
        <f t="shared" si="40"/>
        <v>1292.1732</v>
      </c>
      <c r="K197" s="8">
        <f t="shared" si="41"/>
        <v>2747.4259000000002</v>
      </c>
      <c r="L197" s="8">
        <f t="shared" si="34"/>
        <v>0</v>
      </c>
      <c r="M197" s="8">
        <f t="shared" si="35"/>
        <v>1455.2527000000002</v>
      </c>
      <c r="N197" s="8">
        <f t="shared" si="42"/>
        <v>0</v>
      </c>
      <c r="O197" s="8">
        <f t="shared" si="43"/>
        <v>775.54589999999996</v>
      </c>
      <c r="P197" s="8">
        <f t="shared" si="44"/>
        <v>2230.7986000000001</v>
      </c>
    </row>
    <row r="198" spans="1:16" outlineLevel="2" x14ac:dyDescent="0.25">
      <c r="A198" s="1" t="s">
        <v>182</v>
      </c>
      <c r="B198" s="1" t="s">
        <v>189</v>
      </c>
      <c r="C198" s="9">
        <v>35</v>
      </c>
      <c r="D198" s="9">
        <v>726.29</v>
      </c>
      <c r="E198" s="9">
        <v>21.02</v>
      </c>
      <c r="F198" s="9">
        <v>389</v>
      </c>
      <c r="G198" s="8">
        <f t="shared" si="37"/>
        <v>27.650000000000002</v>
      </c>
      <c r="H198" s="8">
        <f t="shared" si="38"/>
        <v>1358.1623</v>
      </c>
      <c r="I198" s="8">
        <f t="shared" si="39"/>
        <v>44.982800000000005</v>
      </c>
      <c r="J198" s="8">
        <f t="shared" si="40"/>
        <v>4154.5199999999995</v>
      </c>
      <c r="K198" s="8">
        <f t="shared" si="41"/>
        <v>5585.3150999999998</v>
      </c>
      <c r="L198" s="8">
        <f t="shared" si="34"/>
        <v>27.650000000000002</v>
      </c>
      <c r="M198" s="8">
        <f t="shared" si="35"/>
        <v>1358.1623</v>
      </c>
      <c r="N198" s="8">
        <f t="shared" si="42"/>
        <v>17.867000000000001</v>
      </c>
      <c r="O198" s="8">
        <f t="shared" si="43"/>
        <v>2493.4900000000002</v>
      </c>
      <c r="P198" s="8">
        <f t="shared" si="44"/>
        <v>3897.1693000000005</v>
      </c>
    </row>
    <row r="199" spans="1:16" outlineLevel="2" x14ac:dyDescent="0.25">
      <c r="A199" s="1" t="s">
        <v>182</v>
      </c>
      <c r="B199" s="1" t="s">
        <v>190</v>
      </c>
      <c r="C199" s="9">
        <v>30</v>
      </c>
      <c r="D199" s="9">
        <v>353.18</v>
      </c>
      <c r="E199" s="9">
        <v>0</v>
      </c>
      <c r="F199" s="9">
        <v>160</v>
      </c>
      <c r="G199" s="8">
        <f t="shared" si="37"/>
        <v>23.700000000000003</v>
      </c>
      <c r="H199" s="8">
        <f t="shared" si="38"/>
        <v>660.4466000000001</v>
      </c>
      <c r="I199" s="8">
        <f t="shared" si="39"/>
        <v>0</v>
      </c>
      <c r="J199" s="8">
        <f t="shared" si="40"/>
        <v>1708.8</v>
      </c>
      <c r="K199" s="8">
        <f t="shared" si="41"/>
        <v>2392.9466000000002</v>
      </c>
      <c r="L199" s="8">
        <f t="shared" si="34"/>
        <v>23.700000000000003</v>
      </c>
      <c r="M199" s="8">
        <f t="shared" si="35"/>
        <v>660.4466000000001</v>
      </c>
      <c r="N199" s="8">
        <f t="shared" si="42"/>
        <v>0</v>
      </c>
      <c r="O199" s="8">
        <f t="shared" si="43"/>
        <v>1025.5999999999999</v>
      </c>
      <c r="P199" s="8">
        <f t="shared" si="44"/>
        <v>1709.7465999999999</v>
      </c>
    </row>
    <row r="200" spans="1:16" outlineLevel="2" x14ac:dyDescent="0.25">
      <c r="A200" s="1" t="s">
        <v>182</v>
      </c>
      <c r="B200" s="1" t="s">
        <v>191</v>
      </c>
      <c r="C200" s="9">
        <v>0</v>
      </c>
      <c r="D200" s="9">
        <v>0</v>
      </c>
      <c r="E200" s="9">
        <v>0</v>
      </c>
      <c r="F200" s="9">
        <v>41</v>
      </c>
      <c r="G200" s="8">
        <f t="shared" si="37"/>
        <v>0</v>
      </c>
      <c r="H200" s="8">
        <f t="shared" si="38"/>
        <v>0</v>
      </c>
      <c r="I200" s="8">
        <f t="shared" si="39"/>
        <v>0</v>
      </c>
      <c r="J200" s="8">
        <f t="shared" si="40"/>
        <v>437.88</v>
      </c>
      <c r="K200" s="8">
        <f t="shared" si="41"/>
        <v>437.88</v>
      </c>
      <c r="L200" s="8">
        <f t="shared" si="34"/>
        <v>0</v>
      </c>
      <c r="M200" s="8">
        <f t="shared" si="35"/>
        <v>0</v>
      </c>
      <c r="N200" s="8">
        <f t="shared" si="42"/>
        <v>0</v>
      </c>
      <c r="O200" s="8">
        <f t="shared" si="43"/>
        <v>262.81</v>
      </c>
      <c r="P200" s="8">
        <f t="shared" si="44"/>
        <v>262.81</v>
      </c>
    </row>
    <row r="201" spans="1:16" outlineLevel="2" x14ac:dyDescent="0.25">
      <c r="A201" s="1" t="s">
        <v>182</v>
      </c>
      <c r="B201" s="1" t="s">
        <v>192</v>
      </c>
      <c r="C201" s="9">
        <v>403</v>
      </c>
      <c r="D201" s="9">
        <v>2897.31</v>
      </c>
      <c r="E201" s="9">
        <v>362.54</v>
      </c>
      <c r="F201" s="9">
        <v>628.62</v>
      </c>
      <c r="G201" s="8">
        <f t="shared" si="37"/>
        <v>318.37</v>
      </c>
      <c r="H201" s="8">
        <f t="shared" si="38"/>
        <v>5417.9697000000006</v>
      </c>
      <c r="I201" s="8">
        <f t="shared" si="39"/>
        <v>775.83560000000011</v>
      </c>
      <c r="J201" s="8">
        <f t="shared" si="40"/>
        <v>6713.6615999999995</v>
      </c>
      <c r="K201" s="8">
        <f t="shared" si="41"/>
        <v>13225.8369</v>
      </c>
      <c r="L201" s="8">
        <f t="shared" si="34"/>
        <v>318.37</v>
      </c>
      <c r="M201" s="8">
        <f t="shared" si="35"/>
        <v>5417.9697000000006</v>
      </c>
      <c r="N201" s="8">
        <f t="shared" si="42"/>
        <v>308.15899999999999</v>
      </c>
      <c r="O201" s="8">
        <f t="shared" si="43"/>
        <v>4029.4542000000001</v>
      </c>
      <c r="P201" s="8">
        <f t="shared" si="44"/>
        <v>10073.9529</v>
      </c>
    </row>
    <row r="202" spans="1:16" outlineLevel="2" x14ac:dyDescent="0.25">
      <c r="A202" s="1" t="s">
        <v>182</v>
      </c>
      <c r="B202" s="1" t="s">
        <v>193</v>
      </c>
      <c r="C202" s="9">
        <v>26.66</v>
      </c>
      <c r="D202" s="9">
        <v>692.63</v>
      </c>
      <c r="E202" s="9">
        <v>39</v>
      </c>
      <c r="F202" s="9">
        <v>65</v>
      </c>
      <c r="G202" s="8">
        <f t="shared" si="37"/>
        <v>21.061400000000003</v>
      </c>
      <c r="H202" s="8">
        <f t="shared" si="38"/>
        <v>1295.2181</v>
      </c>
      <c r="I202" s="8">
        <f t="shared" si="39"/>
        <v>83.460000000000008</v>
      </c>
      <c r="J202" s="8">
        <f t="shared" si="40"/>
        <v>694.19999999999993</v>
      </c>
      <c r="K202" s="8">
        <f t="shared" si="41"/>
        <v>2093.9395</v>
      </c>
      <c r="L202" s="8">
        <f t="shared" si="34"/>
        <v>21.061400000000003</v>
      </c>
      <c r="M202" s="8">
        <f t="shared" si="35"/>
        <v>1295.2181</v>
      </c>
      <c r="N202" s="8">
        <f t="shared" si="42"/>
        <v>33.15</v>
      </c>
      <c r="O202" s="8">
        <f t="shared" si="43"/>
        <v>416.65000000000003</v>
      </c>
      <c r="P202" s="8">
        <f t="shared" si="44"/>
        <v>1766.0795000000003</v>
      </c>
    </row>
    <row r="203" spans="1:16" outlineLevel="2" x14ac:dyDescent="0.25">
      <c r="A203" s="1" t="s">
        <v>182</v>
      </c>
      <c r="B203" s="1" t="s">
        <v>194</v>
      </c>
      <c r="C203" s="9">
        <v>132.56</v>
      </c>
      <c r="D203" s="9">
        <v>341.14</v>
      </c>
      <c r="E203" s="9">
        <v>0</v>
      </c>
      <c r="F203" s="9">
        <v>94.05</v>
      </c>
      <c r="G203" s="8">
        <f t="shared" si="37"/>
        <v>104.72240000000001</v>
      </c>
      <c r="H203" s="8">
        <f t="shared" si="38"/>
        <v>637.93180000000007</v>
      </c>
      <c r="I203" s="8">
        <f t="shared" si="39"/>
        <v>0</v>
      </c>
      <c r="J203" s="8">
        <f t="shared" si="40"/>
        <v>1004.454</v>
      </c>
      <c r="K203" s="8">
        <f t="shared" si="41"/>
        <v>1747.1082000000001</v>
      </c>
      <c r="L203" s="8">
        <f t="shared" si="34"/>
        <v>104.72240000000001</v>
      </c>
      <c r="M203" s="8">
        <f t="shared" si="35"/>
        <v>637.93180000000007</v>
      </c>
      <c r="N203" s="8">
        <f t="shared" si="42"/>
        <v>0</v>
      </c>
      <c r="O203" s="8">
        <f t="shared" si="43"/>
        <v>602.8605</v>
      </c>
      <c r="P203" s="8">
        <f t="shared" si="44"/>
        <v>1345.5147000000002</v>
      </c>
    </row>
    <row r="204" spans="1:16" outlineLevel="2" x14ac:dyDescent="0.25">
      <c r="A204" s="1" t="s">
        <v>182</v>
      </c>
      <c r="B204" s="1" t="s">
        <v>195</v>
      </c>
      <c r="C204" s="9">
        <v>347.94</v>
      </c>
      <c r="D204" s="9">
        <v>672</v>
      </c>
      <c r="E204" s="9">
        <v>100</v>
      </c>
      <c r="F204" s="9">
        <v>192</v>
      </c>
      <c r="G204" s="8">
        <f t="shared" si="37"/>
        <v>274.87260000000003</v>
      </c>
      <c r="H204" s="8">
        <f t="shared" si="38"/>
        <v>1256.6400000000001</v>
      </c>
      <c r="I204" s="8">
        <f t="shared" si="39"/>
        <v>214</v>
      </c>
      <c r="J204" s="8">
        <f t="shared" si="40"/>
        <v>2050.56</v>
      </c>
      <c r="K204" s="8">
        <f t="shared" si="41"/>
        <v>3796.0726</v>
      </c>
      <c r="L204" s="8">
        <f t="shared" si="34"/>
        <v>274.87260000000003</v>
      </c>
      <c r="M204" s="8">
        <f t="shared" si="35"/>
        <v>1256.6400000000001</v>
      </c>
      <c r="N204" s="8">
        <f t="shared" si="42"/>
        <v>85</v>
      </c>
      <c r="O204" s="8">
        <f t="shared" si="43"/>
        <v>1230.72</v>
      </c>
      <c r="P204" s="8">
        <f t="shared" si="44"/>
        <v>2847.2326000000003</v>
      </c>
    </row>
    <row r="205" spans="1:16" outlineLevel="2" x14ac:dyDescent="0.25">
      <c r="A205" s="1" t="s">
        <v>182</v>
      </c>
      <c r="B205" s="1" t="s">
        <v>196</v>
      </c>
      <c r="C205" s="9">
        <v>320.58999999999997</v>
      </c>
      <c r="D205" s="9">
        <v>2294.23</v>
      </c>
      <c r="E205" s="9">
        <v>75</v>
      </c>
      <c r="F205" s="9">
        <v>1169.79</v>
      </c>
      <c r="G205" s="8">
        <f t="shared" si="37"/>
        <v>253.26609999999999</v>
      </c>
      <c r="H205" s="8">
        <f t="shared" si="38"/>
        <v>4290.2101000000002</v>
      </c>
      <c r="I205" s="8">
        <f t="shared" si="39"/>
        <v>160.5</v>
      </c>
      <c r="J205" s="8">
        <f t="shared" si="40"/>
        <v>12493.357199999999</v>
      </c>
      <c r="K205" s="8">
        <f t="shared" si="41"/>
        <v>17197.3334</v>
      </c>
      <c r="L205" s="8">
        <f t="shared" si="34"/>
        <v>253.26609999999999</v>
      </c>
      <c r="M205" s="8">
        <f t="shared" si="35"/>
        <v>4290.2101000000002</v>
      </c>
      <c r="N205" s="8">
        <f t="shared" si="42"/>
        <v>63.75</v>
      </c>
      <c r="O205" s="8">
        <f t="shared" si="43"/>
        <v>7498.3539000000001</v>
      </c>
      <c r="P205" s="8">
        <f t="shared" si="44"/>
        <v>12105.580099999999</v>
      </c>
    </row>
    <row r="206" spans="1:16" outlineLevel="2" x14ac:dyDescent="0.25">
      <c r="A206" s="1" t="s">
        <v>182</v>
      </c>
      <c r="B206" s="1" t="s">
        <v>197</v>
      </c>
      <c r="C206" s="9">
        <v>73</v>
      </c>
      <c r="D206" s="9">
        <v>456.69</v>
      </c>
      <c r="E206" s="9">
        <v>45</v>
      </c>
      <c r="F206" s="9">
        <v>415.26</v>
      </c>
      <c r="G206" s="8">
        <f t="shared" si="37"/>
        <v>57.67</v>
      </c>
      <c r="H206" s="8">
        <f t="shared" si="38"/>
        <v>854.01030000000003</v>
      </c>
      <c r="I206" s="8">
        <f t="shared" si="39"/>
        <v>96.300000000000011</v>
      </c>
      <c r="J206" s="8">
        <f t="shared" si="40"/>
        <v>4434.9767999999995</v>
      </c>
      <c r="K206" s="8">
        <f t="shared" si="41"/>
        <v>5442.9570999999996</v>
      </c>
      <c r="L206" s="8">
        <f t="shared" ref="L206:L272" si="47">+C206*0.79</f>
        <v>57.67</v>
      </c>
      <c r="M206" s="8">
        <f t="shared" ref="M206:M272" si="48">+D206*1.87</f>
        <v>854.01030000000003</v>
      </c>
      <c r="N206" s="8">
        <f t="shared" si="42"/>
        <v>38.25</v>
      </c>
      <c r="O206" s="8">
        <f t="shared" si="43"/>
        <v>2661.8166000000001</v>
      </c>
      <c r="P206" s="8">
        <f t="shared" si="44"/>
        <v>3611.7469000000001</v>
      </c>
    </row>
    <row r="207" spans="1:16" outlineLevel="2" x14ac:dyDescent="0.25">
      <c r="A207" s="1" t="s">
        <v>182</v>
      </c>
      <c r="B207" s="1" t="s">
        <v>198</v>
      </c>
      <c r="C207" s="9">
        <v>0</v>
      </c>
      <c r="D207" s="9">
        <v>229.09</v>
      </c>
      <c r="E207" s="9">
        <v>0</v>
      </c>
      <c r="F207" s="9">
        <v>137.56</v>
      </c>
      <c r="G207" s="8">
        <f t="shared" si="37"/>
        <v>0</v>
      </c>
      <c r="H207" s="8">
        <f t="shared" si="38"/>
        <v>428.39830000000001</v>
      </c>
      <c r="I207" s="8">
        <f t="shared" si="39"/>
        <v>0</v>
      </c>
      <c r="J207" s="8">
        <f t="shared" si="40"/>
        <v>1469.1407999999999</v>
      </c>
      <c r="K207" s="8">
        <f t="shared" si="41"/>
        <v>1897.5391</v>
      </c>
      <c r="L207" s="8">
        <f t="shared" si="47"/>
        <v>0</v>
      </c>
      <c r="M207" s="8">
        <f t="shared" si="48"/>
        <v>428.39830000000001</v>
      </c>
      <c r="N207" s="8">
        <f t="shared" si="42"/>
        <v>0</v>
      </c>
      <c r="O207" s="8">
        <f t="shared" si="43"/>
        <v>881.75959999999998</v>
      </c>
      <c r="P207" s="8">
        <f t="shared" si="44"/>
        <v>1310.1578999999999</v>
      </c>
    </row>
    <row r="208" spans="1:16" outlineLevel="2" x14ac:dyDescent="0.25">
      <c r="A208" s="1" t="s">
        <v>182</v>
      </c>
      <c r="B208" s="1" t="s">
        <v>199</v>
      </c>
      <c r="C208" s="9">
        <v>933.05</v>
      </c>
      <c r="D208" s="9">
        <v>2411.5450000000001</v>
      </c>
      <c r="E208" s="9">
        <v>320</v>
      </c>
      <c r="F208" s="9">
        <v>1360.33</v>
      </c>
      <c r="G208" s="8">
        <f t="shared" si="37"/>
        <v>737.10950000000003</v>
      </c>
      <c r="H208" s="8">
        <f t="shared" si="38"/>
        <v>4509.5891500000007</v>
      </c>
      <c r="I208" s="8">
        <f t="shared" si="39"/>
        <v>684.80000000000007</v>
      </c>
      <c r="J208" s="8">
        <f t="shared" si="40"/>
        <v>14528.3244</v>
      </c>
      <c r="K208" s="8">
        <f t="shared" si="41"/>
        <v>20459.823049999999</v>
      </c>
      <c r="L208" s="8">
        <f t="shared" si="47"/>
        <v>737.10950000000003</v>
      </c>
      <c r="M208" s="8">
        <f t="shared" si="48"/>
        <v>4509.5891500000007</v>
      </c>
      <c r="N208" s="8">
        <f t="shared" si="42"/>
        <v>272</v>
      </c>
      <c r="O208" s="8">
        <f t="shared" si="43"/>
        <v>8719.7152999999998</v>
      </c>
      <c r="P208" s="8">
        <f t="shared" si="44"/>
        <v>14238.41395</v>
      </c>
    </row>
    <row r="209" spans="1:16" outlineLevel="2" x14ac:dyDescent="0.25">
      <c r="A209" s="1" t="s">
        <v>182</v>
      </c>
      <c r="B209" s="1" t="s">
        <v>200</v>
      </c>
      <c r="C209" s="9">
        <v>51.59</v>
      </c>
      <c r="D209" s="9">
        <v>140</v>
      </c>
      <c r="E209" s="9">
        <v>47</v>
      </c>
      <c r="F209" s="9">
        <v>105</v>
      </c>
      <c r="G209" s="8">
        <f t="shared" si="37"/>
        <v>40.756100000000004</v>
      </c>
      <c r="H209" s="8">
        <f t="shared" si="38"/>
        <v>261.8</v>
      </c>
      <c r="I209" s="8">
        <f t="shared" si="39"/>
        <v>100.58000000000001</v>
      </c>
      <c r="J209" s="8">
        <f t="shared" si="40"/>
        <v>1121.3999999999999</v>
      </c>
      <c r="K209" s="8">
        <f t="shared" si="41"/>
        <v>1524.5360999999998</v>
      </c>
      <c r="L209" s="8">
        <f t="shared" si="47"/>
        <v>40.756100000000004</v>
      </c>
      <c r="M209" s="8">
        <f t="shared" si="48"/>
        <v>261.8</v>
      </c>
      <c r="N209" s="8">
        <f t="shared" si="42"/>
        <v>39.949999999999996</v>
      </c>
      <c r="O209" s="8">
        <f t="shared" si="43"/>
        <v>673.05000000000007</v>
      </c>
      <c r="P209" s="8">
        <f t="shared" si="44"/>
        <v>1015.5561</v>
      </c>
    </row>
    <row r="210" spans="1:16" outlineLevel="2" x14ac:dyDescent="0.25">
      <c r="A210" s="1" t="s">
        <v>182</v>
      </c>
      <c r="B210" s="1" t="s">
        <v>201</v>
      </c>
      <c r="C210" s="9">
        <v>2170.67</v>
      </c>
      <c r="D210" s="9">
        <v>3640.47</v>
      </c>
      <c r="E210" s="9">
        <v>223</v>
      </c>
      <c r="F210" s="9">
        <v>1230.8699999999999</v>
      </c>
      <c r="G210" s="8">
        <f t="shared" si="37"/>
        <v>1714.8293000000001</v>
      </c>
      <c r="H210" s="8">
        <f t="shared" si="38"/>
        <v>6807.6788999999999</v>
      </c>
      <c r="I210" s="8">
        <f t="shared" si="39"/>
        <v>477.22</v>
      </c>
      <c r="J210" s="8">
        <f t="shared" si="40"/>
        <v>13145.691599999998</v>
      </c>
      <c r="K210" s="8">
        <f t="shared" si="41"/>
        <v>22145.419799999996</v>
      </c>
      <c r="L210" s="8">
        <f t="shared" si="47"/>
        <v>1714.8293000000001</v>
      </c>
      <c r="M210" s="8">
        <f t="shared" si="48"/>
        <v>6807.6788999999999</v>
      </c>
      <c r="N210" s="8">
        <f t="shared" si="42"/>
        <v>189.54999999999998</v>
      </c>
      <c r="O210" s="8">
        <f t="shared" si="43"/>
        <v>7889.8766999999998</v>
      </c>
      <c r="P210" s="8">
        <f t="shared" si="44"/>
        <v>16601.9349</v>
      </c>
    </row>
    <row r="211" spans="1:16" outlineLevel="2" x14ac:dyDescent="0.25">
      <c r="A211" s="1" t="s">
        <v>182</v>
      </c>
      <c r="B211" s="1" t="s">
        <v>202</v>
      </c>
      <c r="C211" s="9">
        <v>174.57</v>
      </c>
      <c r="D211" s="9">
        <v>967.42</v>
      </c>
      <c r="E211" s="9">
        <v>0</v>
      </c>
      <c r="F211" s="9">
        <v>584</v>
      </c>
      <c r="G211" s="8">
        <f t="shared" si="37"/>
        <v>137.91030000000001</v>
      </c>
      <c r="H211" s="8">
        <f t="shared" si="38"/>
        <v>1809.0753999999999</v>
      </c>
      <c r="I211" s="8">
        <f t="shared" si="39"/>
        <v>0</v>
      </c>
      <c r="J211" s="8">
        <f t="shared" si="40"/>
        <v>6237.12</v>
      </c>
      <c r="K211" s="8">
        <f t="shared" si="41"/>
        <v>8184.1057000000001</v>
      </c>
      <c r="L211" s="8">
        <f t="shared" si="47"/>
        <v>137.91030000000001</v>
      </c>
      <c r="M211" s="8">
        <f t="shared" si="48"/>
        <v>1809.0753999999999</v>
      </c>
      <c r="N211" s="8">
        <f t="shared" si="42"/>
        <v>0</v>
      </c>
      <c r="O211" s="8">
        <f t="shared" si="43"/>
        <v>3743.44</v>
      </c>
      <c r="P211" s="8">
        <f t="shared" si="44"/>
        <v>5690.4256999999998</v>
      </c>
    </row>
    <row r="212" spans="1:16" outlineLevel="2" x14ac:dyDescent="0.25">
      <c r="A212" s="1" t="s">
        <v>182</v>
      </c>
      <c r="B212" s="1" t="s">
        <v>203</v>
      </c>
      <c r="C212" s="9">
        <v>0</v>
      </c>
      <c r="D212" s="9">
        <v>0</v>
      </c>
      <c r="E212" s="9">
        <v>0</v>
      </c>
      <c r="F212" s="9">
        <v>51.5</v>
      </c>
      <c r="G212" s="8">
        <f t="shared" si="37"/>
        <v>0</v>
      </c>
      <c r="H212" s="8">
        <f t="shared" si="38"/>
        <v>0</v>
      </c>
      <c r="I212" s="8">
        <f t="shared" si="39"/>
        <v>0</v>
      </c>
      <c r="J212" s="8">
        <f t="shared" si="40"/>
        <v>550.02</v>
      </c>
      <c r="K212" s="8">
        <f t="shared" si="41"/>
        <v>550.02</v>
      </c>
      <c r="L212" s="8">
        <f t="shared" si="47"/>
        <v>0</v>
      </c>
      <c r="M212" s="8">
        <f t="shared" si="48"/>
        <v>0</v>
      </c>
      <c r="N212" s="8">
        <f t="shared" si="42"/>
        <v>0</v>
      </c>
      <c r="O212" s="8">
        <f t="shared" si="43"/>
        <v>330.11500000000001</v>
      </c>
      <c r="P212" s="8">
        <f t="shared" si="44"/>
        <v>330.11500000000001</v>
      </c>
    </row>
    <row r="213" spans="1:16" outlineLevel="2" x14ac:dyDescent="0.25">
      <c r="A213" s="1" t="s">
        <v>182</v>
      </c>
      <c r="B213" s="1" t="s">
        <v>204</v>
      </c>
      <c r="C213" s="9">
        <v>23.02</v>
      </c>
      <c r="D213" s="9">
        <v>1003.57</v>
      </c>
      <c r="E213" s="9">
        <v>17.5</v>
      </c>
      <c r="F213" s="9">
        <v>492.18</v>
      </c>
      <c r="G213" s="8">
        <f t="shared" si="37"/>
        <v>18.1858</v>
      </c>
      <c r="H213" s="8">
        <f t="shared" si="38"/>
        <v>1876.6759000000002</v>
      </c>
      <c r="I213" s="8">
        <f t="shared" si="39"/>
        <v>37.450000000000003</v>
      </c>
      <c r="J213" s="8">
        <f t="shared" si="40"/>
        <v>5256.4823999999999</v>
      </c>
      <c r="K213" s="8">
        <f t="shared" si="41"/>
        <v>7188.7941000000001</v>
      </c>
      <c r="L213" s="8">
        <f t="shared" si="47"/>
        <v>18.1858</v>
      </c>
      <c r="M213" s="8">
        <f t="shared" si="48"/>
        <v>1876.6759000000002</v>
      </c>
      <c r="N213" s="8">
        <f t="shared" si="42"/>
        <v>14.875</v>
      </c>
      <c r="O213" s="8">
        <f t="shared" si="43"/>
        <v>3154.8738000000003</v>
      </c>
      <c r="P213" s="8">
        <f t="shared" si="44"/>
        <v>5064.6105000000007</v>
      </c>
    </row>
    <row r="214" spans="1:16" outlineLevel="2" x14ac:dyDescent="0.25">
      <c r="A214" s="1" t="s">
        <v>182</v>
      </c>
      <c r="B214" s="1" t="s">
        <v>205</v>
      </c>
      <c r="C214" s="9">
        <v>0</v>
      </c>
      <c r="D214" s="9">
        <v>296</v>
      </c>
      <c r="E214" s="9">
        <v>0</v>
      </c>
      <c r="F214" s="9">
        <v>144.5</v>
      </c>
      <c r="G214" s="8">
        <f t="shared" si="37"/>
        <v>0</v>
      </c>
      <c r="H214" s="8">
        <f t="shared" si="38"/>
        <v>553.52</v>
      </c>
      <c r="I214" s="8">
        <f t="shared" si="39"/>
        <v>0</v>
      </c>
      <c r="J214" s="8">
        <f t="shared" si="40"/>
        <v>1543.26</v>
      </c>
      <c r="K214" s="8">
        <f t="shared" si="41"/>
        <v>2096.7799999999997</v>
      </c>
      <c r="L214" s="8">
        <f t="shared" si="47"/>
        <v>0</v>
      </c>
      <c r="M214" s="8">
        <f t="shared" si="48"/>
        <v>553.52</v>
      </c>
      <c r="N214" s="8">
        <f t="shared" si="42"/>
        <v>0</v>
      </c>
      <c r="O214" s="8">
        <f t="shared" si="43"/>
        <v>926.245</v>
      </c>
      <c r="P214" s="8">
        <f t="shared" si="44"/>
        <v>1479.7649999999999</v>
      </c>
    </row>
    <row r="215" spans="1:16" outlineLevel="2" x14ac:dyDescent="0.25">
      <c r="A215" s="1" t="s">
        <v>182</v>
      </c>
      <c r="B215" s="1" t="s">
        <v>206</v>
      </c>
      <c r="C215" s="9">
        <v>313</v>
      </c>
      <c r="D215" s="9">
        <v>2018.26</v>
      </c>
      <c r="E215" s="9">
        <v>0</v>
      </c>
      <c r="F215" s="9">
        <v>908.7</v>
      </c>
      <c r="G215" s="8">
        <f t="shared" si="37"/>
        <v>247.27</v>
      </c>
      <c r="H215" s="8">
        <f t="shared" si="38"/>
        <v>3774.1462000000001</v>
      </c>
      <c r="I215" s="8">
        <f t="shared" si="39"/>
        <v>0</v>
      </c>
      <c r="J215" s="8">
        <f t="shared" si="40"/>
        <v>9704.9160000000011</v>
      </c>
      <c r="K215" s="8">
        <f t="shared" si="41"/>
        <v>13726.332200000001</v>
      </c>
      <c r="L215" s="8">
        <f t="shared" si="47"/>
        <v>247.27</v>
      </c>
      <c r="M215" s="8">
        <f t="shared" si="48"/>
        <v>3774.1462000000001</v>
      </c>
      <c r="N215" s="8">
        <f t="shared" si="42"/>
        <v>0</v>
      </c>
      <c r="O215" s="8">
        <f t="shared" si="43"/>
        <v>5824.7670000000007</v>
      </c>
      <c r="P215" s="8">
        <f t="shared" si="44"/>
        <v>9846.1832000000013</v>
      </c>
    </row>
    <row r="216" spans="1:16" outlineLevel="2" x14ac:dyDescent="0.25">
      <c r="A216" s="1" t="s">
        <v>182</v>
      </c>
      <c r="B216" s="1" t="s">
        <v>207</v>
      </c>
      <c r="C216" s="9">
        <v>28</v>
      </c>
      <c r="D216" s="9">
        <v>225.68</v>
      </c>
      <c r="E216" s="9">
        <v>57</v>
      </c>
      <c r="F216" s="9">
        <v>504</v>
      </c>
      <c r="G216" s="8">
        <f t="shared" si="37"/>
        <v>22.12</v>
      </c>
      <c r="H216" s="8">
        <f t="shared" si="38"/>
        <v>422.02160000000003</v>
      </c>
      <c r="I216" s="8">
        <f t="shared" si="39"/>
        <v>121.98</v>
      </c>
      <c r="J216" s="8">
        <f t="shared" si="40"/>
        <v>5382.72</v>
      </c>
      <c r="K216" s="8">
        <f t="shared" si="41"/>
        <v>5948.8416000000007</v>
      </c>
      <c r="L216" s="8">
        <f t="shared" si="47"/>
        <v>22.12</v>
      </c>
      <c r="M216" s="8">
        <f t="shared" si="48"/>
        <v>422.02160000000003</v>
      </c>
      <c r="N216" s="8">
        <f t="shared" si="42"/>
        <v>48.449999999999996</v>
      </c>
      <c r="O216" s="8">
        <f t="shared" si="43"/>
        <v>3230.64</v>
      </c>
      <c r="P216" s="8">
        <f t="shared" si="44"/>
        <v>3723.2316000000001</v>
      </c>
    </row>
    <row r="217" spans="1:16" outlineLevel="2" x14ac:dyDescent="0.25">
      <c r="A217" s="1" t="s">
        <v>182</v>
      </c>
      <c r="B217" s="1" t="s">
        <v>208</v>
      </c>
      <c r="C217" s="9">
        <v>147.32</v>
      </c>
      <c r="D217" s="9">
        <v>2159.75</v>
      </c>
      <c r="E217" s="9">
        <v>168.79</v>
      </c>
      <c r="F217" s="9">
        <v>1142.8499999999999</v>
      </c>
      <c r="G217" s="8">
        <f t="shared" si="37"/>
        <v>116.3828</v>
      </c>
      <c r="H217" s="8">
        <f t="shared" si="38"/>
        <v>4038.7325000000001</v>
      </c>
      <c r="I217" s="8">
        <f t="shared" si="39"/>
        <v>361.2106</v>
      </c>
      <c r="J217" s="8">
        <f t="shared" si="40"/>
        <v>12205.637999999999</v>
      </c>
      <c r="K217" s="8">
        <f t="shared" si="41"/>
        <v>16721.963899999999</v>
      </c>
      <c r="L217" s="8">
        <f t="shared" si="47"/>
        <v>116.3828</v>
      </c>
      <c r="M217" s="8">
        <f t="shared" si="48"/>
        <v>4038.7325000000001</v>
      </c>
      <c r="N217" s="8">
        <f t="shared" si="42"/>
        <v>143.47149999999999</v>
      </c>
      <c r="O217" s="8">
        <f t="shared" si="43"/>
        <v>7325.6684999999998</v>
      </c>
      <c r="P217" s="8">
        <f t="shared" si="44"/>
        <v>11624.255300000001</v>
      </c>
    </row>
    <row r="218" spans="1:16" outlineLevel="2" x14ac:dyDescent="0.25">
      <c r="A218" s="1" t="s">
        <v>182</v>
      </c>
      <c r="B218" s="1" t="s">
        <v>209</v>
      </c>
      <c r="C218" s="9">
        <v>0</v>
      </c>
      <c r="D218" s="9">
        <v>0</v>
      </c>
      <c r="E218" s="9">
        <v>0</v>
      </c>
      <c r="F218" s="9">
        <v>164</v>
      </c>
      <c r="G218" s="8">
        <f t="shared" si="37"/>
        <v>0</v>
      </c>
      <c r="H218" s="8">
        <f t="shared" si="38"/>
        <v>0</v>
      </c>
      <c r="I218" s="8">
        <f t="shared" si="39"/>
        <v>0</v>
      </c>
      <c r="J218" s="8">
        <f t="shared" si="40"/>
        <v>1751.52</v>
      </c>
      <c r="K218" s="8">
        <f t="shared" si="41"/>
        <v>1751.52</v>
      </c>
      <c r="L218" s="8">
        <f t="shared" si="47"/>
        <v>0</v>
      </c>
      <c r="M218" s="8">
        <f t="shared" si="48"/>
        <v>0</v>
      </c>
      <c r="N218" s="8">
        <f t="shared" si="42"/>
        <v>0</v>
      </c>
      <c r="O218" s="8">
        <f t="shared" si="43"/>
        <v>1051.24</v>
      </c>
      <c r="P218" s="8">
        <f t="shared" si="44"/>
        <v>1051.24</v>
      </c>
    </row>
    <row r="219" spans="1:16" outlineLevel="2" x14ac:dyDescent="0.25">
      <c r="A219" s="1" t="s">
        <v>182</v>
      </c>
      <c r="B219" s="1" t="s">
        <v>210</v>
      </c>
      <c r="C219" s="9">
        <v>0</v>
      </c>
      <c r="D219" s="9">
        <v>398</v>
      </c>
      <c r="E219" s="9">
        <v>0</v>
      </c>
      <c r="F219" s="9">
        <v>369.6</v>
      </c>
      <c r="G219" s="8">
        <f t="shared" si="37"/>
        <v>0</v>
      </c>
      <c r="H219" s="8">
        <f t="shared" si="38"/>
        <v>744.26</v>
      </c>
      <c r="I219" s="8">
        <f t="shared" si="39"/>
        <v>0</v>
      </c>
      <c r="J219" s="8">
        <f t="shared" si="40"/>
        <v>3947.328</v>
      </c>
      <c r="K219" s="8">
        <f t="shared" si="41"/>
        <v>4691.5879999999997</v>
      </c>
      <c r="L219" s="8">
        <f t="shared" si="47"/>
        <v>0</v>
      </c>
      <c r="M219" s="8">
        <f t="shared" si="48"/>
        <v>744.26</v>
      </c>
      <c r="N219" s="8">
        <f t="shared" si="42"/>
        <v>0</v>
      </c>
      <c r="O219" s="8">
        <f t="shared" si="43"/>
        <v>2369.1360000000004</v>
      </c>
      <c r="P219" s="8">
        <f t="shared" si="44"/>
        <v>3113.3960000000006</v>
      </c>
    </row>
    <row r="220" spans="1:16" outlineLevel="2" x14ac:dyDescent="0.25">
      <c r="A220" s="1" t="s">
        <v>182</v>
      </c>
      <c r="B220" s="1" t="s">
        <v>211</v>
      </c>
      <c r="C220" s="9">
        <v>12.43</v>
      </c>
      <c r="D220" s="9">
        <v>1824.87</v>
      </c>
      <c r="E220" s="9">
        <v>0</v>
      </c>
      <c r="F220" s="9">
        <v>686.13</v>
      </c>
      <c r="G220" s="8">
        <f t="shared" si="37"/>
        <v>9.819700000000001</v>
      </c>
      <c r="H220" s="8">
        <f t="shared" si="38"/>
        <v>3412.5068999999999</v>
      </c>
      <c r="I220" s="8">
        <f t="shared" si="39"/>
        <v>0</v>
      </c>
      <c r="J220" s="8">
        <f t="shared" si="40"/>
        <v>7327.8683999999994</v>
      </c>
      <c r="K220" s="8">
        <f t="shared" si="41"/>
        <v>10750.195</v>
      </c>
      <c r="L220" s="8">
        <f t="shared" si="47"/>
        <v>9.819700000000001</v>
      </c>
      <c r="M220" s="8">
        <f t="shared" si="48"/>
        <v>3412.5068999999999</v>
      </c>
      <c r="N220" s="8">
        <f t="shared" si="42"/>
        <v>0</v>
      </c>
      <c r="O220" s="8">
        <f t="shared" si="43"/>
        <v>4398.0933000000005</v>
      </c>
      <c r="P220" s="8">
        <f t="shared" si="44"/>
        <v>7820.4199000000008</v>
      </c>
    </row>
    <row r="221" spans="1:16" outlineLevel="2" x14ac:dyDescent="0.25">
      <c r="A221" s="1" t="s">
        <v>182</v>
      </c>
      <c r="B221" s="1" t="s">
        <v>89</v>
      </c>
      <c r="C221" s="9">
        <v>60</v>
      </c>
      <c r="D221" s="9">
        <v>885.87</v>
      </c>
      <c r="E221" s="9">
        <v>0</v>
      </c>
      <c r="F221" s="9">
        <v>1159.45</v>
      </c>
      <c r="G221" s="8">
        <f t="shared" si="37"/>
        <v>47.400000000000006</v>
      </c>
      <c r="H221" s="8">
        <f t="shared" si="38"/>
        <v>1656.5769</v>
      </c>
      <c r="I221" s="8">
        <f t="shared" si="39"/>
        <v>0</v>
      </c>
      <c r="J221" s="8">
        <f t="shared" si="40"/>
        <v>12382.925999999999</v>
      </c>
      <c r="K221" s="8">
        <f t="shared" si="41"/>
        <v>14086.902899999999</v>
      </c>
      <c r="L221" s="8">
        <f t="shared" si="47"/>
        <v>47.400000000000006</v>
      </c>
      <c r="M221" s="8">
        <f t="shared" si="48"/>
        <v>1656.5769</v>
      </c>
      <c r="N221" s="8">
        <f t="shared" si="42"/>
        <v>0</v>
      </c>
      <c r="O221" s="8">
        <f t="shared" si="43"/>
        <v>7432.0745000000006</v>
      </c>
      <c r="P221" s="8">
        <f t="shared" si="44"/>
        <v>9136.0514000000003</v>
      </c>
    </row>
    <row r="222" spans="1:16" outlineLevel="2" x14ac:dyDescent="0.25">
      <c r="A222" s="1" t="s">
        <v>182</v>
      </c>
      <c r="B222" s="1" t="s">
        <v>212</v>
      </c>
      <c r="C222" s="9">
        <v>424.14</v>
      </c>
      <c r="D222" s="9">
        <v>1434.5</v>
      </c>
      <c r="E222" s="9">
        <v>77.38</v>
      </c>
      <c r="F222" s="9">
        <v>340.94</v>
      </c>
      <c r="G222" s="8">
        <f t="shared" si="37"/>
        <v>335.07060000000001</v>
      </c>
      <c r="H222" s="8">
        <f t="shared" si="38"/>
        <v>2682.5150000000003</v>
      </c>
      <c r="I222" s="8">
        <f t="shared" si="39"/>
        <v>165.5932</v>
      </c>
      <c r="J222" s="8">
        <f t="shared" si="40"/>
        <v>3641.2392</v>
      </c>
      <c r="K222" s="8">
        <f t="shared" si="41"/>
        <v>6824.4179999999997</v>
      </c>
      <c r="L222" s="8">
        <f t="shared" si="47"/>
        <v>335.07060000000001</v>
      </c>
      <c r="M222" s="8">
        <f t="shared" si="48"/>
        <v>2682.5150000000003</v>
      </c>
      <c r="N222" s="8">
        <f t="shared" si="42"/>
        <v>65.772999999999996</v>
      </c>
      <c r="O222" s="8">
        <f t="shared" si="43"/>
        <v>2185.4254000000001</v>
      </c>
      <c r="P222" s="8">
        <f t="shared" si="44"/>
        <v>5268.7840000000006</v>
      </c>
    </row>
    <row r="223" spans="1:16" outlineLevel="2" x14ac:dyDescent="0.25">
      <c r="A223" s="1" t="s">
        <v>182</v>
      </c>
      <c r="B223" s="1" t="s">
        <v>213</v>
      </c>
      <c r="C223" s="9">
        <v>0</v>
      </c>
      <c r="D223" s="9">
        <v>117</v>
      </c>
      <c r="E223" s="9">
        <v>0</v>
      </c>
      <c r="F223" s="9">
        <v>238</v>
      </c>
      <c r="G223" s="8">
        <f t="shared" si="37"/>
        <v>0</v>
      </c>
      <c r="H223" s="8">
        <f t="shared" si="38"/>
        <v>218.79000000000002</v>
      </c>
      <c r="I223" s="8">
        <f t="shared" si="39"/>
        <v>0</v>
      </c>
      <c r="J223" s="8">
        <f t="shared" si="40"/>
        <v>2541.84</v>
      </c>
      <c r="K223" s="8">
        <f t="shared" si="41"/>
        <v>2760.63</v>
      </c>
      <c r="L223" s="8">
        <f t="shared" si="47"/>
        <v>0</v>
      </c>
      <c r="M223" s="8">
        <f t="shared" si="48"/>
        <v>218.79000000000002</v>
      </c>
      <c r="N223" s="8">
        <f t="shared" si="42"/>
        <v>0</v>
      </c>
      <c r="O223" s="8">
        <f t="shared" si="43"/>
        <v>1525.58</v>
      </c>
      <c r="P223" s="8">
        <f t="shared" si="44"/>
        <v>1744.37</v>
      </c>
    </row>
    <row r="224" spans="1:16" outlineLevel="2" x14ac:dyDescent="0.25">
      <c r="A224" s="1" t="s">
        <v>182</v>
      </c>
      <c r="B224" s="1" t="s">
        <v>214</v>
      </c>
      <c r="C224" s="9">
        <v>171</v>
      </c>
      <c r="D224" s="9">
        <v>1188.01</v>
      </c>
      <c r="E224" s="9">
        <v>0</v>
      </c>
      <c r="F224" s="9">
        <v>199</v>
      </c>
      <c r="G224" s="8">
        <f t="shared" si="37"/>
        <v>135.09</v>
      </c>
      <c r="H224" s="8">
        <f t="shared" si="38"/>
        <v>2221.5787</v>
      </c>
      <c r="I224" s="8">
        <f t="shared" si="39"/>
        <v>0</v>
      </c>
      <c r="J224" s="8">
        <f t="shared" si="40"/>
        <v>2125.3200000000002</v>
      </c>
      <c r="K224" s="8">
        <f t="shared" si="41"/>
        <v>4481.9886999999999</v>
      </c>
      <c r="L224" s="8">
        <f t="shared" si="47"/>
        <v>135.09</v>
      </c>
      <c r="M224" s="8">
        <f t="shared" si="48"/>
        <v>2221.5787</v>
      </c>
      <c r="N224" s="8">
        <f t="shared" si="42"/>
        <v>0</v>
      </c>
      <c r="O224" s="8">
        <f t="shared" si="43"/>
        <v>1275.5899999999999</v>
      </c>
      <c r="P224" s="8">
        <f t="shared" si="44"/>
        <v>3632.2587000000003</v>
      </c>
    </row>
    <row r="225" spans="1:16" outlineLevel="2" x14ac:dyDescent="0.25">
      <c r="A225" s="1" t="s">
        <v>182</v>
      </c>
      <c r="B225" s="1" t="s">
        <v>215</v>
      </c>
      <c r="C225" s="9">
        <v>52</v>
      </c>
      <c r="D225" s="9">
        <v>65</v>
      </c>
      <c r="E225" s="9">
        <v>0</v>
      </c>
      <c r="F225" s="9">
        <v>20</v>
      </c>
      <c r="G225" s="8">
        <f t="shared" si="37"/>
        <v>41.08</v>
      </c>
      <c r="H225" s="8">
        <f t="shared" si="38"/>
        <v>121.55000000000001</v>
      </c>
      <c r="I225" s="8">
        <f t="shared" si="39"/>
        <v>0</v>
      </c>
      <c r="J225" s="8">
        <f t="shared" si="40"/>
        <v>213.6</v>
      </c>
      <c r="K225" s="8">
        <f t="shared" si="41"/>
        <v>376.23</v>
      </c>
      <c r="L225" s="8">
        <f t="shared" si="47"/>
        <v>41.08</v>
      </c>
      <c r="M225" s="8">
        <f t="shared" si="48"/>
        <v>121.55000000000001</v>
      </c>
      <c r="N225" s="8">
        <f t="shared" si="42"/>
        <v>0</v>
      </c>
      <c r="O225" s="8">
        <f t="shared" si="43"/>
        <v>128.19999999999999</v>
      </c>
      <c r="P225" s="8">
        <f t="shared" si="44"/>
        <v>290.83</v>
      </c>
    </row>
    <row r="226" spans="1:16" outlineLevel="1" x14ac:dyDescent="0.25">
      <c r="A226" s="23" t="s">
        <v>1264</v>
      </c>
      <c r="B226" s="22"/>
      <c r="C226" s="9">
        <f t="shared" ref="C226:P226" si="49">SUBTOTAL(9,C191:C225)</f>
        <v>6899.880000000001</v>
      </c>
      <c r="D226" s="9">
        <f t="shared" si="49"/>
        <v>33986.854999999996</v>
      </c>
      <c r="E226" s="9">
        <f t="shared" si="49"/>
        <v>1789.5900000000001</v>
      </c>
      <c r="F226" s="9">
        <f t="shared" si="49"/>
        <v>15559.560000000001</v>
      </c>
      <c r="G226" s="8">
        <f t="shared" si="49"/>
        <v>5450.9052000000011</v>
      </c>
      <c r="H226" s="8">
        <f t="shared" si="49"/>
        <v>63555.418850000009</v>
      </c>
      <c r="I226" s="8">
        <f t="shared" si="49"/>
        <v>3829.7225999999996</v>
      </c>
      <c r="J226" s="8">
        <f t="shared" si="49"/>
        <v>166176.10079999999</v>
      </c>
      <c r="K226" s="8">
        <f t="shared" si="49"/>
        <v>239012.14744999999</v>
      </c>
      <c r="L226" s="8">
        <f t="shared" si="49"/>
        <v>5450.9052000000011</v>
      </c>
      <c r="M226" s="8">
        <f t="shared" si="49"/>
        <v>63555.418850000009</v>
      </c>
      <c r="N226" s="8">
        <f t="shared" si="49"/>
        <v>1521.1514999999997</v>
      </c>
      <c r="O226" s="8">
        <f t="shared" si="49"/>
        <v>99736.779600000009</v>
      </c>
      <c r="P226" s="8">
        <f t="shared" si="49"/>
        <v>170264.25515000001</v>
      </c>
    </row>
    <row r="227" spans="1:16" outlineLevel="2" x14ac:dyDescent="0.25">
      <c r="A227" s="1" t="s">
        <v>216</v>
      </c>
      <c r="B227" s="1" t="s">
        <v>217</v>
      </c>
      <c r="C227" s="9">
        <v>0</v>
      </c>
      <c r="D227" s="9">
        <v>198.5</v>
      </c>
      <c r="E227" s="9">
        <v>0</v>
      </c>
      <c r="F227" s="9">
        <v>104</v>
      </c>
      <c r="G227" s="8">
        <f t="shared" si="37"/>
        <v>0</v>
      </c>
      <c r="H227" s="8">
        <f t="shared" si="38"/>
        <v>371.19499999999999</v>
      </c>
      <c r="I227" s="8">
        <f t="shared" si="39"/>
        <v>0</v>
      </c>
      <c r="J227" s="8">
        <f t="shared" si="40"/>
        <v>1110.72</v>
      </c>
      <c r="K227" s="8">
        <f t="shared" si="41"/>
        <v>1481.915</v>
      </c>
      <c r="L227" s="8">
        <f t="shared" si="47"/>
        <v>0</v>
      </c>
      <c r="M227" s="8">
        <f t="shared" si="48"/>
        <v>371.19499999999999</v>
      </c>
      <c r="N227" s="8">
        <f t="shared" si="42"/>
        <v>0</v>
      </c>
      <c r="O227" s="8">
        <f t="shared" si="43"/>
        <v>666.64</v>
      </c>
      <c r="P227" s="8">
        <f t="shared" si="44"/>
        <v>1037.835</v>
      </c>
    </row>
    <row r="228" spans="1:16" outlineLevel="2" x14ac:dyDescent="0.25">
      <c r="A228" s="1" t="s">
        <v>216</v>
      </c>
      <c r="B228" s="1" t="s">
        <v>218</v>
      </c>
      <c r="C228" s="9">
        <v>93</v>
      </c>
      <c r="D228" s="9">
        <v>1725.25</v>
      </c>
      <c r="E228" s="9">
        <v>0</v>
      </c>
      <c r="F228" s="9">
        <v>1181.1500000000001</v>
      </c>
      <c r="G228" s="8">
        <f t="shared" si="37"/>
        <v>73.47</v>
      </c>
      <c r="H228" s="8">
        <f t="shared" si="38"/>
        <v>3226.2175000000002</v>
      </c>
      <c r="I228" s="8">
        <f t="shared" si="39"/>
        <v>0</v>
      </c>
      <c r="J228" s="8">
        <f t="shared" si="40"/>
        <v>12614.682000000001</v>
      </c>
      <c r="K228" s="8">
        <f t="shared" si="41"/>
        <v>15914.369500000001</v>
      </c>
      <c r="L228" s="8">
        <f t="shared" si="47"/>
        <v>73.47</v>
      </c>
      <c r="M228" s="8">
        <f t="shared" si="48"/>
        <v>3226.2175000000002</v>
      </c>
      <c r="N228" s="8">
        <f t="shared" si="42"/>
        <v>0</v>
      </c>
      <c r="O228" s="8">
        <f t="shared" si="43"/>
        <v>7571.1715000000004</v>
      </c>
      <c r="P228" s="8">
        <f t="shared" si="44"/>
        <v>10870.859</v>
      </c>
    </row>
    <row r="229" spans="1:16" outlineLevel="2" x14ac:dyDescent="0.25">
      <c r="A229" s="1" t="s">
        <v>216</v>
      </c>
      <c r="B229" s="1" t="s">
        <v>219</v>
      </c>
      <c r="C229" s="9">
        <v>0</v>
      </c>
      <c r="D229" s="9">
        <v>91</v>
      </c>
      <c r="E229" s="9">
        <v>0</v>
      </c>
      <c r="F229" s="9">
        <v>0</v>
      </c>
      <c r="G229" s="8">
        <f t="shared" ref="G229:G294" si="50">+C229*0.79</f>
        <v>0</v>
      </c>
      <c r="H229" s="8">
        <f t="shared" ref="H229:H294" si="51">+D229*1.87</f>
        <v>170.17000000000002</v>
      </c>
      <c r="I229" s="8">
        <f t="shared" ref="I229:I294" si="52">+E229*2.14</f>
        <v>0</v>
      </c>
      <c r="J229" s="8">
        <f t="shared" ref="J229:J294" si="53">+F229*10.68</f>
        <v>0</v>
      </c>
      <c r="K229" s="8">
        <f t="shared" ref="K229:K294" si="54">SUM(G229:J229)</f>
        <v>170.17000000000002</v>
      </c>
      <c r="L229" s="8">
        <f t="shared" si="47"/>
        <v>0</v>
      </c>
      <c r="M229" s="8">
        <f t="shared" si="48"/>
        <v>170.17000000000002</v>
      </c>
      <c r="N229" s="8">
        <f t="shared" ref="N229:N294" si="55">+E229*0.85</f>
        <v>0</v>
      </c>
      <c r="O229" s="8">
        <f t="shared" ref="O229:O294" si="56">+F229*6.41</f>
        <v>0</v>
      </c>
      <c r="P229" s="8">
        <f t="shared" ref="P229:P294" si="57">SUM(L229:O229)</f>
        <v>170.17000000000002</v>
      </c>
    </row>
    <row r="230" spans="1:16" outlineLevel="2" x14ac:dyDescent="0.25">
      <c r="A230" s="1" t="s">
        <v>216</v>
      </c>
      <c r="B230" s="1" t="s">
        <v>220</v>
      </c>
      <c r="C230" s="9">
        <v>0</v>
      </c>
      <c r="D230" s="9">
        <v>111</v>
      </c>
      <c r="E230" s="9">
        <v>0</v>
      </c>
      <c r="F230" s="9">
        <v>0</v>
      </c>
      <c r="G230" s="8">
        <f t="shared" si="50"/>
        <v>0</v>
      </c>
      <c r="H230" s="8">
        <f t="shared" si="51"/>
        <v>207.57000000000002</v>
      </c>
      <c r="I230" s="8">
        <f t="shared" si="52"/>
        <v>0</v>
      </c>
      <c r="J230" s="8">
        <f t="shared" si="53"/>
        <v>0</v>
      </c>
      <c r="K230" s="8">
        <f t="shared" si="54"/>
        <v>207.57000000000002</v>
      </c>
      <c r="L230" s="8">
        <f t="shared" si="47"/>
        <v>0</v>
      </c>
      <c r="M230" s="8">
        <f t="shared" si="48"/>
        <v>207.57000000000002</v>
      </c>
      <c r="N230" s="8">
        <f t="shared" si="55"/>
        <v>0</v>
      </c>
      <c r="O230" s="8">
        <f t="shared" si="56"/>
        <v>0</v>
      </c>
      <c r="P230" s="8">
        <f t="shared" si="57"/>
        <v>207.57000000000002</v>
      </c>
    </row>
    <row r="231" spans="1:16" outlineLevel="2" x14ac:dyDescent="0.25">
      <c r="A231" s="1" t="s">
        <v>216</v>
      </c>
      <c r="B231" s="1" t="s">
        <v>221</v>
      </c>
      <c r="C231" s="9">
        <v>0</v>
      </c>
      <c r="D231" s="9">
        <v>763.1</v>
      </c>
      <c r="E231" s="9">
        <v>0</v>
      </c>
      <c r="F231" s="9">
        <v>564.66499999999996</v>
      </c>
      <c r="G231" s="8">
        <f t="shared" si="50"/>
        <v>0</v>
      </c>
      <c r="H231" s="8">
        <f t="shared" si="51"/>
        <v>1426.9970000000001</v>
      </c>
      <c r="I231" s="8">
        <f t="shared" si="52"/>
        <v>0</v>
      </c>
      <c r="J231" s="8">
        <f t="shared" si="53"/>
        <v>6030.6221999999998</v>
      </c>
      <c r="K231" s="8">
        <f t="shared" si="54"/>
        <v>7457.6192000000001</v>
      </c>
      <c r="L231" s="8">
        <f t="shared" si="47"/>
        <v>0</v>
      </c>
      <c r="M231" s="8">
        <f t="shared" si="48"/>
        <v>1426.9970000000001</v>
      </c>
      <c r="N231" s="8">
        <f t="shared" si="55"/>
        <v>0</v>
      </c>
      <c r="O231" s="8">
        <f t="shared" si="56"/>
        <v>3619.5026499999999</v>
      </c>
      <c r="P231" s="8">
        <f t="shared" si="57"/>
        <v>5046.4996499999997</v>
      </c>
    </row>
    <row r="232" spans="1:16" outlineLevel="2" x14ac:dyDescent="0.25">
      <c r="A232" s="1" t="s">
        <v>216</v>
      </c>
      <c r="B232" s="1" t="s">
        <v>222</v>
      </c>
      <c r="C232" s="9">
        <v>0</v>
      </c>
      <c r="D232" s="9">
        <v>39</v>
      </c>
      <c r="E232" s="9">
        <v>0</v>
      </c>
      <c r="F232" s="9">
        <v>0</v>
      </c>
      <c r="G232" s="8">
        <f t="shared" si="50"/>
        <v>0</v>
      </c>
      <c r="H232" s="8">
        <f t="shared" si="51"/>
        <v>72.930000000000007</v>
      </c>
      <c r="I232" s="8">
        <f t="shared" si="52"/>
        <v>0</v>
      </c>
      <c r="J232" s="8">
        <f t="shared" si="53"/>
        <v>0</v>
      </c>
      <c r="K232" s="8">
        <f t="shared" si="54"/>
        <v>72.930000000000007</v>
      </c>
      <c r="L232" s="8">
        <f t="shared" si="47"/>
        <v>0</v>
      </c>
      <c r="M232" s="8">
        <f t="shared" si="48"/>
        <v>72.930000000000007</v>
      </c>
      <c r="N232" s="8">
        <f t="shared" si="55"/>
        <v>0</v>
      </c>
      <c r="O232" s="8">
        <f t="shared" si="56"/>
        <v>0</v>
      </c>
      <c r="P232" s="8">
        <f t="shared" si="57"/>
        <v>72.930000000000007</v>
      </c>
    </row>
    <row r="233" spans="1:16" outlineLevel="2" x14ac:dyDescent="0.25">
      <c r="A233" s="1" t="s">
        <v>216</v>
      </c>
      <c r="B233" s="1" t="s">
        <v>223</v>
      </c>
      <c r="C233" s="9">
        <v>0</v>
      </c>
      <c r="D233" s="9">
        <v>791.99</v>
      </c>
      <c r="E233" s="9">
        <v>0</v>
      </c>
      <c r="F233" s="9">
        <v>275.06</v>
      </c>
      <c r="G233" s="8">
        <f t="shared" si="50"/>
        <v>0</v>
      </c>
      <c r="H233" s="8">
        <f t="shared" si="51"/>
        <v>1481.0213000000001</v>
      </c>
      <c r="I233" s="8">
        <f t="shared" si="52"/>
        <v>0</v>
      </c>
      <c r="J233" s="8">
        <f t="shared" si="53"/>
        <v>2937.6408000000001</v>
      </c>
      <c r="K233" s="8">
        <f t="shared" si="54"/>
        <v>4418.6621000000005</v>
      </c>
      <c r="L233" s="8">
        <f t="shared" si="47"/>
        <v>0</v>
      </c>
      <c r="M233" s="8">
        <f t="shared" si="48"/>
        <v>1481.0213000000001</v>
      </c>
      <c r="N233" s="8">
        <f t="shared" si="55"/>
        <v>0</v>
      </c>
      <c r="O233" s="8">
        <f t="shared" si="56"/>
        <v>1763.1346000000001</v>
      </c>
      <c r="P233" s="8">
        <f t="shared" si="57"/>
        <v>3244.1559000000002</v>
      </c>
    </row>
    <row r="234" spans="1:16" outlineLevel="2" x14ac:dyDescent="0.25">
      <c r="A234" s="1" t="s">
        <v>216</v>
      </c>
      <c r="B234" s="1" t="s">
        <v>224</v>
      </c>
      <c r="C234" s="9">
        <v>0</v>
      </c>
      <c r="D234" s="9">
        <v>320.48</v>
      </c>
      <c r="E234" s="9">
        <v>0</v>
      </c>
      <c r="F234" s="9">
        <v>33</v>
      </c>
      <c r="G234" s="8">
        <f t="shared" si="50"/>
        <v>0</v>
      </c>
      <c r="H234" s="8">
        <f t="shared" si="51"/>
        <v>599.2976000000001</v>
      </c>
      <c r="I234" s="8">
        <f t="shared" si="52"/>
        <v>0</v>
      </c>
      <c r="J234" s="8">
        <f t="shared" si="53"/>
        <v>352.44</v>
      </c>
      <c r="K234" s="8">
        <f t="shared" si="54"/>
        <v>951.73760000000016</v>
      </c>
      <c r="L234" s="8">
        <f t="shared" si="47"/>
        <v>0</v>
      </c>
      <c r="M234" s="8">
        <f t="shared" si="48"/>
        <v>599.2976000000001</v>
      </c>
      <c r="N234" s="8">
        <f t="shared" si="55"/>
        <v>0</v>
      </c>
      <c r="O234" s="8">
        <f t="shared" si="56"/>
        <v>211.53</v>
      </c>
      <c r="P234" s="8">
        <f t="shared" si="57"/>
        <v>810.82760000000007</v>
      </c>
    </row>
    <row r="235" spans="1:16" outlineLevel="2" x14ac:dyDescent="0.25">
      <c r="A235" s="1" t="s">
        <v>216</v>
      </c>
      <c r="B235" s="1" t="s">
        <v>225</v>
      </c>
      <c r="C235" s="9">
        <v>0</v>
      </c>
      <c r="D235" s="9">
        <v>27.36</v>
      </c>
      <c r="E235" s="9">
        <v>0</v>
      </c>
      <c r="F235" s="9">
        <v>0</v>
      </c>
      <c r="G235" s="8">
        <f t="shared" si="50"/>
        <v>0</v>
      </c>
      <c r="H235" s="8">
        <f t="shared" si="51"/>
        <v>51.163200000000003</v>
      </c>
      <c r="I235" s="8">
        <f t="shared" si="52"/>
        <v>0</v>
      </c>
      <c r="J235" s="8">
        <f t="shared" si="53"/>
        <v>0</v>
      </c>
      <c r="K235" s="8">
        <f t="shared" si="54"/>
        <v>51.163200000000003</v>
      </c>
      <c r="L235" s="8">
        <f t="shared" si="47"/>
        <v>0</v>
      </c>
      <c r="M235" s="8">
        <f t="shared" si="48"/>
        <v>51.163200000000003</v>
      </c>
      <c r="N235" s="8">
        <f t="shared" si="55"/>
        <v>0</v>
      </c>
      <c r="O235" s="8">
        <f t="shared" si="56"/>
        <v>0</v>
      </c>
      <c r="P235" s="8">
        <f t="shared" si="57"/>
        <v>51.163200000000003</v>
      </c>
    </row>
    <row r="236" spans="1:16" outlineLevel="2" x14ac:dyDescent="0.25">
      <c r="A236" s="1" t="s">
        <v>216</v>
      </c>
      <c r="B236" s="1" t="s">
        <v>226</v>
      </c>
      <c r="C236" s="9">
        <v>0</v>
      </c>
      <c r="D236" s="9">
        <v>61</v>
      </c>
      <c r="E236" s="9">
        <v>0</v>
      </c>
      <c r="F236" s="9">
        <v>19.989999999999998</v>
      </c>
      <c r="G236" s="8">
        <f t="shared" si="50"/>
        <v>0</v>
      </c>
      <c r="H236" s="8">
        <f t="shared" si="51"/>
        <v>114.07000000000001</v>
      </c>
      <c r="I236" s="8">
        <f t="shared" si="52"/>
        <v>0</v>
      </c>
      <c r="J236" s="8">
        <f t="shared" si="53"/>
        <v>213.49319999999997</v>
      </c>
      <c r="K236" s="8">
        <f t="shared" si="54"/>
        <v>327.56319999999999</v>
      </c>
      <c r="L236" s="8">
        <f t="shared" si="47"/>
        <v>0</v>
      </c>
      <c r="M236" s="8">
        <f t="shared" si="48"/>
        <v>114.07000000000001</v>
      </c>
      <c r="N236" s="8">
        <f t="shared" si="55"/>
        <v>0</v>
      </c>
      <c r="O236" s="8">
        <f t="shared" si="56"/>
        <v>128.13589999999999</v>
      </c>
      <c r="P236" s="8">
        <f t="shared" si="57"/>
        <v>242.20589999999999</v>
      </c>
    </row>
    <row r="237" spans="1:16" outlineLevel="2" x14ac:dyDescent="0.25">
      <c r="A237" s="1" t="s">
        <v>216</v>
      </c>
      <c r="B237" s="1" t="s">
        <v>227</v>
      </c>
      <c r="C237" s="9">
        <v>0</v>
      </c>
      <c r="D237" s="9">
        <v>1593.02</v>
      </c>
      <c r="E237" s="9">
        <v>0</v>
      </c>
      <c r="F237" s="9">
        <v>2684.45</v>
      </c>
      <c r="G237" s="8">
        <f t="shared" si="50"/>
        <v>0</v>
      </c>
      <c r="H237" s="8">
        <f t="shared" si="51"/>
        <v>2978.9474</v>
      </c>
      <c r="I237" s="8">
        <f t="shared" si="52"/>
        <v>0</v>
      </c>
      <c r="J237" s="8">
        <f t="shared" si="53"/>
        <v>28669.925999999996</v>
      </c>
      <c r="K237" s="8">
        <f t="shared" si="54"/>
        <v>31648.873399999997</v>
      </c>
      <c r="L237" s="8">
        <f t="shared" si="47"/>
        <v>0</v>
      </c>
      <c r="M237" s="8">
        <f t="shared" si="48"/>
        <v>2978.9474</v>
      </c>
      <c r="N237" s="8">
        <f t="shared" si="55"/>
        <v>0</v>
      </c>
      <c r="O237" s="8">
        <f t="shared" si="56"/>
        <v>17207.324499999999</v>
      </c>
      <c r="P237" s="8">
        <f t="shared" si="57"/>
        <v>20186.2719</v>
      </c>
    </row>
    <row r="238" spans="1:16" outlineLevel="2" x14ac:dyDescent="0.25">
      <c r="A238" s="1" t="s">
        <v>216</v>
      </c>
      <c r="B238" s="1" t="s">
        <v>228</v>
      </c>
      <c r="C238" s="9">
        <v>0</v>
      </c>
      <c r="D238" s="9">
        <v>868.16</v>
      </c>
      <c r="E238" s="9">
        <v>48</v>
      </c>
      <c r="F238" s="9">
        <v>1202.31</v>
      </c>
      <c r="G238" s="8">
        <f t="shared" si="50"/>
        <v>0</v>
      </c>
      <c r="H238" s="8">
        <f t="shared" si="51"/>
        <v>1623.4592</v>
      </c>
      <c r="I238" s="8">
        <f t="shared" si="52"/>
        <v>102.72</v>
      </c>
      <c r="J238" s="8">
        <f t="shared" si="53"/>
        <v>12840.6708</v>
      </c>
      <c r="K238" s="8">
        <f t="shared" si="54"/>
        <v>14566.85</v>
      </c>
      <c r="L238" s="8">
        <f t="shared" si="47"/>
        <v>0</v>
      </c>
      <c r="M238" s="8">
        <f t="shared" si="48"/>
        <v>1623.4592</v>
      </c>
      <c r="N238" s="8">
        <f t="shared" si="55"/>
        <v>40.799999999999997</v>
      </c>
      <c r="O238" s="8">
        <f t="shared" si="56"/>
        <v>7706.8071</v>
      </c>
      <c r="P238" s="8">
        <f t="shared" si="57"/>
        <v>9371.0663000000004</v>
      </c>
    </row>
    <row r="239" spans="1:16" outlineLevel="2" x14ac:dyDescent="0.25">
      <c r="A239" s="1" t="s">
        <v>216</v>
      </c>
      <c r="B239" s="1" t="s">
        <v>229</v>
      </c>
      <c r="C239" s="9">
        <v>0</v>
      </c>
      <c r="D239" s="9">
        <v>407.15</v>
      </c>
      <c r="E239" s="9">
        <v>0</v>
      </c>
      <c r="F239" s="9">
        <v>71.760000000000005</v>
      </c>
      <c r="G239" s="8">
        <f t="shared" si="50"/>
        <v>0</v>
      </c>
      <c r="H239" s="8">
        <f t="shared" si="51"/>
        <v>761.37049999999999</v>
      </c>
      <c r="I239" s="8">
        <f t="shared" si="52"/>
        <v>0</v>
      </c>
      <c r="J239" s="8">
        <f t="shared" si="53"/>
        <v>766.39679999999998</v>
      </c>
      <c r="K239" s="8">
        <f t="shared" si="54"/>
        <v>1527.7673</v>
      </c>
      <c r="L239" s="8">
        <f t="shared" si="47"/>
        <v>0</v>
      </c>
      <c r="M239" s="8">
        <f t="shared" si="48"/>
        <v>761.37049999999999</v>
      </c>
      <c r="N239" s="8">
        <f t="shared" si="55"/>
        <v>0</v>
      </c>
      <c r="O239" s="8">
        <f t="shared" si="56"/>
        <v>459.98160000000007</v>
      </c>
      <c r="P239" s="8">
        <f t="shared" si="57"/>
        <v>1221.3521000000001</v>
      </c>
    </row>
    <row r="240" spans="1:16" outlineLevel="2" x14ac:dyDescent="0.25">
      <c r="A240" s="1" t="s">
        <v>216</v>
      </c>
      <c r="B240" s="1" t="s">
        <v>230</v>
      </c>
      <c r="C240" s="9">
        <v>0</v>
      </c>
      <c r="D240" s="9">
        <v>936.25</v>
      </c>
      <c r="E240" s="9">
        <v>0</v>
      </c>
      <c r="F240" s="9">
        <v>418.26</v>
      </c>
      <c r="G240" s="8">
        <f t="shared" si="50"/>
        <v>0</v>
      </c>
      <c r="H240" s="8">
        <f t="shared" si="51"/>
        <v>1750.7875000000001</v>
      </c>
      <c r="I240" s="8">
        <f t="shared" si="52"/>
        <v>0</v>
      </c>
      <c r="J240" s="8">
        <f t="shared" si="53"/>
        <v>4467.0167999999994</v>
      </c>
      <c r="K240" s="8">
        <f t="shared" si="54"/>
        <v>6217.8042999999998</v>
      </c>
      <c r="L240" s="8">
        <f t="shared" si="47"/>
        <v>0</v>
      </c>
      <c r="M240" s="8">
        <f t="shared" si="48"/>
        <v>1750.7875000000001</v>
      </c>
      <c r="N240" s="8">
        <f t="shared" si="55"/>
        <v>0</v>
      </c>
      <c r="O240" s="8">
        <f t="shared" si="56"/>
        <v>2681.0466000000001</v>
      </c>
      <c r="P240" s="8">
        <f t="shared" si="57"/>
        <v>4431.8341</v>
      </c>
    </row>
    <row r="241" spans="1:16" outlineLevel="2" x14ac:dyDescent="0.25">
      <c r="A241" s="1" t="s">
        <v>216</v>
      </c>
      <c r="B241" s="1" t="s">
        <v>231</v>
      </c>
      <c r="C241" s="9">
        <v>0</v>
      </c>
      <c r="D241" s="9">
        <v>422.75</v>
      </c>
      <c r="E241" s="9">
        <v>0</v>
      </c>
      <c r="F241" s="9">
        <v>194.22</v>
      </c>
      <c r="G241" s="8">
        <f t="shared" si="50"/>
        <v>0</v>
      </c>
      <c r="H241" s="8">
        <f t="shared" si="51"/>
        <v>790.54250000000002</v>
      </c>
      <c r="I241" s="8">
        <f t="shared" si="52"/>
        <v>0</v>
      </c>
      <c r="J241" s="8">
        <f t="shared" si="53"/>
        <v>2074.2696000000001</v>
      </c>
      <c r="K241" s="8">
        <f t="shared" si="54"/>
        <v>2864.8121000000001</v>
      </c>
      <c r="L241" s="8">
        <f t="shared" si="47"/>
        <v>0</v>
      </c>
      <c r="M241" s="8">
        <f t="shared" si="48"/>
        <v>790.54250000000002</v>
      </c>
      <c r="N241" s="8">
        <f t="shared" si="55"/>
        <v>0</v>
      </c>
      <c r="O241" s="8">
        <f t="shared" si="56"/>
        <v>1244.9502</v>
      </c>
      <c r="P241" s="8">
        <f t="shared" si="57"/>
        <v>2035.4927</v>
      </c>
    </row>
    <row r="242" spans="1:16" outlineLevel="2" x14ac:dyDescent="0.25">
      <c r="A242" s="1" t="s">
        <v>216</v>
      </c>
      <c r="B242" s="1" t="s">
        <v>232</v>
      </c>
      <c r="C242" s="9">
        <v>0</v>
      </c>
      <c r="D242" s="9">
        <v>312.45999999999998</v>
      </c>
      <c r="E242" s="9">
        <v>0</v>
      </c>
      <c r="F242" s="9">
        <v>158</v>
      </c>
      <c r="G242" s="8">
        <f t="shared" si="50"/>
        <v>0</v>
      </c>
      <c r="H242" s="8">
        <f t="shared" si="51"/>
        <v>584.30020000000002</v>
      </c>
      <c r="I242" s="8">
        <f t="shared" si="52"/>
        <v>0</v>
      </c>
      <c r="J242" s="8">
        <f t="shared" si="53"/>
        <v>1687.44</v>
      </c>
      <c r="K242" s="8">
        <f t="shared" si="54"/>
        <v>2271.7402000000002</v>
      </c>
      <c r="L242" s="8">
        <f t="shared" si="47"/>
        <v>0</v>
      </c>
      <c r="M242" s="8">
        <f t="shared" si="48"/>
        <v>584.30020000000002</v>
      </c>
      <c r="N242" s="8">
        <f t="shared" si="55"/>
        <v>0</v>
      </c>
      <c r="O242" s="8">
        <f t="shared" si="56"/>
        <v>1012.78</v>
      </c>
      <c r="P242" s="8">
        <f t="shared" si="57"/>
        <v>1597.0801999999999</v>
      </c>
    </row>
    <row r="243" spans="1:16" outlineLevel="2" x14ac:dyDescent="0.25">
      <c r="A243" s="1" t="s">
        <v>216</v>
      </c>
      <c r="B243" s="1" t="s">
        <v>233</v>
      </c>
      <c r="C243" s="9">
        <v>0</v>
      </c>
      <c r="D243" s="9">
        <v>37</v>
      </c>
      <c r="E243" s="9">
        <v>0</v>
      </c>
      <c r="F243" s="9">
        <v>161</v>
      </c>
      <c r="G243" s="8">
        <f t="shared" si="50"/>
        <v>0</v>
      </c>
      <c r="H243" s="8">
        <f t="shared" si="51"/>
        <v>69.19</v>
      </c>
      <c r="I243" s="8">
        <f t="shared" si="52"/>
        <v>0</v>
      </c>
      <c r="J243" s="8">
        <f t="shared" si="53"/>
        <v>1719.48</v>
      </c>
      <c r="K243" s="8">
        <f t="shared" si="54"/>
        <v>1788.67</v>
      </c>
      <c r="L243" s="8">
        <f t="shared" si="47"/>
        <v>0</v>
      </c>
      <c r="M243" s="8">
        <f t="shared" si="48"/>
        <v>69.19</v>
      </c>
      <c r="N243" s="8">
        <f t="shared" si="55"/>
        <v>0</v>
      </c>
      <c r="O243" s="8">
        <f t="shared" si="56"/>
        <v>1032.01</v>
      </c>
      <c r="P243" s="8">
        <f t="shared" si="57"/>
        <v>1101.2</v>
      </c>
    </row>
    <row r="244" spans="1:16" outlineLevel="2" x14ac:dyDescent="0.25">
      <c r="A244" s="1" t="s">
        <v>216</v>
      </c>
      <c r="B244" s="1" t="s">
        <v>234</v>
      </c>
      <c r="C244" s="9">
        <v>0</v>
      </c>
      <c r="D244" s="9">
        <v>0</v>
      </c>
      <c r="E244" s="9">
        <v>0</v>
      </c>
      <c r="F244" s="9">
        <v>138.80000000000001</v>
      </c>
      <c r="G244" s="8">
        <f t="shared" si="50"/>
        <v>0</v>
      </c>
      <c r="H244" s="8">
        <f t="shared" si="51"/>
        <v>0</v>
      </c>
      <c r="I244" s="8">
        <f t="shared" si="52"/>
        <v>0</v>
      </c>
      <c r="J244" s="8">
        <f t="shared" si="53"/>
        <v>1482.384</v>
      </c>
      <c r="K244" s="8">
        <f t="shared" si="54"/>
        <v>1482.384</v>
      </c>
      <c r="L244" s="8">
        <f t="shared" si="47"/>
        <v>0</v>
      </c>
      <c r="M244" s="8">
        <f t="shared" si="48"/>
        <v>0</v>
      </c>
      <c r="N244" s="8">
        <f t="shared" si="55"/>
        <v>0</v>
      </c>
      <c r="O244" s="8">
        <f t="shared" si="56"/>
        <v>889.70800000000008</v>
      </c>
      <c r="P244" s="8">
        <f t="shared" si="57"/>
        <v>889.70800000000008</v>
      </c>
    </row>
    <row r="245" spans="1:16" outlineLevel="2" x14ac:dyDescent="0.25">
      <c r="A245" s="1" t="s">
        <v>216</v>
      </c>
      <c r="B245" s="1" t="s">
        <v>235</v>
      </c>
      <c r="C245" s="9">
        <v>0</v>
      </c>
      <c r="D245" s="9">
        <v>226.58</v>
      </c>
      <c r="E245" s="9">
        <v>0</v>
      </c>
      <c r="F245" s="9">
        <v>121</v>
      </c>
      <c r="G245" s="8">
        <f t="shared" si="50"/>
        <v>0</v>
      </c>
      <c r="H245" s="8">
        <f t="shared" si="51"/>
        <v>423.70460000000003</v>
      </c>
      <c r="I245" s="8">
        <f t="shared" si="52"/>
        <v>0</v>
      </c>
      <c r="J245" s="8">
        <f t="shared" si="53"/>
        <v>1292.28</v>
      </c>
      <c r="K245" s="8">
        <f t="shared" si="54"/>
        <v>1715.9846</v>
      </c>
      <c r="L245" s="8">
        <f t="shared" si="47"/>
        <v>0</v>
      </c>
      <c r="M245" s="8">
        <f t="shared" si="48"/>
        <v>423.70460000000003</v>
      </c>
      <c r="N245" s="8">
        <f t="shared" si="55"/>
        <v>0</v>
      </c>
      <c r="O245" s="8">
        <f t="shared" si="56"/>
        <v>775.61</v>
      </c>
      <c r="P245" s="8">
        <f t="shared" si="57"/>
        <v>1199.3146000000002</v>
      </c>
    </row>
    <row r="246" spans="1:16" outlineLevel="2" x14ac:dyDescent="0.25">
      <c r="A246" s="1" t="s">
        <v>216</v>
      </c>
      <c r="B246" s="1" t="s">
        <v>236</v>
      </c>
      <c r="C246" s="9">
        <v>0</v>
      </c>
      <c r="D246" s="9">
        <v>0</v>
      </c>
      <c r="E246" s="9">
        <v>0</v>
      </c>
      <c r="F246" s="9">
        <v>39</v>
      </c>
      <c r="G246" s="8">
        <f t="shared" si="50"/>
        <v>0</v>
      </c>
      <c r="H246" s="8">
        <f t="shared" si="51"/>
        <v>0</v>
      </c>
      <c r="I246" s="8">
        <f t="shared" si="52"/>
        <v>0</v>
      </c>
      <c r="J246" s="8">
        <f t="shared" si="53"/>
        <v>416.52</v>
      </c>
      <c r="K246" s="8">
        <f t="shared" si="54"/>
        <v>416.52</v>
      </c>
      <c r="L246" s="8">
        <f t="shared" si="47"/>
        <v>0</v>
      </c>
      <c r="M246" s="8">
        <f t="shared" si="48"/>
        <v>0</v>
      </c>
      <c r="N246" s="8">
        <f t="shared" si="55"/>
        <v>0</v>
      </c>
      <c r="O246" s="8">
        <f t="shared" si="56"/>
        <v>249.99</v>
      </c>
      <c r="P246" s="8">
        <f t="shared" si="57"/>
        <v>249.99</v>
      </c>
    </row>
    <row r="247" spans="1:16" outlineLevel="2" x14ac:dyDescent="0.25">
      <c r="A247" s="1" t="s">
        <v>216</v>
      </c>
      <c r="B247" s="1" t="s">
        <v>105</v>
      </c>
      <c r="C247" s="9">
        <v>0</v>
      </c>
      <c r="D247" s="9">
        <v>206</v>
      </c>
      <c r="E247" s="9">
        <v>0</v>
      </c>
      <c r="F247" s="9">
        <v>127</v>
      </c>
      <c r="G247" s="8">
        <f t="shared" si="50"/>
        <v>0</v>
      </c>
      <c r="H247" s="8">
        <f t="shared" si="51"/>
        <v>385.22</v>
      </c>
      <c r="I247" s="8">
        <f t="shared" si="52"/>
        <v>0</v>
      </c>
      <c r="J247" s="8">
        <f t="shared" si="53"/>
        <v>1356.36</v>
      </c>
      <c r="K247" s="8">
        <f t="shared" si="54"/>
        <v>1741.58</v>
      </c>
      <c r="L247" s="8">
        <f t="shared" si="47"/>
        <v>0</v>
      </c>
      <c r="M247" s="8">
        <f t="shared" si="48"/>
        <v>385.22</v>
      </c>
      <c r="N247" s="8">
        <f t="shared" si="55"/>
        <v>0</v>
      </c>
      <c r="O247" s="8">
        <f t="shared" si="56"/>
        <v>814.07</v>
      </c>
      <c r="P247" s="8">
        <f t="shared" si="57"/>
        <v>1199.29</v>
      </c>
    </row>
    <row r="248" spans="1:16" outlineLevel="2" x14ac:dyDescent="0.25">
      <c r="A248" s="1" t="s">
        <v>216</v>
      </c>
      <c r="B248" s="1" t="s">
        <v>237</v>
      </c>
      <c r="C248" s="9">
        <v>0</v>
      </c>
      <c r="D248" s="9">
        <v>737</v>
      </c>
      <c r="E248" s="9">
        <v>0</v>
      </c>
      <c r="F248" s="9">
        <v>373</v>
      </c>
      <c r="G248" s="8">
        <f t="shared" si="50"/>
        <v>0</v>
      </c>
      <c r="H248" s="8">
        <f t="shared" si="51"/>
        <v>1378.19</v>
      </c>
      <c r="I248" s="8">
        <f t="shared" si="52"/>
        <v>0</v>
      </c>
      <c r="J248" s="8">
        <f t="shared" si="53"/>
        <v>3983.64</v>
      </c>
      <c r="K248" s="8">
        <f t="shared" si="54"/>
        <v>5361.83</v>
      </c>
      <c r="L248" s="8">
        <f t="shared" si="47"/>
        <v>0</v>
      </c>
      <c r="M248" s="8">
        <f t="shared" si="48"/>
        <v>1378.19</v>
      </c>
      <c r="N248" s="8">
        <f t="shared" si="55"/>
        <v>0</v>
      </c>
      <c r="O248" s="8">
        <f t="shared" si="56"/>
        <v>2390.9299999999998</v>
      </c>
      <c r="P248" s="8">
        <f t="shared" si="57"/>
        <v>3769.12</v>
      </c>
    </row>
    <row r="249" spans="1:16" outlineLevel="2" x14ac:dyDescent="0.25">
      <c r="A249" s="1" t="s">
        <v>216</v>
      </c>
      <c r="B249" s="1" t="s">
        <v>238</v>
      </c>
      <c r="C249" s="9">
        <v>0</v>
      </c>
      <c r="D249" s="9">
        <v>661.92</v>
      </c>
      <c r="E249" s="9">
        <v>0</v>
      </c>
      <c r="F249" s="9">
        <v>268</v>
      </c>
      <c r="G249" s="8">
        <f t="shared" si="50"/>
        <v>0</v>
      </c>
      <c r="H249" s="8">
        <f t="shared" si="51"/>
        <v>1237.7904000000001</v>
      </c>
      <c r="I249" s="8">
        <f t="shared" si="52"/>
        <v>0</v>
      </c>
      <c r="J249" s="8">
        <f t="shared" si="53"/>
        <v>2862.24</v>
      </c>
      <c r="K249" s="8">
        <f t="shared" si="54"/>
        <v>4100.0303999999996</v>
      </c>
      <c r="L249" s="8">
        <f t="shared" si="47"/>
        <v>0</v>
      </c>
      <c r="M249" s="8">
        <f t="shared" si="48"/>
        <v>1237.7904000000001</v>
      </c>
      <c r="N249" s="8">
        <f t="shared" si="55"/>
        <v>0</v>
      </c>
      <c r="O249" s="8">
        <f t="shared" si="56"/>
        <v>1717.88</v>
      </c>
      <c r="P249" s="8">
        <f t="shared" si="57"/>
        <v>2955.6704</v>
      </c>
    </row>
    <row r="250" spans="1:16" outlineLevel="2" x14ac:dyDescent="0.25">
      <c r="A250" s="1" t="s">
        <v>216</v>
      </c>
      <c r="B250" s="1" t="s">
        <v>239</v>
      </c>
      <c r="C250" s="9">
        <v>0</v>
      </c>
      <c r="D250" s="9">
        <v>476.5</v>
      </c>
      <c r="E250" s="9">
        <v>0</v>
      </c>
      <c r="F250" s="9">
        <v>89</v>
      </c>
      <c r="G250" s="8">
        <f t="shared" si="50"/>
        <v>0</v>
      </c>
      <c r="H250" s="8">
        <f t="shared" si="51"/>
        <v>891.05500000000006</v>
      </c>
      <c r="I250" s="8">
        <f t="shared" si="52"/>
        <v>0</v>
      </c>
      <c r="J250" s="8">
        <f t="shared" si="53"/>
        <v>950.52</v>
      </c>
      <c r="K250" s="8">
        <f t="shared" si="54"/>
        <v>1841.575</v>
      </c>
      <c r="L250" s="8">
        <f t="shared" si="47"/>
        <v>0</v>
      </c>
      <c r="M250" s="8">
        <f t="shared" si="48"/>
        <v>891.05500000000006</v>
      </c>
      <c r="N250" s="8">
        <f t="shared" si="55"/>
        <v>0</v>
      </c>
      <c r="O250" s="8">
        <f t="shared" si="56"/>
        <v>570.49</v>
      </c>
      <c r="P250" s="8">
        <f t="shared" si="57"/>
        <v>1461.5450000000001</v>
      </c>
    </row>
    <row r="251" spans="1:16" outlineLevel="1" x14ac:dyDescent="0.25">
      <c r="A251" s="23" t="s">
        <v>1263</v>
      </c>
      <c r="B251" s="22"/>
      <c r="C251" s="9">
        <f t="shared" ref="C251:P251" si="58">SUBTOTAL(9,C227:C250)</f>
        <v>93</v>
      </c>
      <c r="D251" s="9">
        <f t="shared" si="58"/>
        <v>11013.47</v>
      </c>
      <c r="E251" s="9">
        <f t="shared" si="58"/>
        <v>48</v>
      </c>
      <c r="F251" s="9">
        <f t="shared" si="58"/>
        <v>8223.6650000000009</v>
      </c>
      <c r="G251" s="8">
        <f t="shared" si="58"/>
        <v>73.47</v>
      </c>
      <c r="H251" s="8">
        <f t="shared" si="58"/>
        <v>20595.188900000001</v>
      </c>
      <c r="I251" s="8">
        <f t="shared" si="58"/>
        <v>102.72</v>
      </c>
      <c r="J251" s="8">
        <f t="shared" si="58"/>
        <v>87828.742200000008</v>
      </c>
      <c r="K251" s="8">
        <f t="shared" si="58"/>
        <v>108600.12110000002</v>
      </c>
      <c r="L251" s="8">
        <f t="shared" si="58"/>
        <v>73.47</v>
      </c>
      <c r="M251" s="8">
        <f t="shared" si="58"/>
        <v>20595.188900000001</v>
      </c>
      <c r="N251" s="8">
        <f t="shared" si="58"/>
        <v>40.799999999999997</v>
      </c>
      <c r="O251" s="8">
        <f t="shared" si="58"/>
        <v>52713.69264999999</v>
      </c>
      <c r="P251" s="8">
        <f t="shared" si="58"/>
        <v>73423.151549999995</v>
      </c>
    </row>
    <row r="252" spans="1:16" outlineLevel="2" x14ac:dyDescent="0.25">
      <c r="A252" s="1" t="s">
        <v>240</v>
      </c>
      <c r="B252" s="1" t="s">
        <v>241</v>
      </c>
      <c r="C252" s="9">
        <v>0</v>
      </c>
      <c r="D252" s="9">
        <v>312.63</v>
      </c>
      <c r="E252" s="9">
        <v>0</v>
      </c>
      <c r="F252" s="9">
        <v>270.88</v>
      </c>
      <c r="G252" s="8">
        <f t="shared" si="50"/>
        <v>0</v>
      </c>
      <c r="H252" s="8">
        <f t="shared" si="51"/>
        <v>584.61810000000003</v>
      </c>
      <c r="I252" s="8">
        <f t="shared" si="52"/>
        <v>0</v>
      </c>
      <c r="J252" s="8">
        <f t="shared" si="53"/>
        <v>2892.9983999999999</v>
      </c>
      <c r="K252" s="8">
        <f t="shared" si="54"/>
        <v>3477.6165000000001</v>
      </c>
      <c r="L252" s="8">
        <f t="shared" si="47"/>
        <v>0</v>
      </c>
      <c r="M252" s="8">
        <f t="shared" si="48"/>
        <v>584.61810000000003</v>
      </c>
      <c r="N252" s="8">
        <f t="shared" si="55"/>
        <v>0</v>
      </c>
      <c r="O252" s="8">
        <f t="shared" si="56"/>
        <v>1736.3407999999999</v>
      </c>
      <c r="P252" s="8">
        <f t="shared" si="57"/>
        <v>2320.9589000000001</v>
      </c>
    </row>
    <row r="253" spans="1:16" outlineLevel="2" x14ac:dyDescent="0.25">
      <c r="A253" s="1" t="s">
        <v>240</v>
      </c>
      <c r="B253" s="1" t="s">
        <v>242</v>
      </c>
      <c r="C253" s="9">
        <v>0</v>
      </c>
      <c r="D253" s="9">
        <v>158.29</v>
      </c>
      <c r="E253" s="9">
        <v>345.82</v>
      </c>
      <c r="F253" s="9">
        <v>26</v>
      </c>
      <c r="G253" s="8">
        <f t="shared" si="50"/>
        <v>0</v>
      </c>
      <c r="H253" s="8">
        <f t="shared" si="51"/>
        <v>296.00229999999999</v>
      </c>
      <c r="I253" s="8">
        <f t="shared" si="52"/>
        <v>740.0548</v>
      </c>
      <c r="J253" s="8">
        <f t="shared" si="53"/>
        <v>277.68</v>
      </c>
      <c r="K253" s="8">
        <f t="shared" si="54"/>
        <v>1313.7371000000001</v>
      </c>
      <c r="L253" s="8">
        <f t="shared" si="47"/>
        <v>0</v>
      </c>
      <c r="M253" s="8">
        <f t="shared" si="48"/>
        <v>296.00229999999999</v>
      </c>
      <c r="N253" s="8">
        <f t="shared" si="55"/>
        <v>293.947</v>
      </c>
      <c r="O253" s="8">
        <f t="shared" si="56"/>
        <v>166.66</v>
      </c>
      <c r="P253" s="8">
        <f t="shared" si="57"/>
        <v>756.60929999999996</v>
      </c>
    </row>
    <row r="254" spans="1:16" outlineLevel="2" x14ac:dyDescent="0.25">
      <c r="A254" s="1" t="s">
        <v>240</v>
      </c>
      <c r="B254" s="1" t="s">
        <v>243</v>
      </c>
      <c r="C254" s="9">
        <v>160</v>
      </c>
      <c r="D254" s="9">
        <v>5325.9530000000004</v>
      </c>
      <c r="E254" s="9">
        <v>744.4</v>
      </c>
      <c r="F254" s="9">
        <v>2481.4169999999999</v>
      </c>
      <c r="G254" s="8">
        <f t="shared" si="50"/>
        <v>126.4</v>
      </c>
      <c r="H254" s="8">
        <f t="shared" si="51"/>
        <v>9959.5321100000019</v>
      </c>
      <c r="I254" s="8">
        <f t="shared" si="52"/>
        <v>1593.0160000000001</v>
      </c>
      <c r="J254" s="8">
        <f t="shared" si="53"/>
        <v>26501.53356</v>
      </c>
      <c r="K254" s="8">
        <f t="shared" si="54"/>
        <v>38180.481670000001</v>
      </c>
      <c r="L254" s="8">
        <f t="shared" si="47"/>
        <v>126.4</v>
      </c>
      <c r="M254" s="8">
        <f t="shared" si="48"/>
        <v>9959.5321100000019</v>
      </c>
      <c r="N254" s="8">
        <f t="shared" si="55"/>
        <v>632.74</v>
      </c>
      <c r="O254" s="8">
        <f t="shared" si="56"/>
        <v>15905.882970000001</v>
      </c>
      <c r="P254" s="8">
        <f t="shared" si="57"/>
        <v>26624.555080000002</v>
      </c>
    </row>
    <row r="255" spans="1:16" outlineLevel="2" x14ac:dyDescent="0.25">
      <c r="A255" s="1" t="s">
        <v>240</v>
      </c>
      <c r="B255" s="1" t="s">
        <v>244</v>
      </c>
      <c r="C255" s="9">
        <v>0</v>
      </c>
      <c r="D255" s="9">
        <v>0</v>
      </c>
      <c r="E255" s="9">
        <v>0</v>
      </c>
      <c r="F255" s="9">
        <v>7.56</v>
      </c>
      <c r="G255" s="8">
        <f t="shared" si="50"/>
        <v>0</v>
      </c>
      <c r="H255" s="8">
        <f t="shared" si="51"/>
        <v>0</v>
      </c>
      <c r="I255" s="8">
        <f t="shared" si="52"/>
        <v>0</v>
      </c>
      <c r="J255" s="8">
        <f t="shared" si="53"/>
        <v>80.740799999999993</v>
      </c>
      <c r="K255" s="8">
        <f t="shared" si="54"/>
        <v>80.740799999999993</v>
      </c>
      <c r="L255" s="8">
        <f t="shared" si="47"/>
        <v>0</v>
      </c>
      <c r="M255" s="8">
        <f t="shared" si="48"/>
        <v>0</v>
      </c>
      <c r="N255" s="8">
        <f t="shared" si="55"/>
        <v>0</v>
      </c>
      <c r="O255" s="8">
        <f t="shared" si="56"/>
        <v>48.459600000000002</v>
      </c>
      <c r="P255" s="8">
        <f t="shared" si="57"/>
        <v>48.459600000000002</v>
      </c>
    </row>
    <row r="256" spans="1:16" outlineLevel="2" x14ac:dyDescent="0.25">
      <c r="A256" s="1" t="s">
        <v>240</v>
      </c>
      <c r="B256" s="1" t="s">
        <v>245</v>
      </c>
      <c r="C256" s="9">
        <v>276.67</v>
      </c>
      <c r="D256" s="9">
        <v>3147.607</v>
      </c>
      <c r="E256" s="9">
        <v>0</v>
      </c>
      <c r="F256" s="9">
        <v>2145.5880000000002</v>
      </c>
      <c r="G256" s="8">
        <f t="shared" si="50"/>
        <v>218.56930000000003</v>
      </c>
      <c r="H256" s="8">
        <f t="shared" si="51"/>
        <v>5886.0250900000001</v>
      </c>
      <c r="I256" s="8">
        <f t="shared" si="52"/>
        <v>0</v>
      </c>
      <c r="J256" s="8">
        <f t="shared" si="53"/>
        <v>22914.879840000001</v>
      </c>
      <c r="K256" s="8">
        <f t="shared" si="54"/>
        <v>29019.47423</v>
      </c>
      <c r="L256" s="8">
        <f t="shared" si="47"/>
        <v>218.56930000000003</v>
      </c>
      <c r="M256" s="8">
        <f t="shared" si="48"/>
        <v>5886.0250900000001</v>
      </c>
      <c r="N256" s="8">
        <f t="shared" si="55"/>
        <v>0</v>
      </c>
      <c r="O256" s="8">
        <f t="shared" si="56"/>
        <v>13753.219080000001</v>
      </c>
      <c r="P256" s="8">
        <f t="shared" si="57"/>
        <v>19857.813470000001</v>
      </c>
    </row>
    <row r="257" spans="1:16" outlineLevel="2" x14ac:dyDescent="0.25">
      <c r="A257" s="1" t="s">
        <v>240</v>
      </c>
      <c r="B257" s="1" t="s">
        <v>246</v>
      </c>
      <c r="C257" s="9">
        <v>0</v>
      </c>
      <c r="D257" s="9">
        <v>0</v>
      </c>
      <c r="E257" s="9">
        <v>0</v>
      </c>
      <c r="F257" s="9">
        <v>14</v>
      </c>
      <c r="G257" s="8">
        <f t="shared" si="50"/>
        <v>0</v>
      </c>
      <c r="H257" s="8">
        <f t="shared" si="51"/>
        <v>0</v>
      </c>
      <c r="I257" s="8">
        <f t="shared" si="52"/>
        <v>0</v>
      </c>
      <c r="J257" s="8">
        <f t="shared" si="53"/>
        <v>149.51999999999998</v>
      </c>
      <c r="K257" s="8">
        <f t="shared" si="54"/>
        <v>149.51999999999998</v>
      </c>
      <c r="L257" s="8">
        <f t="shared" si="47"/>
        <v>0</v>
      </c>
      <c r="M257" s="8">
        <f t="shared" si="48"/>
        <v>0</v>
      </c>
      <c r="N257" s="8">
        <f t="shared" si="55"/>
        <v>0</v>
      </c>
      <c r="O257" s="8">
        <f t="shared" si="56"/>
        <v>89.740000000000009</v>
      </c>
      <c r="P257" s="8">
        <f t="shared" si="57"/>
        <v>89.740000000000009</v>
      </c>
    </row>
    <row r="258" spans="1:16" outlineLevel="2" x14ac:dyDescent="0.25">
      <c r="A258" s="1" t="s">
        <v>240</v>
      </c>
      <c r="B258" s="1" t="s">
        <v>247</v>
      </c>
      <c r="C258" s="9">
        <v>0</v>
      </c>
      <c r="D258" s="9">
        <v>25.225999999999999</v>
      </c>
      <c r="E258" s="9">
        <v>0</v>
      </c>
      <c r="F258" s="9">
        <v>40</v>
      </c>
      <c r="G258" s="8">
        <f t="shared" si="50"/>
        <v>0</v>
      </c>
      <c r="H258" s="8">
        <f t="shared" si="51"/>
        <v>47.172620000000002</v>
      </c>
      <c r="I258" s="8">
        <f t="shared" si="52"/>
        <v>0</v>
      </c>
      <c r="J258" s="8">
        <f t="shared" si="53"/>
        <v>427.2</v>
      </c>
      <c r="K258" s="8">
        <f t="shared" si="54"/>
        <v>474.37261999999998</v>
      </c>
      <c r="L258" s="8">
        <f t="shared" si="47"/>
        <v>0</v>
      </c>
      <c r="M258" s="8">
        <f t="shared" si="48"/>
        <v>47.172620000000002</v>
      </c>
      <c r="N258" s="8">
        <f t="shared" si="55"/>
        <v>0</v>
      </c>
      <c r="O258" s="8">
        <f t="shared" si="56"/>
        <v>256.39999999999998</v>
      </c>
      <c r="P258" s="8">
        <f t="shared" si="57"/>
        <v>303.57261999999997</v>
      </c>
    </row>
    <row r="259" spans="1:16" outlineLevel="2" x14ac:dyDescent="0.25">
      <c r="A259" s="1" t="s">
        <v>240</v>
      </c>
      <c r="B259" s="1" t="s">
        <v>248</v>
      </c>
      <c r="C259" s="9">
        <v>1068.26</v>
      </c>
      <c r="D259" s="9">
        <v>3700.893</v>
      </c>
      <c r="E259" s="9">
        <v>374.9</v>
      </c>
      <c r="F259" s="9">
        <v>1714.396</v>
      </c>
      <c r="G259" s="8">
        <f t="shared" si="50"/>
        <v>843.92540000000008</v>
      </c>
      <c r="H259" s="8">
        <f t="shared" si="51"/>
        <v>6920.6699100000005</v>
      </c>
      <c r="I259" s="8">
        <f t="shared" si="52"/>
        <v>802.28599999999994</v>
      </c>
      <c r="J259" s="8">
        <f t="shared" si="53"/>
        <v>18309.74928</v>
      </c>
      <c r="K259" s="8">
        <f t="shared" si="54"/>
        <v>26876.630590000001</v>
      </c>
      <c r="L259" s="8">
        <f t="shared" si="47"/>
        <v>843.92540000000008</v>
      </c>
      <c r="M259" s="8">
        <f t="shared" si="48"/>
        <v>6920.6699100000005</v>
      </c>
      <c r="N259" s="8">
        <f t="shared" si="55"/>
        <v>318.66499999999996</v>
      </c>
      <c r="O259" s="8">
        <f t="shared" si="56"/>
        <v>10989.27836</v>
      </c>
      <c r="P259" s="8">
        <f t="shared" si="57"/>
        <v>19072.538670000002</v>
      </c>
    </row>
    <row r="260" spans="1:16" outlineLevel="2" x14ac:dyDescent="0.25">
      <c r="A260" s="1" t="s">
        <v>240</v>
      </c>
      <c r="B260" s="1" t="s">
        <v>249</v>
      </c>
      <c r="C260" s="9">
        <v>0</v>
      </c>
      <c r="D260" s="9">
        <v>95</v>
      </c>
      <c r="E260" s="9">
        <v>0</v>
      </c>
      <c r="F260" s="9">
        <v>303.95</v>
      </c>
      <c r="G260" s="8">
        <f t="shared" si="50"/>
        <v>0</v>
      </c>
      <c r="H260" s="8">
        <f t="shared" si="51"/>
        <v>177.65</v>
      </c>
      <c r="I260" s="8">
        <f t="shared" si="52"/>
        <v>0</v>
      </c>
      <c r="J260" s="8">
        <f t="shared" si="53"/>
        <v>3246.1859999999997</v>
      </c>
      <c r="K260" s="8">
        <f t="shared" si="54"/>
        <v>3423.8359999999998</v>
      </c>
      <c r="L260" s="8">
        <f t="shared" si="47"/>
        <v>0</v>
      </c>
      <c r="M260" s="8">
        <f t="shared" si="48"/>
        <v>177.65</v>
      </c>
      <c r="N260" s="8">
        <f t="shared" si="55"/>
        <v>0</v>
      </c>
      <c r="O260" s="8">
        <f t="shared" si="56"/>
        <v>1948.3195000000001</v>
      </c>
      <c r="P260" s="8">
        <f t="shared" si="57"/>
        <v>2125.9695000000002</v>
      </c>
    </row>
    <row r="261" spans="1:16" outlineLevel="2" x14ac:dyDescent="0.25">
      <c r="A261" s="1" t="s">
        <v>240</v>
      </c>
      <c r="B261" s="1" t="s">
        <v>250</v>
      </c>
      <c r="C261" s="9">
        <v>0</v>
      </c>
      <c r="D261" s="9">
        <v>1316.65</v>
      </c>
      <c r="E261" s="9">
        <v>0</v>
      </c>
      <c r="F261" s="9">
        <v>1194.2619999999999</v>
      </c>
      <c r="G261" s="8">
        <f t="shared" si="50"/>
        <v>0</v>
      </c>
      <c r="H261" s="8">
        <f t="shared" si="51"/>
        <v>2462.1355000000003</v>
      </c>
      <c r="I261" s="8">
        <f t="shared" si="52"/>
        <v>0</v>
      </c>
      <c r="J261" s="8">
        <f t="shared" si="53"/>
        <v>12754.718159999999</v>
      </c>
      <c r="K261" s="8">
        <f t="shared" si="54"/>
        <v>15216.853659999999</v>
      </c>
      <c r="L261" s="8">
        <f t="shared" si="47"/>
        <v>0</v>
      </c>
      <c r="M261" s="8">
        <f t="shared" si="48"/>
        <v>2462.1355000000003</v>
      </c>
      <c r="N261" s="8">
        <f t="shared" si="55"/>
        <v>0</v>
      </c>
      <c r="O261" s="8">
        <f t="shared" si="56"/>
        <v>7655.2194199999994</v>
      </c>
      <c r="P261" s="8">
        <f t="shared" si="57"/>
        <v>10117.35492</v>
      </c>
    </row>
    <row r="262" spans="1:16" outlineLevel="2" x14ac:dyDescent="0.25">
      <c r="A262" s="1" t="s">
        <v>240</v>
      </c>
      <c r="B262" s="1" t="s">
        <v>251</v>
      </c>
      <c r="C262" s="9">
        <v>0</v>
      </c>
      <c r="D262" s="9">
        <v>13</v>
      </c>
      <c r="E262" s="9">
        <v>0</v>
      </c>
      <c r="F262" s="9">
        <v>27.28</v>
      </c>
      <c r="G262" s="8">
        <f t="shared" si="50"/>
        <v>0</v>
      </c>
      <c r="H262" s="8">
        <f t="shared" si="51"/>
        <v>24.310000000000002</v>
      </c>
      <c r="I262" s="8">
        <f t="shared" si="52"/>
        <v>0</v>
      </c>
      <c r="J262" s="8">
        <f t="shared" si="53"/>
        <v>291.35039999999998</v>
      </c>
      <c r="K262" s="8">
        <f t="shared" si="54"/>
        <v>315.66039999999998</v>
      </c>
      <c r="L262" s="8">
        <f t="shared" si="47"/>
        <v>0</v>
      </c>
      <c r="M262" s="8">
        <f t="shared" si="48"/>
        <v>24.310000000000002</v>
      </c>
      <c r="N262" s="8">
        <f t="shared" si="55"/>
        <v>0</v>
      </c>
      <c r="O262" s="8">
        <f t="shared" si="56"/>
        <v>174.8648</v>
      </c>
      <c r="P262" s="8">
        <f t="shared" si="57"/>
        <v>199.1748</v>
      </c>
    </row>
    <row r="263" spans="1:16" outlineLevel="2" x14ac:dyDescent="0.25">
      <c r="A263" s="1" t="s">
        <v>240</v>
      </c>
      <c r="B263" s="1" t="s">
        <v>252</v>
      </c>
      <c r="C263" s="9">
        <v>118.1</v>
      </c>
      <c r="D263" s="9">
        <v>1399.53</v>
      </c>
      <c r="E263" s="9">
        <v>0</v>
      </c>
      <c r="F263" s="9">
        <v>793.49</v>
      </c>
      <c r="G263" s="8">
        <f t="shared" si="50"/>
        <v>93.299000000000007</v>
      </c>
      <c r="H263" s="8">
        <f t="shared" si="51"/>
        <v>2617.1211000000003</v>
      </c>
      <c r="I263" s="8">
        <f t="shared" si="52"/>
        <v>0</v>
      </c>
      <c r="J263" s="8">
        <f t="shared" si="53"/>
        <v>8474.4732000000004</v>
      </c>
      <c r="K263" s="8">
        <f t="shared" si="54"/>
        <v>11184.8933</v>
      </c>
      <c r="L263" s="8">
        <f t="shared" si="47"/>
        <v>93.299000000000007</v>
      </c>
      <c r="M263" s="8">
        <f t="shared" si="48"/>
        <v>2617.1211000000003</v>
      </c>
      <c r="N263" s="8">
        <f t="shared" si="55"/>
        <v>0</v>
      </c>
      <c r="O263" s="8">
        <f t="shared" si="56"/>
        <v>5086.2709000000004</v>
      </c>
      <c r="P263" s="8">
        <f t="shared" si="57"/>
        <v>7796.6910000000007</v>
      </c>
    </row>
    <row r="264" spans="1:16" outlineLevel="2" x14ac:dyDescent="0.25">
      <c r="A264" s="1" t="s">
        <v>240</v>
      </c>
      <c r="B264" s="1" t="s">
        <v>253</v>
      </c>
      <c r="C264" s="9">
        <v>0</v>
      </c>
      <c r="D264" s="9">
        <v>659.51499999999999</v>
      </c>
      <c r="E264" s="9">
        <v>88.75</v>
      </c>
      <c r="F264" s="9">
        <v>1056.0360000000001</v>
      </c>
      <c r="G264" s="8">
        <f t="shared" si="50"/>
        <v>0</v>
      </c>
      <c r="H264" s="8">
        <f t="shared" si="51"/>
        <v>1233.29305</v>
      </c>
      <c r="I264" s="8">
        <f t="shared" si="52"/>
        <v>189.92500000000001</v>
      </c>
      <c r="J264" s="8">
        <f t="shared" si="53"/>
        <v>11278.464480000001</v>
      </c>
      <c r="K264" s="8">
        <f t="shared" si="54"/>
        <v>12701.68253</v>
      </c>
      <c r="L264" s="8">
        <f t="shared" si="47"/>
        <v>0</v>
      </c>
      <c r="M264" s="8">
        <f t="shared" si="48"/>
        <v>1233.29305</v>
      </c>
      <c r="N264" s="8">
        <f t="shared" si="55"/>
        <v>75.4375</v>
      </c>
      <c r="O264" s="8">
        <f t="shared" si="56"/>
        <v>6769.1907600000004</v>
      </c>
      <c r="P264" s="8">
        <f t="shared" si="57"/>
        <v>8077.9213100000006</v>
      </c>
    </row>
    <row r="265" spans="1:16" outlineLevel="2" x14ac:dyDescent="0.25">
      <c r="A265" s="1" t="s">
        <v>240</v>
      </c>
      <c r="B265" s="1" t="s">
        <v>105</v>
      </c>
      <c r="C265" s="9">
        <v>316.14999999999998</v>
      </c>
      <c r="D265" s="9">
        <v>1516.52</v>
      </c>
      <c r="E265" s="9">
        <v>0</v>
      </c>
      <c r="F265" s="9">
        <v>2225.1619999999998</v>
      </c>
      <c r="G265" s="8">
        <f t="shared" si="50"/>
        <v>249.7585</v>
      </c>
      <c r="H265" s="8">
        <f t="shared" si="51"/>
        <v>2835.8924000000002</v>
      </c>
      <c r="I265" s="8">
        <f t="shared" si="52"/>
        <v>0</v>
      </c>
      <c r="J265" s="8">
        <f t="shared" si="53"/>
        <v>23764.730159999996</v>
      </c>
      <c r="K265" s="8">
        <f t="shared" si="54"/>
        <v>26850.381059999996</v>
      </c>
      <c r="L265" s="8">
        <f t="shared" si="47"/>
        <v>249.7585</v>
      </c>
      <c r="M265" s="8">
        <f t="shared" si="48"/>
        <v>2835.8924000000002</v>
      </c>
      <c r="N265" s="8">
        <f t="shared" si="55"/>
        <v>0</v>
      </c>
      <c r="O265" s="8">
        <f t="shared" si="56"/>
        <v>14263.288419999999</v>
      </c>
      <c r="P265" s="8">
        <f t="shared" si="57"/>
        <v>17348.939319999998</v>
      </c>
    </row>
    <row r="266" spans="1:16" outlineLevel="2" x14ac:dyDescent="0.25">
      <c r="A266" s="1" t="s">
        <v>240</v>
      </c>
      <c r="B266" s="1" t="s">
        <v>254</v>
      </c>
      <c r="C266" s="9">
        <v>753.83</v>
      </c>
      <c r="D266" s="9">
        <v>2072.79</v>
      </c>
      <c r="E266" s="9">
        <v>79.459999999999994</v>
      </c>
      <c r="F266" s="9">
        <v>1730.0409999999999</v>
      </c>
      <c r="G266" s="8">
        <f t="shared" si="50"/>
        <v>595.52570000000003</v>
      </c>
      <c r="H266" s="8">
        <f t="shared" si="51"/>
        <v>3876.1173000000003</v>
      </c>
      <c r="I266" s="8">
        <f t="shared" si="52"/>
        <v>170.0444</v>
      </c>
      <c r="J266" s="8">
        <f t="shared" si="53"/>
        <v>18476.837879999999</v>
      </c>
      <c r="K266" s="8">
        <f t="shared" si="54"/>
        <v>23118.525279999998</v>
      </c>
      <c r="L266" s="8">
        <f t="shared" si="47"/>
        <v>595.52570000000003</v>
      </c>
      <c r="M266" s="8">
        <f t="shared" si="48"/>
        <v>3876.1173000000003</v>
      </c>
      <c r="N266" s="8">
        <f t="shared" si="55"/>
        <v>67.540999999999997</v>
      </c>
      <c r="O266" s="8">
        <f t="shared" si="56"/>
        <v>11089.562809999999</v>
      </c>
      <c r="P266" s="8">
        <f t="shared" si="57"/>
        <v>15628.746810000001</v>
      </c>
    </row>
    <row r="267" spans="1:16" outlineLevel="2" x14ac:dyDescent="0.25">
      <c r="A267" s="1" t="s">
        <v>240</v>
      </c>
      <c r="B267" s="1" t="s">
        <v>255</v>
      </c>
      <c r="C267" s="9">
        <v>0</v>
      </c>
      <c r="D267" s="9">
        <v>288</v>
      </c>
      <c r="E267" s="9">
        <v>0</v>
      </c>
      <c r="F267" s="9">
        <v>0</v>
      </c>
      <c r="G267" s="8">
        <f t="shared" si="50"/>
        <v>0</v>
      </c>
      <c r="H267" s="8">
        <f t="shared" si="51"/>
        <v>538.56000000000006</v>
      </c>
      <c r="I267" s="8">
        <f t="shared" si="52"/>
        <v>0</v>
      </c>
      <c r="J267" s="8">
        <f t="shared" si="53"/>
        <v>0</v>
      </c>
      <c r="K267" s="8">
        <f t="shared" si="54"/>
        <v>538.56000000000006</v>
      </c>
      <c r="L267" s="8">
        <f t="shared" si="47"/>
        <v>0</v>
      </c>
      <c r="M267" s="8">
        <f t="shared" si="48"/>
        <v>538.56000000000006</v>
      </c>
      <c r="N267" s="8">
        <f t="shared" si="55"/>
        <v>0</v>
      </c>
      <c r="O267" s="8">
        <f t="shared" si="56"/>
        <v>0</v>
      </c>
      <c r="P267" s="8">
        <f t="shared" si="57"/>
        <v>538.56000000000006</v>
      </c>
    </row>
    <row r="268" spans="1:16" outlineLevel="2" x14ac:dyDescent="0.25">
      <c r="A268" s="1" t="s">
        <v>240</v>
      </c>
      <c r="B268" s="1" t="s">
        <v>256</v>
      </c>
      <c r="C268" s="9">
        <v>0</v>
      </c>
      <c r="D268" s="9">
        <v>209.97</v>
      </c>
      <c r="E268" s="9">
        <v>0</v>
      </c>
      <c r="F268" s="9">
        <v>706.67</v>
      </c>
      <c r="G268" s="8">
        <f t="shared" si="50"/>
        <v>0</v>
      </c>
      <c r="H268" s="8">
        <f t="shared" si="51"/>
        <v>392.64390000000003</v>
      </c>
      <c r="I268" s="8">
        <f t="shared" si="52"/>
        <v>0</v>
      </c>
      <c r="J268" s="8">
        <f t="shared" si="53"/>
        <v>7547.2355999999991</v>
      </c>
      <c r="K268" s="8">
        <f t="shared" si="54"/>
        <v>7939.8794999999991</v>
      </c>
      <c r="L268" s="8">
        <f t="shared" si="47"/>
        <v>0</v>
      </c>
      <c r="M268" s="8">
        <f t="shared" si="48"/>
        <v>392.64390000000003</v>
      </c>
      <c r="N268" s="8">
        <f t="shared" si="55"/>
        <v>0</v>
      </c>
      <c r="O268" s="8">
        <f t="shared" si="56"/>
        <v>4529.7546999999995</v>
      </c>
      <c r="P268" s="8">
        <f t="shared" si="57"/>
        <v>4922.3985999999995</v>
      </c>
    </row>
    <row r="269" spans="1:16" outlineLevel="2" x14ac:dyDescent="0.25">
      <c r="A269" s="1" t="s">
        <v>240</v>
      </c>
      <c r="B269" s="1" t="s">
        <v>257</v>
      </c>
      <c r="C269" s="9">
        <v>352.46</v>
      </c>
      <c r="D269" s="9">
        <v>2390.8890000000001</v>
      </c>
      <c r="E269" s="9">
        <v>126.63</v>
      </c>
      <c r="F269" s="9">
        <v>1239.3599999999999</v>
      </c>
      <c r="G269" s="8">
        <f t="shared" si="50"/>
        <v>278.4434</v>
      </c>
      <c r="H269" s="8">
        <f t="shared" si="51"/>
        <v>4470.9624300000005</v>
      </c>
      <c r="I269" s="8">
        <f t="shared" si="52"/>
        <v>270.98820000000001</v>
      </c>
      <c r="J269" s="8">
        <f t="shared" si="53"/>
        <v>13236.364799999999</v>
      </c>
      <c r="K269" s="8">
        <f t="shared" si="54"/>
        <v>18256.758829999999</v>
      </c>
      <c r="L269" s="8">
        <f t="shared" si="47"/>
        <v>278.4434</v>
      </c>
      <c r="M269" s="8">
        <f t="shared" si="48"/>
        <v>4470.9624300000005</v>
      </c>
      <c r="N269" s="8">
        <f t="shared" si="55"/>
        <v>107.63549999999999</v>
      </c>
      <c r="O269" s="8">
        <f t="shared" si="56"/>
        <v>7944.2975999999999</v>
      </c>
      <c r="P269" s="8">
        <f t="shared" si="57"/>
        <v>12801.338930000002</v>
      </c>
    </row>
    <row r="270" spans="1:16" outlineLevel="2" x14ac:dyDescent="0.25">
      <c r="A270" s="1" t="s">
        <v>240</v>
      </c>
      <c r="B270" s="1" t="s">
        <v>258</v>
      </c>
      <c r="C270" s="9">
        <v>128.41999999999999</v>
      </c>
      <c r="D270" s="9">
        <v>1397.7950000000001</v>
      </c>
      <c r="E270" s="9">
        <v>0</v>
      </c>
      <c r="F270" s="9">
        <v>920.35</v>
      </c>
      <c r="G270" s="8">
        <f t="shared" si="50"/>
        <v>101.45179999999999</v>
      </c>
      <c r="H270" s="8">
        <f t="shared" si="51"/>
        <v>2613.8766500000002</v>
      </c>
      <c r="I270" s="8">
        <f t="shared" si="52"/>
        <v>0</v>
      </c>
      <c r="J270" s="8">
        <f t="shared" si="53"/>
        <v>9829.3379999999997</v>
      </c>
      <c r="K270" s="8">
        <f t="shared" si="54"/>
        <v>12544.666450000001</v>
      </c>
      <c r="L270" s="8">
        <f t="shared" si="47"/>
        <v>101.45179999999999</v>
      </c>
      <c r="M270" s="8">
        <f t="shared" si="48"/>
        <v>2613.8766500000002</v>
      </c>
      <c r="N270" s="8">
        <f t="shared" si="55"/>
        <v>0</v>
      </c>
      <c r="O270" s="8">
        <f t="shared" si="56"/>
        <v>5899.4435000000003</v>
      </c>
      <c r="P270" s="8">
        <f t="shared" si="57"/>
        <v>8614.7719500000003</v>
      </c>
    </row>
    <row r="271" spans="1:16" outlineLevel="1" x14ac:dyDescent="0.25">
      <c r="A271" s="23" t="s">
        <v>1262</v>
      </c>
      <c r="B271" s="22"/>
      <c r="C271" s="9">
        <f t="shared" ref="C271:P271" si="59">SUBTOTAL(9,C252:C270)</f>
        <v>3173.89</v>
      </c>
      <c r="D271" s="9">
        <f t="shared" si="59"/>
        <v>24030.258000000002</v>
      </c>
      <c r="E271" s="9">
        <f t="shared" si="59"/>
        <v>1759.96</v>
      </c>
      <c r="F271" s="9">
        <f t="shared" si="59"/>
        <v>16896.441999999999</v>
      </c>
      <c r="G271" s="8">
        <f t="shared" si="59"/>
        <v>2507.3730999999998</v>
      </c>
      <c r="H271" s="8">
        <f t="shared" si="59"/>
        <v>44936.582460000005</v>
      </c>
      <c r="I271" s="8">
        <f t="shared" si="59"/>
        <v>3766.3144000000002</v>
      </c>
      <c r="J271" s="8">
        <f t="shared" si="59"/>
        <v>180454.00055999999</v>
      </c>
      <c r="K271" s="8">
        <f t="shared" si="59"/>
        <v>231664.27051999996</v>
      </c>
      <c r="L271" s="8">
        <f t="shared" si="59"/>
        <v>2507.3730999999998</v>
      </c>
      <c r="M271" s="8">
        <f t="shared" si="59"/>
        <v>44936.582460000005</v>
      </c>
      <c r="N271" s="8">
        <f t="shared" si="59"/>
        <v>1495.9659999999999</v>
      </c>
      <c r="O271" s="8">
        <f t="shared" si="59"/>
        <v>108306.19322000002</v>
      </c>
      <c r="P271" s="8">
        <f t="shared" si="59"/>
        <v>157246.11478</v>
      </c>
    </row>
    <row r="272" spans="1:16" outlineLevel="2" x14ac:dyDescent="0.25">
      <c r="A272" s="1" t="s">
        <v>259</v>
      </c>
      <c r="B272" s="1" t="s">
        <v>260</v>
      </c>
      <c r="C272" s="9">
        <v>0</v>
      </c>
      <c r="D272" s="9">
        <v>37</v>
      </c>
      <c r="E272" s="9">
        <v>0</v>
      </c>
      <c r="F272" s="9">
        <v>0</v>
      </c>
      <c r="G272" s="8">
        <f t="shared" si="50"/>
        <v>0</v>
      </c>
      <c r="H272" s="8">
        <f t="shared" si="51"/>
        <v>69.19</v>
      </c>
      <c r="I272" s="8">
        <f t="shared" si="52"/>
        <v>0</v>
      </c>
      <c r="J272" s="8">
        <f t="shared" si="53"/>
        <v>0</v>
      </c>
      <c r="K272" s="8">
        <f t="shared" si="54"/>
        <v>69.19</v>
      </c>
      <c r="L272" s="8">
        <f t="shared" si="47"/>
        <v>0</v>
      </c>
      <c r="M272" s="8">
        <f t="shared" si="48"/>
        <v>69.19</v>
      </c>
      <c r="N272" s="8">
        <f t="shared" si="55"/>
        <v>0</v>
      </c>
      <c r="O272" s="8">
        <f t="shared" si="56"/>
        <v>0</v>
      </c>
      <c r="P272" s="8">
        <f t="shared" si="57"/>
        <v>69.19</v>
      </c>
    </row>
    <row r="273" spans="1:16" outlineLevel="2" x14ac:dyDescent="0.25">
      <c r="A273" s="1" t="s">
        <v>259</v>
      </c>
      <c r="B273" s="1" t="s">
        <v>261</v>
      </c>
      <c r="C273" s="9">
        <v>0</v>
      </c>
      <c r="D273" s="9">
        <v>1329.76</v>
      </c>
      <c r="E273" s="9">
        <v>0</v>
      </c>
      <c r="F273" s="9">
        <v>748.25</v>
      </c>
      <c r="G273" s="8">
        <f t="shared" si="50"/>
        <v>0</v>
      </c>
      <c r="H273" s="8">
        <f t="shared" si="51"/>
        <v>2486.6512000000002</v>
      </c>
      <c r="I273" s="8">
        <f t="shared" si="52"/>
        <v>0</v>
      </c>
      <c r="J273" s="8">
        <f t="shared" si="53"/>
        <v>7991.3099999999995</v>
      </c>
      <c r="K273" s="8">
        <f t="shared" si="54"/>
        <v>10477.9612</v>
      </c>
      <c r="L273" s="8">
        <f t="shared" ref="L273:L338" si="60">+C273*0.79</f>
        <v>0</v>
      </c>
      <c r="M273" s="8">
        <f t="shared" ref="M273:M338" si="61">+D273*1.87</f>
        <v>2486.6512000000002</v>
      </c>
      <c r="N273" s="8">
        <f t="shared" si="55"/>
        <v>0</v>
      </c>
      <c r="O273" s="8">
        <f t="shared" si="56"/>
        <v>4796.2825000000003</v>
      </c>
      <c r="P273" s="8">
        <f t="shared" si="57"/>
        <v>7282.9337000000005</v>
      </c>
    </row>
    <row r="274" spans="1:16" outlineLevel="2" x14ac:dyDescent="0.25">
      <c r="A274" s="1" t="s">
        <v>259</v>
      </c>
      <c r="B274" s="1" t="s">
        <v>262</v>
      </c>
      <c r="C274" s="9">
        <v>20</v>
      </c>
      <c r="D274" s="9">
        <v>437.68</v>
      </c>
      <c r="E274" s="9">
        <v>0</v>
      </c>
      <c r="F274" s="9">
        <v>819.04899999999998</v>
      </c>
      <c r="G274" s="8">
        <f t="shared" si="50"/>
        <v>15.8</v>
      </c>
      <c r="H274" s="8">
        <f t="shared" si="51"/>
        <v>818.46160000000009</v>
      </c>
      <c r="I274" s="8">
        <f t="shared" si="52"/>
        <v>0</v>
      </c>
      <c r="J274" s="8">
        <f t="shared" si="53"/>
        <v>8747.4433200000003</v>
      </c>
      <c r="K274" s="8">
        <f t="shared" si="54"/>
        <v>9581.7049200000001</v>
      </c>
      <c r="L274" s="8">
        <f t="shared" si="60"/>
        <v>15.8</v>
      </c>
      <c r="M274" s="8">
        <f t="shared" si="61"/>
        <v>818.46160000000009</v>
      </c>
      <c r="N274" s="8">
        <f t="shared" si="55"/>
        <v>0</v>
      </c>
      <c r="O274" s="8">
        <f t="shared" si="56"/>
        <v>5250.1040899999998</v>
      </c>
      <c r="P274" s="8">
        <f t="shared" si="57"/>
        <v>6084.3656899999996</v>
      </c>
    </row>
    <row r="275" spans="1:16" outlineLevel="2" x14ac:dyDescent="0.25">
      <c r="A275" s="1" t="s">
        <v>259</v>
      </c>
      <c r="B275" s="1" t="s">
        <v>263</v>
      </c>
      <c r="C275" s="9">
        <v>0</v>
      </c>
      <c r="D275" s="9">
        <v>10</v>
      </c>
      <c r="E275" s="9">
        <v>0</v>
      </c>
      <c r="F275" s="9">
        <v>0</v>
      </c>
      <c r="G275" s="8">
        <f t="shared" si="50"/>
        <v>0</v>
      </c>
      <c r="H275" s="8">
        <f t="shared" si="51"/>
        <v>18.700000000000003</v>
      </c>
      <c r="I275" s="8">
        <f t="shared" si="52"/>
        <v>0</v>
      </c>
      <c r="J275" s="8">
        <f t="shared" si="53"/>
        <v>0</v>
      </c>
      <c r="K275" s="8">
        <f t="shared" si="54"/>
        <v>18.700000000000003</v>
      </c>
      <c r="L275" s="8">
        <f t="shared" si="60"/>
        <v>0</v>
      </c>
      <c r="M275" s="8">
        <f t="shared" si="61"/>
        <v>18.700000000000003</v>
      </c>
      <c r="N275" s="8">
        <f t="shared" si="55"/>
        <v>0</v>
      </c>
      <c r="O275" s="8">
        <f t="shared" si="56"/>
        <v>0</v>
      </c>
      <c r="P275" s="8">
        <f t="shared" si="57"/>
        <v>18.700000000000003</v>
      </c>
    </row>
    <row r="276" spans="1:16" outlineLevel="2" x14ac:dyDescent="0.25">
      <c r="A276" s="1" t="s">
        <v>259</v>
      </c>
      <c r="B276" s="1" t="s">
        <v>264</v>
      </c>
      <c r="C276" s="9">
        <v>0</v>
      </c>
      <c r="D276" s="9">
        <v>834.37</v>
      </c>
      <c r="E276" s="9">
        <v>0</v>
      </c>
      <c r="F276" s="9">
        <v>10</v>
      </c>
      <c r="G276" s="8">
        <f t="shared" si="50"/>
        <v>0</v>
      </c>
      <c r="H276" s="8">
        <f t="shared" si="51"/>
        <v>1560.2719000000002</v>
      </c>
      <c r="I276" s="8">
        <f t="shared" si="52"/>
        <v>0</v>
      </c>
      <c r="J276" s="8">
        <f t="shared" si="53"/>
        <v>106.8</v>
      </c>
      <c r="K276" s="8">
        <f t="shared" si="54"/>
        <v>1667.0719000000001</v>
      </c>
      <c r="L276" s="8">
        <f t="shared" si="60"/>
        <v>0</v>
      </c>
      <c r="M276" s="8">
        <f t="shared" si="61"/>
        <v>1560.2719000000002</v>
      </c>
      <c r="N276" s="8">
        <f t="shared" si="55"/>
        <v>0</v>
      </c>
      <c r="O276" s="8">
        <f t="shared" si="56"/>
        <v>64.099999999999994</v>
      </c>
      <c r="P276" s="8">
        <f t="shared" si="57"/>
        <v>1624.3719000000001</v>
      </c>
    </row>
    <row r="277" spans="1:16" outlineLevel="2" x14ac:dyDescent="0.25">
      <c r="A277" s="1" t="s">
        <v>259</v>
      </c>
      <c r="B277" s="1" t="s">
        <v>265</v>
      </c>
      <c r="C277" s="9">
        <v>0</v>
      </c>
      <c r="D277" s="9">
        <v>43</v>
      </c>
      <c r="E277" s="9">
        <v>0</v>
      </c>
      <c r="F277" s="9">
        <v>0</v>
      </c>
      <c r="G277" s="8">
        <f t="shared" si="50"/>
        <v>0</v>
      </c>
      <c r="H277" s="8">
        <f t="shared" si="51"/>
        <v>80.410000000000011</v>
      </c>
      <c r="I277" s="8">
        <f t="shared" si="52"/>
        <v>0</v>
      </c>
      <c r="J277" s="8">
        <f t="shared" si="53"/>
        <v>0</v>
      </c>
      <c r="K277" s="8">
        <f t="shared" si="54"/>
        <v>80.410000000000011</v>
      </c>
      <c r="L277" s="8">
        <f t="shared" si="60"/>
        <v>0</v>
      </c>
      <c r="M277" s="8">
        <f t="shared" si="61"/>
        <v>80.410000000000011</v>
      </c>
      <c r="N277" s="8">
        <f t="shared" si="55"/>
        <v>0</v>
      </c>
      <c r="O277" s="8">
        <f t="shared" si="56"/>
        <v>0</v>
      </c>
      <c r="P277" s="8">
        <f t="shared" si="57"/>
        <v>80.410000000000011</v>
      </c>
    </row>
    <row r="278" spans="1:16" outlineLevel="2" x14ac:dyDescent="0.25">
      <c r="A278" s="1" t="s">
        <v>259</v>
      </c>
      <c r="B278" s="1" t="s">
        <v>266</v>
      </c>
      <c r="C278" s="9">
        <v>0</v>
      </c>
      <c r="D278" s="9">
        <v>172</v>
      </c>
      <c r="E278" s="9">
        <v>0</v>
      </c>
      <c r="F278" s="9">
        <v>83</v>
      </c>
      <c r="G278" s="8">
        <f t="shared" si="50"/>
        <v>0</v>
      </c>
      <c r="H278" s="8">
        <f t="shared" si="51"/>
        <v>321.64000000000004</v>
      </c>
      <c r="I278" s="8">
        <f t="shared" si="52"/>
        <v>0</v>
      </c>
      <c r="J278" s="8">
        <f t="shared" si="53"/>
        <v>886.43999999999994</v>
      </c>
      <c r="K278" s="8">
        <f t="shared" si="54"/>
        <v>1208.08</v>
      </c>
      <c r="L278" s="8">
        <f t="shared" si="60"/>
        <v>0</v>
      </c>
      <c r="M278" s="8">
        <f t="shared" si="61"/>
        <v>321.64000000000004</v>
      </c>
      <c r="N278" s="8">
        <f t="shared" si="55"/>
        <v>0</v>
      </c>
      <c r="O278" s="8">
        <f t="shared" si="56"/>
        <v>532.03</v>
      </c>
      <c r="P278" s="8">
        <f t="shared" si="57"/>
        <v>853.67000000000007</v>
      </c>
    </row>
    <row r="279" spans="1:16" outlineLevel="2" x14ac:dyDescent="0.25">
      <c r="A279" s="1" t="s">
        <v>259</v>
      </c>
      <c r="B279" s="1" t="s">
        <v>267</v>
      </c>
      <c r="C279" s="9">
        <v>0</v>
      </c>
      <c r="D279" s="9">
        <v>65</v>
      </c>
      <c r="E279" s="9">
        <v>0</v>
      </c>
      <c r="F279" s="9">
        <v>43</v>
      </c>
      <c r="G279" s="8">
        <f t="shared" si="50"/>
        <v>0</v>
      </c>
      <c r="H279" s="8">
        <f t="shared" si="51"/>
        <v>121.55000000000001</v>
      </c>
      <c r="I279" s="8">
        <f t="shared" si="52"/>
        <v>0</v>
      </c>
      <c r="J279" s="8">
        <f t="shared" si="53"/>
        <v>459.24</v>
      </c>
      <c r="K279" s="8">
        <f t="shared" si="54"/>
        <v>580.79</v>
      </c>
      <c r="L279" s="8">
        <f t="shared" si="60"/>
        <v>0</v>
      </c>
      <c r="M279" s="8">
        <f t="shared" si="61"/>
        <v>121.55000000000001</v>
      </c>
      <c r="N279" s="8">
        <f t="shared" si="55"/>
        <v>0</v>
      </c>
      <c r="O279" s="8">
        <f t="shared" si="56"/>
        <v>275.63</v>
      </c>
      <c r="P279" s="8">
        <f t="shared" si="57"/>
        <v>397.18</v>
      </c>
    </row>
    <row r="280" spans="1:16" outlineLevel="2" x14ac:dyDescent="0.25">
      <c r="A280" s="1" t="s">
        <v>259</v>
      </c>
      <c r="B280" s="1" t="s">
        <v>268</v>
      </c>
      <c r="C280" s="9">
        <v>0</v>
      </c>
      <c r="D280" s="9">
        <v>743.45</v>
      </c>
      <c r="E280" s="9">
        <v>40</v>
      </c>
      <c r="F280" s="9">
        <v>208.65</v>
      </c>
      <c r="G280" s="8">
        <f t="shared" si="50"/>
        <v>0</v>
      </c>
      <c r="H280" s="8">
        <f t="shared" si="51"/>
        <v>1390.2515000000001</v>
      </c>
      <c r="I280" s="8">
        <f t="shared" si="52"/>
        <v>85.600000000000009</v>
      </c>
      <c r="J280" s="8">
        <f t="shared" si="53"/>
        <v>2228.3820000000001</v>
      </c>
      <c r="K280" s="8">
        <f t="shared" si="54"/>
        <v>3704.2335000000003</v>
      </c>
      <c r="L280" s="8">
        <f t="shared" si="60"/>
        <v>0</v>
      </c>
      <c r="M280" s="8">
        <f t="shared" si="61"/>
        <v>1390.2515000000001</v>
      </c>
      <c r="N280" s="8">
        <f t="shared" si="55"/>
        <v>34</v>
      </c>
      <c r="O280" s="8">
        <f t="shared" si="56"/>
        <v>1337.4465</v>
      </c>
      <c r="P280" s="8">
        <f t="shared" si="57"/>
        <v>2761.6980000000003</v>
      </c>
    </row>
    <row r="281" spans="1:16" outlineLevel="2" x14ac:dyDescent="0.25">
      <c r="A281" s="1" t="s">
        <v>259</v>
      </c>
      <c r="B281" s="1" t="s">
        <v>269</v>
      </c>
      <c r="C281" s="9">
        <v>0</v>
      </c>
      <c r="D281" s="9">
        <v>17</v>
      </c>
      <c r="E281" s="9">
        <v>0</v>
      </c>
      <c r="F281" s="9">
        <v>0</v>
      </c>
      <c r="G281" s="8">
        <f t="shared" si="50"/>
        <v>0</v>
      </c>
      <c r="H281" s="8">
        <f t="shared" si="51"/>
        <v>31.790000000000003</v>
      </c>
      <c r="I281" s="8">
        <f t="shared" si="52"/>
        <v>0</v>
      </c>
      <c r="J281" s="8">
        <f t="shared" si="53"/>
        <v>0</v>
      </c>
      <c r="K281" s="8">
        <f t="shared" si="54"/>
        <v>31.790000000000003</v>
      </c>
      <c r="L281" s="8">
        <f t="shared" si="60"/>
        <v>0</v>
      </c>
      <c r="M281" s="8">
        <f t="shared" si="61"/>
        <v>31.790000000000003</v>
      </c>
      <c r="N281" s="8">
        <f t="shared" si="55"/>
        <v>0</v>
      </c>
      <c r="O281" s="8">
        <f t="shared" si="56"/>
        <v>0</v>
      </c>
      <c r="P281" s="8">
        <f t="shared" si="57"/>
        <v>31.790000000000003</v>
      </c>
    </row>
    <row r="282" spans="1:16" outlineLevel="2" x14ac:dyDescent="0.25">
      <c r="A282" s="1" t="s">
        <v>259</v>
      </c>
      <c r="B282" s="1" t="s">
        <v>270</v>
      </c>
      <c r="C282" s="9">
        <v>26.84</v>
      </c>
      <c r="D282" s="9">
        <v>328.9</v>
      </c>
      <c r="E282" s="9">
        <v>0</v>
      </c>
      <c r="F282" s="9">
        <v>332.15</v>
      </c>
      <c r="G282" s="8">
        <f t="shared" si="50"/>
        <v>21.203600000000002</v>
      </c>
      <c r="H282" s="8">
        <f t="shared" si="51"/>
        <v>615.04300000000001</v>
      </c>
      <c r="I282" s="8">
        <f t="shared" si="52"/>
        <v>0</v>
      </c>
      <c r="J282" s="8">
        <f t="shared" si="53"/>
        <v>3547.3619999999996</v>
      </c>
      <c r="K282" s="8">
        <f t="shared" si="54"/>
        <v>4183.6085999999996</v>
      </c>
      <c r="L282" s="8">
        <f t="shared" si="60"/>
        <v>21.203600000000002</v>
      </c>
      <c r="M282" s="8">
        <f t="shared" si="61"/>
        <v>615.04300000000001</v>
      </c>
      <c r="N282" s="8">
        <f t="shared" si="55"/>
        <v>0</v>
      </c>
      <c r="O282" s="8">
        <f t="shared" si="56"/>
        <v>2129.0814999999998</v>
      </c>
      <c r="P282" s="8">
        <f t="shared" si="57"/>
        <v>2765.3280999999997</v>
      </c>
    </row>
    <row r="283" spans="1:16" outlineLevel="2" x14ac:dyDescent="0.25">
      <c r="A283" s="1" t="s">
        <v>259</v>
      </c>
      <c r="B283" s="1" t="s">
        <v>271</v>
      </c>
      <c r="C283" s="9">
        <v>0</v>
      </c>
      <c r="D283" s="9">
        <v>408</v>
      </c>
      <c r="E283" s="9">
        <v>0</v>
      </c>
      <c r="F283" s="9">
        <v>19</v>
      </c>
      <c r="G283" s="8">
        <f t="shared" si="50"/>
        <v>0</v>
      </c>
      <c r="H283" s="8">
        <f t="shared" si="51"/>
        <v>762.96</v>
      </c>
      <c r="I283" s="8">
        <f t="shared" si="52"/>
        <v>0</v>
      </c>
      <c r="J283" s="8">
        <f t="shared" si="53"/>
        <v>202.92</v>
      </c>
      <c r="K283" s="8">
        <f t="shared" si="54"/>
        <v>965.88</v>
      </c>
      <c r="L283" s="8">
        <f t="shared" si="60"/>
        <v>0</v>
      </c>
      <c r="M283" s="8">
        <f t="shared" si="61"/>
        <v>762.96</v>
      </c>
      <c r="N283" s="8">
        <f t="shared" si="55"/>
        <v>0</v>
      </c>
      <c r="O283" s="8">
        <f t="shared" si="56"/>
        <v>121.79</v>
      </c>
      <c r="P283" s="8">
        <f t="shared" si="57"/>
        <v>884.75</v>
      </c>
    </row>
    <row r="284" spans="1:16" outlineLevel="2" x14ac:dyDescent="0.25">
      <c r="A284" s="1" t="s">
        <v>259</v>
      </c>
      <c r="B284" s="1" t="s">
        <v>272</v>
      </c>
      <c r="C284" s="9">
        <v>0</v>
      </c>
      <c r="D284" s="9">
        <v>88.4</v>
      </c>
      <c r="E284" s="9">
        <v>0</v>
      </c>
      <c r="F284" s="9">
        <v>47</v>
      </c>
      <c r="G284" s="8">
        <f t="shared" si="50"/>
        <v>0</v>
      </c>
      <c r="H284" s="8">
        <f t="shared" si="51"/>
        <v>165.30800000000002</v>
      </c>
      <c r="I284" s="8">
        <f t="shared" si="52"/>
        <v>0</v>
      </c>
      <c r="J284" s="8">
        <f t="shared" si="53"/>
        <v>501.96</v>
      </c>
      <c r="K284" s="8">
        <f t="shared" si="54"/>
        <v>667.26800000000003</v>
      </c>
      <c r="L284" s="8">
        <f t="shared" si="60"/>
        <v>0</v>
      </c>
      <c r="M284" s="8">
        <f t="shared" si="61"/>
        <v>165.30800000000002</v>
      </c>
      <c r="N284" s="8">
        <f t="shared" si="55"/>
        <v>0</v>
      </c>
      <c r="O284" s="8">
        <f t="shared" si="56"/>
        <v>301.27</v>
      </c>
      <c r="P284" s="8">
        <f t="shared" si="57"/>
        <v>466.57799999999997</v>
      </c>
    </row>
    <row r="285" spans="1:16" outlineLevel="2" x14ac:dyDescent="0.25">
      <c r="A285" s="1" t="s">
        <v>259</v>
      </c>
      <c r="B285" s="1" t="s">
        <v>273</v>
      </c>
      <c r="C285" s="9">
        <v>0</v>
      </c>
      <c r="D285" s="9">
        <v>163</v>
      </c>
      <c r="E285" s="9">
        <v>0</v>
      </c>
      <c r="F285" s="9">
        <v>14</v>
      </c>
      <c r="G285" s="8">
        <f t="shared" si="50"/>
        <v>0</v>
      </c>
      <c r="H285" s="8">
        <f t="shared" si="51"/>
        <v>304.81</v>
      </c>
      <c r="I285" s="8">
        <f t="shared" si="52"/>
        <v>0</v>
      </c>
      <c r="J285" s="8">
        <f t="shared" si="53"/>
        <v>149.51999999999998</v>
      </c>
      <c r="K285" s="8">
        <f t="shared" si="54"/>
        <v>454.33</v>
      </c>
      <c r="L285" s="8">
        <f t="shared" si="60"/>
        <v>0</v>
      </c>
      <c r="M285" s="8">
        <f t="shared" si="61"/>
        <v>304.81</v>
      </c>
      <c r="N285" s="8">
        <f t="shared" si="55"/>
        <v>0</v>
      </c>
      <c r="O285" s="8">
        <f t="shared" si="56"/>
        <v>89.740000000000009</v>
      </c>
      <c r="P285" s="8">
        <f t="shared" si="57"/>
        <v>394.55</v>
      </c>
    </row>
    <row r="286" spans="1:16" outlineLevel="2" x14ac:dyDescent="0.25">
      <c r="A286" s="1" t="s">
        <v>259</v>
      </c>
      <c r="B286" s="1" t="s">
        <v>274</v>
      </c>
      <c r="C286" s="9">
        <v>0</v>
      </c>
      <c r="D286" s="9">
        <v>0</v>
      </c>
      <c r="E286" s="9">
        <v>0</v>
      </c>
      <c r="F286" s="9">
        <v>33</v>
      </c>
      <c r="G286" s="8">
        <f t="shared" si="50"/>
        <v>0</v>
      </c>
      <c r="H286" s="8">
        <f t="shared" si="51"/>
        <v>0</v>
      </c>
      <c r="I286" s="8">
        <f t="shared" si="52"/>
        <v>0</v>
      </c>
      <c r="J286" s="8">
        <f t="shared" si="53"/>
        <v>352.44</v>
      </c>
      <c r="K286" s="8">
        <f t="shared" si="54"/>
        <v>352.44</v>
      </c>
      <c r="L286" s="8">
        <f t="shared" si="60"/>
        <v>0</v>
      </c>
      <c r="M286" s="8">
        <f t="shared" si="61"/>
        <v>0</v>
      </c>
      <c r="N286" s="8">
        <f t="shared" si="55"/>
        <v>0</v>
      </c>
      <c r="O286" s="8">
        <f t="shared" si="56"/>
        <v>211.53</v>
      </c>
      <c r="P286" s="8">
        <f t="shared" si="57"/>
        <v>211.53</v>
      </c>
    </row>
    <row r="287" spans="1:16" outlineLevel="2" x14ac:dyDescent="0.25">
      <c r="A287" s="1" t="s">
        <v>259</v>
      </c>
      <c r="B287" s="1" t="s">
        <v>275</v>
      </c>
      <c r="C287" s="9">
        <v>0</v>
      </c>
      <c r="D287" s="9">
        <v>0</v>
      </c>
      <c r="E287" s="9">
        <v>0</v>
      </c>
      <c r="F287" s="9">
        <v>10</v>
      </c>
      <c r="G287" s="8">
        <f t="shared" si="50"/>
        <v>0</v>
      </c>
      <c r="H287" s="8">
        <f t="shared" si="51"/>
        <v>0</v>
      </c>
      <c r="I287" s="8">
        <f t="shared" si="52"/>
        <v>0</v>
      </c>
      <c r="J287" s="8">
        <f t="shared" si="53"/>
        <v>106.8</v>
      </c>
      <c r="K287" s="8">
        <f t="shared" si="54"/>
        <v>106.8</v>
      </c>
      <c r="L287" s="8">
        <f t="shared" si="60"/>
        <v>0</v>
      </c>
      <c r="M287" s="8">
        <f t="shared" si="61"/>
        <v>0</v>
      </c>
      <c r="N287" s="8">
        <f t="shared" si="55"/>
        <v>0</v>
      </c>
      <c r="O287" s="8">
        <f t="shared" si="56"/>
        <v>64.099999999999994</v>
      </c>
      <c r="P287" s="8">
        <f t="shared" si="57"/>
        <v>64.099999999999994</v>
      </c>
    </row>
    <row r="288" spans="1:16" outlineLevel="2" x14ac:dyDescent="0.25">
      <c r="A288" s="1" t="s">
        <v>259</v>
      </c>
      <c r="B288" s="1" t="s">
        <v>276</v>
      </c>
      <c r="C288" s="9">
        <v>0</v>
      </c>
      <c r="D288" s="9">
        <v>456.4</v>
      </c>
      <c r="E288" s="9">
        <v>0</v>
      </c>
      <c r="F288" s="9">
        <v>311.06</v>
      </c>
      <c r="G288" s="8">
        <f t="shared" si="50"/>
        <v>0</v>
      </c>
      <c r="H288" s="8">
        <f t="shared" si="51"/>
        <v>853.46799999999996</v>
      </c>
      <c r="I288" s="8">
        <f t="shared" si="52"/>
        <v>0</v>
      </c>
      <c r="J288" s="8">
        <f t="shared" si="53"/>
        <v>3322.1208000000001</v>
      </c>
      <c r="K288" s="8">
        <f t="shared" si="54"/>
        <v>4175.5888000000004</v>
      </c>
      <c r="L288" s="8">
        <f t="shared" si="60"/>
        <v>0</v>
      </c>
      <c r="M288" s="8">
        <f t="shared" si="61"/>
        <v>853.46799999999996</v>
      </c>
      <c r="N288" s="8">
        <f t="shared" si="55"/>
        <v>0</v>
      </c>
      <c r="O288" s="8">
        <f t="shared" si="56"/>
        <v>1993.8946000000001</v>
      </c>
      <c r="P288" s="8">
        <f t="shared" si="57"/>
        <v>2847.3625999999999</v>
      </c>
    </row>
    <row r="289" spans="1:16" outlineLevel="2" x14ac:dyDescent="0.25">
      <c r="A289" s="1" t="s">
        <v>259</v>
      </c>
      <c r="B289" s="1" t="s">
        <v>277</v>
      </c>
      <c r="C289" s="9">
        <v>0</v>
      </c>
      <c r="D289" s="9">
        <v>317.55</v>
      </c>
      <c r="E289" s="9">
        <v>0</v>
      </c>
      <c r="F289" s="9">
        <v>33</v>
      </c>
      <c r="G289" s="8">
        <f t="shared" si="50"/>
        <v>0</v>
      </c>
      <c r="H289" s="8">
        <f t="shared" si="51"/>
        <v>593.81850000000009</v>
      </c>
      <c r="I289" s="8">
        <f t="shared" si="52"/>
        <v>0</v>
      </c>
      <c r="J289" s="8">
        <f t="shared" si="53"/>
        <v>352.44</v>
      </c>
      <c r="K289" s="8">
        <f t="shared" si="54"/>
        <v>946.25850000000014</v>
      </c>
      <c r="L289" s="8">
        <f t="shared" si="60"/>
        <v>0</v>
      </c>
      <c r="M289" s="8">
        <f t="shared" si="61"/>
        <v>593.81850000000009</v>
      </c>
      <c r="N289" s="8">
        <f t="shared" si="55"/>
        <v>0</v>
      </c>
      <c r="O289" s="8">
        <f t="shared" si="56"/>
        <v>211.53</v>
      </c>
      <c r="P289" s="8">
        <f t="shared" si="57"/>
        <v>805.34850000000006</v>
      </c>
    </row>
    <row r="290" spans="1:16" outlineLevel="2" x14ac:dyDescent="0.25">
      <c r="A290" s="1" t="s">
        <v>259</v>
      </c>
      <c r="B290" s="1" t="s">
        <v>278</v>
      </c>
      <c r="C290" s="9">
        <v>0</v>
      </c>
      <c r="D290" s="9">
        <v>304</v>
      </c>
      <c r="E290" s="9">
        <v>0</v>
      </c>
      <c r="F290" s="9">
        <v>138.75</v>
      </c>
      <c r="G290" s="8">
        <f t="shared" si="50"/>
        <v>0</v>
      </c>
      <c r="H290" s="8">
        <f t="shared" si="51"/>
        <v>568.48</v>
      </c>
      <c r="I290" s="8">
        <f t="shared" si="52"/>
        <v>0</v>
      </c>
      <c r="J290" s="8">
        <f t="shared" si="53"/>
        <v>1481.85</v>
      </c>
      <c r="K290" s="8">
        <f t="shared" si="54"/>
        <v>2050.33</v>
      </c>
      <c r="L290" s="8">
        <f t="shared" si="60"/>
        <v>0</v>
      </c>
      <c r="M290" s="8">
        <f t="shared" si="61"/>
        <v>568.48</v>
      </c>
      <c r="N290" s="8">
        <f t="shared" si="55"/>
        <v>0</v>
      </c>
      <c r="O290" s="8">
        <f t="shared" si="56"/>
        <v>889.38750000000005</v>
      </c>
      <c r="P290" s="8">
        <f t="shared" si="57"/>
        <v>1457.8675000000001</v>
      </c>
    </row>
    <row r="291" spans="1:16" outlineLevel="2" x14ac:dyDescent="0.25">
      <c r="A291" s="1" t="s">
        <v>259</v>
      </c>
      <c r="B291" s="1" t="s">
        <v>279</v>
      </c>
      <c r="C291" s="9">
        <v>3</v>
      </c>
      <c r="D291" s="9">
        <v>392.5</v>
      </c>
      <c r="E291" s="9">
        <v>0</v>
      </c>
      <c r="F291" s="9">
        <v>0</v>
      </c>
      <c r="G291" s="8">
        <f t="shared" si="50"/>
        <v>2.37</v>
      </c>
      <c r="H291" s="8">
        <f t="shared" si="51"/>
        <v>733.97500000000002</v>
      </c>
      <c r="I291" s="8">
        <f t="shared" si="52"/>
        <v>0</v>
      </c>
      <c r="J291" s="8">
        <f t="shared" si="53"/>
        <v>0</v>
      </c>
      <c r="K291" s="8">
        <f t="shared" si="54"/>
        <v>736.34500000000003</v>
      </c>
      <c r="L291" s="8">
        <f t="shared" si="60"/>
        <v>2.37</v>
      </c>
      <c r="M291" s="8">
        <f t="shared" si="61"/>
        <v>733.97500000000002</v>
      </c>
      <c r="N291" s="8">
        <f t="shared" si="55"/>
        <v>0</v>
      </c>
      <c r="O291" s="8">
        <f t="shared" si="56"/>
        <v>0</v>
      </c>
      <c r="P291" s="8">
        <f t="shared" si="57"/>
        <v>736.34500000000003</v>
      </c>
    </row>
    <row r="292" spans="1:16" outlineLevel="2" x14ac:dyDescent="0.25">
      <c r="A292" s="1" t="s">
        <v>259</v>
      </c>
      <c r="B292" s="1" t="s">
        <v>280</v>
      </c>
      <c r="C292" s="9">
        <v>0</v>
      </c>
      <c r="D292" s="9">
        <v>366.28</v>
      </c>
      <c r="E292" s="9">
        <v>0</v>
      </c>
      <c r="F292" s="9">
        <v>41</v>
      </c>
      <c r="G292" s="8">
        <f t="shared" si="50"/>
        <v>0</v>
      </c>
      <c r="H292" s="8">
        <f t="shared" si="51"/>
        <v>684.94359999999995</v>
      </c>
      <c r="I292" s="8">
        <f t="shared" si="52"/>
        <v>0</v>
      </c>
      <c r="J292" s="8">
        <f t="shared" si="53"/>
        <v>437.88</v>
      </c>
      <c r="K292" s="8">
        <f t="shared" si="54"/>
        <v>1122.8235999999999</v>
      </c>
      <c r="L292" s="8">
        <f t="shared" si="60"/>
        <v>0</v>
      </c>
      <c r="M292" s="8">
        <f t="shared" si="61"/>
        <v>684.94359999999995</v>
      </c>
      <c r="N292" s="8">
        <f t="shared" si="55"/>
        <v>0</v>
      </c>
      <c r="O292" s="8">
        <f t="shared" si="56"/>
        <v>262.81</v>
      </c>
      <c r="P292" s="8">
        <f t="shared" si="57"/>
        <v>947.75360000000001</v>
      </c>
    </row>
    <row r="293" spans="1:16" outlineLevel="2" x14ac:dyDescent="0.25">
      <c r="A293" s="1" t="s">
        <v>259</v>
      </c>
      <c r="B293" s="1" t="s">
        <v>281</v>
      </c>
      <c r="C293" s="9">
        <v>33.5</v>
      </c>
      <c r="D293" s="9">
        <v>891.7</v>
      </c>
      <c r="E293" s="9">
        <v>0</v>
      </c>
      <c r="F293" s="9">
        <v>164</v>
      </c>
      <c r="G293" s="8">
        <f t="shared" si="50"/>
        <v>26.465</v>
      </c>
      <c r="H293" s="8">
        <f t="shared" si="51"/>
        <v>1667.4790000000003</v>
      </c>
      <c r="I293" s="8">
        <f t="shared" si="52"/>
        <v>0</v>
      </c>
      <c r="J293" s="8">
        <f t="shared" si="53"/>
        <v>1751.52</v>
      </c>
      <c r="K293" s="8">
        <f t="shared" si="54"/>
        <v>3445.4639999999999</v>
      </c>
      <c r="L293" s="8">
        <f t="shared" si="60"/>
        <v>26.465</v>
      </c>
      <c r="M293" s="8">
        <f t="shared" si="61"/>
        <v>1667.4790000000003</v>
      </c>
      <c r="N293" s="8">
        <f t="shared" si="55"/>
        <v>0</v>
      </c>
      <c r="O293" s="8">
        <f t="shared" si="56"/>
        <v>1051.24</v>
      </c>
      <c r="P293" s="8">
        <f t="shared" si="57"/>
        <v>2745.1840000000002</v>
      </c>
    </row>
    <row r="294" spans="1:16" outlineLevel="2" x14ac:dyDescent="0.25">
      <c r="A294" s="1" t="s">
        <v>259</v>
      </c>
      <c r="B294" s="1" t="s">
        <v>282</v>
      </c>
      <c r="C294" s="9">
        <v>0</v>
      </c>
      <c r="D294" s="9">
        <v>65</v>
      </c>
      <c r="E294" s="9">
        <v>0</v>
      </c>
      <c r="F294" s="9">
        <v>31</v>
      </c>
      <c r="G294" s="8">
        <f t="shared" si="50"/>
        <v>0</v>
      </c>
      <c r="H294" s="8">
        <f t="shared" si="51"/>
        <v>121.55000000000001</v>
      </c>
      <c r="I294" s="8">
        <f t="shared" si="52"/>
        <v>0</v>
      </c>
      <c r="J294" s="8">
        <f t="shared" si="53"/>
        <v>331.08</v>
      </c>
      <c r="K294" s="8">
        <f t="shared" si="54"/>
        <v>452.63</v>
      </c>
      <c r="L294" s="8">
        <f t="shared" si="60"/>
        <v>0</v>
      </c>
      <c r="M294" s="8">
        <f t="shared" si="61"/>
        <v>121.55000000000001</v>
      </c>
      <c r="N294" s="8">
        <f t="shared" si="55"/>
        <v>0</v>
      </c>
      <c r="O294" s="8">
        <f t="shared" si="56"/>
        <v>198.71</v>
      </c>
      <c r="P294" s="8">
        <f t="shared" si="57"/>
        <v>320.26</v>
      </c>
    </row>
    <row r="295" spans="1:16" outlineLevel="2" x14ac:dyDescent="0.25">
      <c r="A295" s="1" t="s">
        <v>259</v>
      </c>
      <c r="B295" s="1" t="s">
        <v>283</v>
      </c>
      <c r="C295" s="9">
        <v>44.9</v>
      </c>
      <c r="D295" s="9">
        <v>529.15</v>
      </c>
      <c r="E295" s="9">
        <v>0</v>
      </c>
      <c r="F295" s="9">
        <v>121.1</v>
      </c>
      <c r="G295" s="8">
        <f t="shared" ref="G295:G361" si="62">+C295*0.79</f>
        <v>35.471000000000004</v>
      </c>
      <c r="H295" s="8">
        <f t="shared" ref="H295:H361" si="63">+D295*1.87</f>
        <v>989.51049999999998</v>
      </c>
      <c r="I295" s="8">
        <f t="shared" ref="I295:I361" si="64">+E295*2.14</f>
        <v>0</v>
      </c>
      <c r="J295" s="8">
        <f t="shared" ref="J295:J361" si="65">+F295*10.68</f>
        <v>1293.348</v>
      </c>
      <c r="K295" s="8">
        <f t="shared" ref="K295:K361" si="66">SUM(G295:J295)</f>
        <v>2318.3294999999998</v>
      </c>
      <c r="L295" s="8">
        <f t="shared" si="60"/>
        <v>35.471000000000004</v>
      </c>
      <c r="M295" s="8">
        <f t="shared" si="61"/>
        <v>989.51049999999998</v>
      </c>
      <c r="N295" s="8">
        <f t="shared" ref="N295:N361" si="67">+E295*0.85</f>
        <v>0</v>
      </c>
      <c r="O295" s="8">
        <f t="shared" ref="O295:O361" si="68">+F295*6.41</f>
        <v>776.25099999999998</v>
      </c>
      <c r="P295" s="8">
        <f t="shared" ref="P295:P361" si="69">SUM(L295:O295)</f>
        <v>1801.2324999999998</v>
      </c>
    </row>
    <row r="296" spans="1:16" outlineLevel="2" x14ac:dyDescent="0.25">
      <c r="A296" s="1" t="s">
        <v>259</v>
      </c>
      <c r="B296" s="1" t="s">
        <v>284</v>
      </c>
      <c r="C296" s="9">
        <v>15</v>
      </c>
      <c r="D296" s="9">
        <v>566.47</v>
      </c>
      <c r="E296" s="9">
        <v>0</v>
      </c>
      <c r="F296" s="9">
        <v>708.98</v>
      </c>
      <c r="G296" s="8">
        <f t="shared" si="62"/>
        <v>11.850000000000001</v>
      </c>
      <c r="H296" s="8">
        <f t="shared" si="63"/>
        <v>1059.2989</v>
      </c>
      <c r="I296" s="8">
        <f t="shared" si="64"/>
        <v>0</v>
      </c>
      <c r="J296" s="8">
        <f t="shared" si="65"/>
        <v>7571.9063999999998</v>
      </c>
      <c r="K296" s="8">
        <f t="shared" si="66"/>
        <v>8643.0553</v>
      </c>
      <c r="L296" s="8">
        <f t="shared" si="60"/>
        <v>11.850000000000001</v>
      </c>
      <c r="M296" s="8">
        <f t="shared" si="61"/>
        <v>1059.2989</v>
      </c>
      <c r="N296" s="8">
        <f t="shared" si="67"/>
        <v>0</v>
      </c>
      <c r="O296" s="8">
        <f t="shared" si="68"/>
        <v>4544.5618000000004</v>
      </c>
      <c r="P296" s="8">
        <f t="shared" si="69"/>
        <v>5615.7107000000005</v>
      </c>
    </row>
    <row r="297" spans="1:16" outlineLevel="2" x14ac:dyDescent="0.25">
      <c r="A297" s="1" t="s">
        <v>259</v>
      </c>
      <c r="B297" s="1" t="s">
        <v>285</v>
      </c>
      <c r="C297" s="9">
        <v>0</v>
      </c>
      <c r="D297" s="9">
        <v>172</v>
      </c>
      <c r="E297" s="9">
        <v>0</v>
      </c>
      <c r="F297" s="9">
        <v>113</v>
      </c>
      <c r="G297" s="8">
        <f t="shared" si="62"/>
        <v>0</v>
      </c>
      <c r="H297" s="8">
        <f t="shared" si="63"/>
        <v>321.64000000000004</v>
      </c>
      <c r="I297" s="8">
        <f t="shared" si="64"/>
        <v>0</v>
      </c>
      <c r="J297" s="8">
        <f t="shared" si="65"/>
        <v>1206.8399999999999</v>
      </c>
      <c r="K297" s="8">
        <f t="shared" si="66"/>
        <v>1528.48</v>
      </c>
      <c r="L297" s="8">
        <f t="shared" si="60"/>
        <v>0</v>
      </c>
      <c r="M297" s="8">
        <f t="shared" si="61"/>
        <v>321.64000000000004</v>
      </c>
      <c r="N297" s="8">
        <f t="shared" si="67"/>
        <v>0</v>
      </c>
      <c r="O297" s="8">
        <f t="shared" si="68"/>
        <v>724.33</v>
      </c>
      <c r="P297" s="8">
        <f t="shared" si="69"/>
        <v>1045.97</v>
      </c>
    </row>
    <row r="298" spans="1:16" outlineLevel="2" x14ac:dyDescent="0.25">
      <c r="A298" s="1" t="s">
        <v>259</v>
      </c>
      <c r="B298" s="1" t="s">
        <v>286</v>
      </c>
      <c r="C298" s="9">
        <v>32</v>
      </c>
      <c r="D298" s="9">
        <v>600.73</v>
      </c>
      <c r="E298" s="9">
        <v>0</v>
      </c>
      <c r="F298" s="9">
        <v>219.47300000000001</v>
      </c>
      <c r="G298" s="8">
        <f t="shared" si="62"/>
        <v>25.28</v>
      </c>
      <c r="H298" s="8">
        <f t="shared" si="63"/>
        <v>1123.3651000000002</v>
      </c>
      <c r="I298" s="8">
        <f t="shared" si="64"/>
        <v>0</v>
      </c>
      <c r="J298" s="8">
        <f t="shared" si="65"/>
        <v>2343.9716400000002</v>
      </c>
      <c r="K298" s="8">
        <f t="shared" si="66"/>
        <v>3492.6167400000004</v>
      </c>
      <c r="L298" s="8">
        <f t="shared" si="60"/>
        <v>25.28</v>
      </c>
      <c r="M298" s="8">
        <f t="shared" si="61"/>
        <v>1123.3651000000002</v>
      </c>
      <c r="N298" s="8">
        <f t="shared" si="67"/>
        <v>0</v>
      </c>
      <c r="O298" s="8">
        <f t="shared" si="68"/>
        <v>1406.8219300000001</v>
      </c>
      <c r="P298" s="8">
        <f t="shared" si="69"/>
        <v>2555.4670300000002</v>
      </c>
    </row>
    <row r="299" spans="1:16" outlineLevel="2" x14ac:dyDescent="0.25">
      <c r="A299" s="1" t="s">
        <v>259</v>
      </c>
      <c r="B299" s="1" t="s">
        <v>287</v>
      </c>
      <c r="C299" s="9">
        <v>0</v>
      </c>
      <c r="D299" s="9">
        <v>147.80000000000001</v>
      </c>
      <c r="E299" s="9">
        <v>15</v>
      </c>
      <c r="F299" s="9">
        <v>0</v>
      </c>
      <c r="G299" s="8">
        <f t="shared" si="62"/>
        <v>0</v>
      </c>
      <c r="H299" s="8">
        <f t="shared" si="63"/>
        <v>276.38600000000002</v>
      </c>
      <c r="I299" s="8">
        <f t="shared" si="64"/>
        <v>32.1</v>
      </c>
      <c r="J299" s="8">
        <f t="shared" si="65"/>
        <v>0</v>
      </c>
      <c r="K299" s="8">
        <f t="shared" si="66"/>
        <v>308.48600000000005</v>
      </c>
      <c r="L299" s="8">
        <f t="shared" si="60"/>
        <v>0</v>
      </c>
      <c r="M299" s="8">
        <f t="shared" si="61"/>
        <v>276.38600000000002</v>
      </c>
      <c r="N299" s="8">
        <f t="shared" si="67"/>
        <v>12.75</v>
      </c>
      <c r="O299" s="8">
        <f t="shared" si="68"/>
        <v>0</v>
      </c>
      <c r="P299" s="8">
        <f t="shared" si="69"/>
        <v>289.13600000000002</v>
      </c>
    </row>
    <row r="300" spans="1:16" outlineLevel="2" x14ac:dyDescent="0.25">
      <c r="A300" s="1" t="s">
        <v>259</v>
      </c>
      <c r="B300" s="1" t="s">
        <v>288</v>
      </c>
      <c r="C300" s="9">
        <v>0</v>
      </c>
      <c r="D300" s="9">
        <v>25</v>
      </c>
      <c r="E300" s="9">
        <v>0</v>
      </c>
      <c r="F300" s="9">
        <v>14</v>
      </c>
      <c r="G300" s="8">
        <f t="shared" si="62"/>
        <v>0</v>
      </c>
      <c r="H300" s="8">
        <f t="shared" si="63"/>
        <v>46.75</v>
      </c>
      <c r="I300" s="8">
        <f t="shared" si="64"/>
        <v>0</v>
      </c>
      <c r="J300" s="8">
        <f t="shared" si="65"/>
        <v>149.51999999999998</v>
      </c>
      <c r="K300" s="8">
        <f t="shared" si="66"/>
        <v>196.26999999999998</v>
      </c>
      <c r="L300" s="8">
        <f t="shared" si="60"/>
        <v>0</v>
      </c>
      <c r="M300" s="8">
        <f t="shared" si="61"/>
        <v>46.75</v>
      </c>
      <c r="N300" s="8">
        <f t="shared" si="67"/>
        <v>0</v>
      </c>
      <c r="O300" s="8">
        <f t="shared" si="68"/>
        <v>89.740000000000009</v>
      </c>
      <c r="P300" s="8">
        <f t="shared" si="69"/>
        <v>136.49</v>
      </c>
    </row>
    <row r="301" spans="1:16" outlineLevel="2" x14ac:dyDescent="0.25">
      <c r="A301" s="1" t="s">
        <v>259</v>
      </c>
      <c r="B301" s="1" t="s">
        <v>289</v>
      </c>
      <c r="C301" s="9">
        <v>166.7</v>
      </c>
      <c r="D301" s="9">
        <v>3317.07</v>
      </c>
      <c r="E301" s="9">
        <v>0</v>
      </c>
      <c r="F301" s="9">
        <v>823.89800000000002</v>
      </c>
      <c r="G301" s="8">
        <f t="shared" si="62"/>
        <v>131.69299999999998</v>
      </c>
      <c r="H301" s="8">
        <f t="shared" si="63"/>
        <v>6202.920900000001</v>
      </c>
      <c r="I301" s="8">
        <f t="shared" si="64"/>
        <v>0</v>
      </c>
      <c r="J301" s="8">
        <f t="shared" si="65"/>
        <v>8799.2306399999998</v>
      </c>
      <c r="K301" s="8">
        <f t="shared" si="66"/>
        <v>15133.844540000002</v>
      </c>
      <c r="L301" s="8">
        <f t="shared" si="60"/>
        <v>131.69299999999998</v>
      </c>
      <c r="M301" s="8">
        <f t="shared" si="61"/>
        <v>6202.920900000001</v>
      </c>
      <c r="N301" s="8">
        <f t="shared" si="67"/>
        <v>0</v>
      </c>
      <c r="O301" s="8">
        <f t="shared" si="68"/>
        <v>5281.1861800000006</v>
      </c>
      <c r="P301" s="8">
        <f t="shared" si="69"/>
        <v>11615.800080000001</v>
      </c>
    </row>
    <row r="302" spans="1:16" outlineLevel="2" x14ac:dyDescent="0.25">
      <c r="A302" s="1" t="s">
        <v>259</v>
      </c>
      <c r="B302" s="1" t="s">
        <v>290</v>
      </c>
      <c r="C302" s="9">
        <v>0</v>
      </c>
      <c r="D302" s="9">
        <v>25</v>
      </c>
      <c r="E302" s="9">
        <v>0</v>
      </c>
      <c r="F302" s="9">
        <v>0</v>
      </c>
      <c r="G302" s="8">
        <f t="shared" si="62"/>
        <v>0</v>
      </c>
      <c r="H302" s="8">
        <f t="shared" si="63"/>
        <v>46.75</v>
      </c>
      <c r="I302" s="8">
        <f t="shared" si="64"/>
        <v>0</v>
      </c>
      <c r="J302" s="8">
        <f t="shared" si="65"/>
        <v>0</v>
      </c>
      <c r="K302" s="8">
        <f t="shared" si="66"/>
        <v>46.75</v>
      </c>
      <c r="L302" s="8">
        <f t="shared" si="60"/>
        <v>0</v>
      </c>
      <c r="M302" s="8">
        <f t="shared" si="61"/>
        <v>46.75</v>
      </c>
      <c r="N302" s="8">
        <f t="shared" si="67"/>
        <v>0</v>
      </c>
      <c r="O302" s="8">
        <f t="shared" si="68"/>
        <v>0</v>
      </c>
      <c r="P302" s="8">
        <f t="shared" si="69"/>
        <v>46.75</v>
      </c>
    </row>
    <row r="303" spans="1:16" outlineLevel="2" x14ac:dyDescent="0.25">
      <c r="A303" s="1" t="s">
        <v>259</v>
      </c>
      <c r="B303" s="1" t="s">
        <v>291</v>
      </c>
      <c r="C303" s="9">
        <v>0</v>
      </c>
      <c r="D303" s="9">
        <v>306.2</v>
      </c>
      <c r="E303" s="9">
        <v>0</v>
      </c>
      <c r="F303" s="9">
        <v>42.9</v>
      </c>
      <c r="G303" s="8">
        <f t="shared" si="62"/>
        <v>0</v>
      </c>
      <c r="H303" s="8">
        <f t="shared" si="63"/>
        <v>572.59400000000005</v>
      </c>
      <c r="I303" s="8">
        <f t="shared" si="64"/>
        <v>0</v>
      </c>
      <c r="J303" s="8">
        <f t="shared" si="65"/>
        <v>458.17199999999997</v>
      </c>
      <c r="K303" s="8">
        <f t="shared" si="66"/>
        <v>1030.7660000000001</v>
      </c>
      <c r="L303" s="8">
        <f t="shared" si="60"/>
        <v>0</v>
      </c>
      <c r="M303" s="8">
        <f t="shared" si="61"/>
        <v>572.59400000000005</v>
      </c>
      <c r="N303" s="8">
        <f t="shared" si="67"/>
        <v>0</v>
      </c>
      <c r="O303" s="8">
        <f t="shared" si="68"/>
        <v>274.98899999999998</v>
      </c>
      <c r="P303" s="8">
        <f t="shared" si="69"/>
        <v>847.58300000000008</v>
      </c>
    </row>
    <row r="304" spans="1:16" outlineLevel="2" x14ac:dyDescent="0.25">
      <c r="A304" s="1" t="s">
        <v>259</v>
      </c>
      <c r="B304" s="1" t="s">
        <v>292</v>
      </c>
      <c r="C304" s="9">
        <v>0</v>
      </c>
      <c r="D304" s="9">
        <v>83.3</v>
      </c>
      <c r="E304" s="9">
        <v>0</v>
      </c>
      <c r="F304" s="9">
        <v>84.9</v>
      </c>
      <c r="G304" s="8">
        <f t="shared" si="62"/>
        <v>0</v>
      </c>
      <c r="H304" s="8">
        <f t="shared" si="63"/>
        <v>155.77100000000002</v>
      </c>
      <c r="I304" s="8">
        <f t="shared" si="64"/>
        <v>0</v>
      </c>
      <c r="J304" s="8">
        <f t="shared" si="65"/>
        <v>906.73200000000008</v>
      </c>
      <c r="K304" s="8">
        <f t="shared" si="66"/>
        <v>1062.5030000000002</v>
      </c>
      <c r="L304" s="8">
        <f t="shared" si="60"/>
        <v>0</v>
      </c>
      <c r="M304" s="8">
        <f t="shared" si="61"/>
        <v>155.77100000000002</v>
      </c>
      <c r="N304" s="8">
        <f t="shared" si="67"/>
        <v>0</v>
      </c>
      <c r="O304" s="8">
        <f t="shared" si="68"/>
        <v>544.20900000000006</v>
      </c>
      <c r="P304" s="8">
        <f t="shared" si="69"/>
        <v>699.98</v>
      </c>
    </row>
    <row r="305" spans="1:16" outlineLevel="2" x14ac:dyDescent="0.25">
      <c r="A305" s="1" t="s">
        <v>259</v>
      </c>
      <c r="B305" s="1" t="s">
        <v>293</v>
      </c>
      <c r="C305" s="9">
        <v>0</v>
      </c>
      <c r="D305" s="9">
        <v>12</v>
      </c>
      <c r="E305" s="9">
        <v>0</v>
      </c>
      <c r="F305" s="9">
        <v>12</v>
      </c>
      <c r="G305" s="8">
        <f t="shared" si="62"/>
        <v>0</v>
      </c>
      <c r="H305" s="8">
        <f t="shared" si="63"/>
        <v>22.44</v>
      </c>
      <c r="I305" s="8">
        <f t="shared" si="64"/>
        <v>0</v>
      </c>
      <c r="J305" s="8">
        <f t="shared" si="65"/>
        <v>128.16</v>
      </c>
      <c r="K305" s="8">
        <f t="shared" si="66"/>
        <v>150.6</v>
      </c>
      <c r="L305" s="8">
        <f t="shared" si="60"/>
        <v>0</v>
      </c>
      <c r="M305" s="8">
        <f t="shared" si="61"/>
        <v>22.44</v>
      </c>
      <c r="N305" s="8">
        <f t="shared" si="67"/>
        <v>0</v>
      </c>
      <c r="O305" s="8">
        <f t="shared" si="68"/>
        <v>76.92</v>
      </c>
      <c r="P305" s="8">
        <f t="shared" si="69"/>
        <v>99.36</v>
      </c>
    </row>
    <row r="306" spans="1:16" outlineLevel="2" x14ac:dyDescent="0.25">
      <c r="A306" s="1" t="s">
        <v>259</v>
      </c>
      <c r="B306" s="1" t="s">
        <v>294</v>
      </c>
      <c r="C306" s="9">
        <v>0</v>
      </c>
      <c r="D306" s="9">
        <v>11</v>
      </c>
      <c r="E306" s="9">
        <v>0</v>
      </c>
      <c r="F306" s="9">
        <v>0</v>
      </c>
      <c r="G306" s="8">
        <f t="shared" si="62"/>
        <v>0</v>
      </c>
      <c r="H306" s="8">
        <f t="shared" si="63"/>
        <v>20.57</v>
      </c>
      <c r="I306" s="8">
        <f t="shared" si="64"/>
        <v>0</v>
      </c>
      <c r="J306" s="8">
        <f t="shared" si="65"/>
        <v>0</v>
      </c>
      <c r="K306" s="8">
        <f t="shared" si="66"/>
        <v>20.57</v>
      </c>
      <c r="L306" s="8">
        <f t="shared" si="60"/>
        <v>0</v>
      </c>
      <c r="M306" s="8">
        <f t="shared" si="61"/>
        <v>20.57</v>
      </c>
      <c r="N306" s="8">
        <f t="shared" si="67"/>
        <v>0</v>
      </c>
      <c r="O306" s="8">
        <f t="shared" si="68"/>
        <v>0</v>
      </c>
      <c r="P306" s="8">
        <f t="shared" si="69"/>
        <v>20.57</v>
      </c>
    </row>
    <row r="307" spans="1:16" outlineLevel="2" x14ac:dyDescent="0.25">
      <c r="A307" s="1" t="s">
        <v>259</v>
      </c>
      <c r="B307" s="1" t="s">
        <v>215</v>
      </c>
      <c r="C307" s="9">
        <v>0</v>
      </c>
      <c r="D307" s="9">
        <v>95</v>
      </c>
      <c r="E307" s="9">
        <v>0</v>
      </c>
      <c r="F307" s="9">
        <v>21</v>
      </c>
      <c r="G307" s="8">
        <f t="shared" si="62"/>
        <v>0</v>
      </c>
      <c r="H307" s="8">
        <f t="shared" si="63"/>
        <v>177.65</v>
      </c>
      <c r="I307" s="8">
        <f t="shared" si="64"/>
        <v>0</v>
      </c>
      <c r="J307" s="8">
        <f t="shared" si="65"/>
        <v>224.28</v>
      </c>
      <c r="K307" s="8">
        <f t="shared" si="66"/>
        <v>401.93</v>
      </c>
      <c r="L307" s="8">
        <f t="shared" si="60"/>
        <v>0</v>
      </c>
      <c r="M307" s="8">
        <f t="shared" si="61"/>
        <v>177.65</v>
      </c>
      <c r="N307" s="8">
        <f t="shared" si="67"/>
        <v>0</v>
      </c>
      <c r="O307" s="8">
        <f t="shared" si="68"/>
        <v>134.61000000000001</v>
      </c>
      <c r="P307" s="8">
        <f t="shared" si="69"/>
        <v>312.26</v>
      </c>
    </row>
    <row r="308" spans="1:16" outlineLevel="1" x14ac:dyDescent="0.25">
      <c r="A308" s="23" t="s">
        <v>1261</v>
      </c>
      <c r="B308" s="22"/>
      <c r="C308" s="9">
        <f t="shared" ref="C308:P308" si="70">SUBTOTAL(9,C272:C307)</f>
        <v>341.94</v>
      </c>
      <c r="D308" s="9">
        <f t="shared" si="70"/>
        <v>13361.709999999997</v>
      </c>
      <c r="E308" s="9">
        <f t="shared" si="70"/>
        <v>55</v>
      </c>
      <c r="F308" s="9">
        <f t="shared" si="70"/>
        <v>5247.16</v>
      </c>
      <c r="G308" s="8">
        <f t="shared" si="70"/>
        <v>270.13260000000002</v>
      </c>
      <c r="H308" s="8">
        <f t="shared" si="70"/>
        <v>24986.397700000001</v>
      </c>
      <c r="I308" s="8">
        <f t="shared" si="70"/>
        <v>117.70000000000002</v>
      </c>
      <c r="J308" s="8">
        <f t="shared" si="70"/>
        <v>56039.668799999999</v>
      </c>
      <c r="K308" s="8">
        <f t="shared" si="70"/>
        <v>81413.899100000024</v>
      </c>
      <c r="L308" s="8">
        <f t="shared" si="70"/>
        <v>270.13260000000002</v>
      </c>
      <c r="M308" s="8">
        <f t="shared" si="70"/>
        <v>24986.397700000001</v>
      </c>
      <c r="N308" s="8">
        <f t="shared" si="70"/>
        <v>46.75</v>
      </c>
      <c r="O308" s="8">
        <f t="shared" si="70"/>
        <v>33634.295600000012</v>
      </c>
      <c r="P308" s="8">
        <f t="shared" si="70"/>
        <v>58937.575900000003</v>
      </c>
    </row>
    <row r="309" spans="1:16" outlineLevel="2" x14ac:dyDescent="0.25">
      <c r="A309" s="1" t="s">
        <v>295</v>
      </c>
      <c r="B309" s="1" t="s">
        <v>296</v>
      </c>
      <c r="C309" s="9">
        <v>0</v>
      </c>
      <c r="D309" s="9">
        <v>591.88199999999995</v>
      </c>
      <c r="E309" s="9">
        <v>0</v>
      </c>
      <c r="F309" s="9">
        <v>70.900000000000006</v>
      </c>
      <c r="G309" s="8">
        <f t="shared" si="62"/>
        <v>0</v>
      </c>
      <c r="H309" s="8">
        <f t="shared" si="63"/>
        <v>1106.81934</v>
      </c>
      <c r="I309" s="8">
        <f t="shared" si="64"/>
        <v>0</v>
      </c>
      <c r="J309" s="8">
        <f t="shared" si="65"/>
        <v>757.21199999999999</v>
      </c>
      <c r="K309" s="8">
        <f t="shared" si="66"/>
        <v>1864.03134</v>
      </c>
      <c r="L309" s="8">
        <f t="shared" si="60"/>
        <v>0</v>
      </c>
      <c r="M309" s="8">
        <f t="shared" si="61"/>
        <v>1106.81934</v>
      </c>
      <c r="N309" s="8">
        <f t="shared" si="67"/>
        <v>0</v>
      </c>
      <c r="O309" s="8">
        <f t="shared" si="68"/>
        <v>454.46900000000005</v>
      </c>
      <c r="P309" s="8">
        <f t="shared" si="69"/>
        <v>1561.2883400000001</v>
      </c>
    </row>
    <row r="310" spans="1:16" outlineLevel="2" x14ac:dyDescent="0.25">
      <c r="A310" s="1" t="s">
        <v>295</v>
      </c>
      <c r="B310" s="1" t="s">
        <v>297</v>
      </c>
      <c r="C310" s="9">
        <v>0</v>
      </c>
      <c r="D310" s="9">
        <v>44</v>
      </c>
      <c r="E310" s="9">
        <v>0</v>
      </c>
      <c r="F310" s="9">
        <v>0</v>
      </c>
      <c r="G310" s="8">
        <f t="shared" si="62"/>
        <v>0</v>
      </c>
      <c r="H310" s="8">
        <f t="shared" si="63"/>
        <v>82.28</v>
      </c>
      <c r="I310" s="8">
        <f t="shared" si="64"/>
        <v>0</v>
      </c>
      <c r="J310" s="8">
        <f t="shared" si="65"/>
        <v>0</v>
      </c>
      <c r="K310" s="8">
        <f t="shared" si="66"/>
        <v>82.28</v>
      </c>
      <c r="L310" s="8">
        <f t="shared" si="60"/>
        <v>0</v>
      </c>
      <c r="M310" s="8">
        <f t="shared" si="61"/>
        <v>82.28</v>
      </c>
      <c r="N310" s="8">
        <f t="shared" si="67"/>
        <v>0</v>
      </c>
      <c r="O310" s="8">
        <f t="shared" si="68"/>
        <v>0</v>
      </c>
      <c r="P310" s="8">
        <f t="shared" si="69"/>
        <v>82.28</v>
      </c>
    </row>
    <row r="311" spans="1:16" outlineLevel="2" x14ac:dyDescent="0.25">
      <c r="A311" s="1" t="s">
        <v>295</v>
      </c>
      <c r="B311" s="1" t="s">
        <v>298</v>
      </c>
      <c r="C311" s="9">
        <v>0</v>
      </c>
      <c r="D311" s="9">
        <v>106.26</v>
      </c>
      <c r="E311" s="9">
        <v>0</v>
      </c>
      <c r="F311" s="9">
        <v>0</v>
      </c>
      <c r="G311" s="8">
        <f t="shared" si="62"/>
        <v>0</v>
      </c>
      <c r="H311" s="8">
        <f t="shared" si="63"/>
        <v>198.70620000000002</v>
      </c>
      <c r="I311" s="8">
        <f t="shared" si="64"/>
        <v>0</v>
      </c>
      <c r="J311" s="8">
        <f t="shared" si="65"/>
        <v>0</v>
      </c>
      <c r="K311" s="8">
        <f t="shared" si="66"/>
        <v>198.70620000000002</v>
      </c>
      <c r="L311" s="8">
        <f t="shared" si="60"/>
        <v>0</v>
      </c>
      <c r="M311" s="8">
        <f t="shared" si="61"/>
        <v>198.70620000000002</v>
      </c>
      <c r="N311" s="8">
        <f t="shared" si="67"/>
        <v>0</v>
      </c>
      <c r="O311" s="8">
        <f t="shared" si="68"/>
        <v>0</v>
      </c>
      <c r="P311" s="8">
        <f t="shared" si="69"/>
        <v>198.70620000000002</v>
      </c>
    </row>
    <row r="312" spans="1:16" outlineLevel="2" x14ac:dyDescent="0.25">
      <c r="A312" s="1" t="s">
        <v>295</v>
      </c>
      <c r="B312" s="1" t="s">
        <v>299</v>
      </c>
      <c r="C312" s="9">
        <v>0</v>
      </c>
      <c r="D312" s="9">
        <v>83</v>
      </c>
      <c r="E312" s="9">
        <v>0</v>
      </c>
      <c r="F312" s="9">
        <v>12</v>
      </c>
      <c r="G312" s="8">
        <f t="shared" si="62"/>
        <v>0</v>
      </c>
      <c r="H312" s="8">
        <f t="shared" si="63"/>
        <v>155.21</v>
      </c>
      <c r="I312" s="8">
        <f t="shared" si="64"/>
        <v>0</v>
      </c>
      <c r="J312" s="8">
        <f t="shared" si="65"/>
        <v>128.16</v>
      </c>
      <c r="K312" s="8">
        <f t="shared" si="66"/>
        <v>283.37</v>
      </c>
      <c r="L312" s="8">
        <f t="shared" si="60"/>
        <v>0</v>
      </c>
      <c r="M312" s="8">
        <f t="shared" si="61"/>
        <v>155.21</v>
      </c>
      <c r="N312" s="8">
        <f t="shared" si="67"/>
        <v>0</v>
      </c>
      <c r="O312" s="8">
        <f t="shared" si="68"/>
        <v>76.92</v>
      </c>
      <c r="P312" s="8">
        <f t="shared" si="69"/>
        <v>232.13</v>
      </c>
    </row>
    <row r="313" spans="1:16" outlineLevel="2" x14ac:dyDescent="0.25">
      <c r="A313" s="1" t="s">
        <v>295</v>
      </c>
      <c r="B313" s="1" t="s">
        <v>300</v>
      </c>
      <c r="C313" s="9">
        <v>0</v>
      </c>
      <c r="D313" s="9">
        <v>63.56</v>
      </c>
      <c r="E313" s="9">
        <v>0</v>
      </c>
      <c r="F313" s="9">
        <v>16</v>
      </c>
      <c r="G313" s="8">
        <f t="shared" si="62"/>
        <v>0</v>
      </c>
      <c r="H313" s="8">
        <f t="shared" si="63"/>
        <v>118.85720000000001</v>
      </c>
      <c r="I313" s="8">
        <f t="shared" si="64"/>
        <v>0</v>
      </c>
      <c r="J313" s="8">
        <f t="shared" si="65"/>
        <v>170.88</v>
      </c>
      <c r="K313" s="8">
        <f t="shared" si="66"/>
        <v>289.73720000000003</v>
      </c>
      <c r="L313" s="8">
        <f t="shared" si="60"/>
        <v>0</v>
      </c>
      <c r="M313" s="8">
        <f t="shared" si="61"/>
        <v>118.85720000000001</v>
      </c>
      <c r="N313" s="8">
        <f t="shared" si="67"/>
        <v>0</v>
      </c>
      <c r="O313" s="8">
        <f t="shared" si="68"/>
        <v>102.56</v>
      </c>
      <c r="P313" s="8">
        <f t="shared" si="69"/>
        <v>221.41720000000001</v>
      </c>
    </row>
    <row r="314" spans="1:16" outlineLevel="2" x14ac:dyDescent="0.25">
      <c r="A314" s="1" t="s">
        <v>295</v>
      </c>
      <c r="B314" s="1" t="s">
        <v>301</v>
      </c>
      <c r="C314" s="9">
        <v>0</v>
      </c>
      <c r="D314" s="9">
        <v>156</v>
      </c>
      <c r="E314" s="9">
        <v>0</v>
      </c>
      <c r="F314" s="9">
        <v>0</v>
      </c>
      <c r="G314" s="8">
        <f t="shared" si="62"/>
        <v>0</v>
      </c>
      <c r="H314" s="8">
        <f t="shared" si="63"/>
        <v>291.72000000000003</v>
      </c>
      <c r="I314" s="8">
        <f t="shared" si="64"/>
        <v>0</v>
      </c>
      <c r="J314" s="8">
        <f t="shared" si="65"/>
        <v>0</v>
      </c>
      <c r="K314" s="8">
        <f t="shared" si="66"/>
        <v>291.72000000000003</v>
      </c>
      <c r="L314" s="8">
        <f t="shared" si="60"/>
        <v>0</v>
      </c>
      <c r="M314" s="8">
        <f t="shared" si="61"/>
        <v>291.72000000000003</v>
      </c>
      <c r="N314" s="8">
        <f t="shared" si="67"/>
        <v>0</v>
      </c>
      <c r="O314" s="8">
        <f t="shared" si="68"/>
        <v>0</v>
      </c>
      <c r="P314" s="8">
        <f t="shared" si="69"/>
        <v>291.72000000000003</v>
      </c>
    </row>
    <row r="315" spans="1:16" outlineLevel="2" x14ac:dyDescent="0.25">
      <c r="A315" s="1" t="s">
        <v>295</v>
      </c>
      <c r="B315" s="1" t="s">
        <v>302</v>
      </c>
      <c r="C315" s="9">
        <v>16</v>
      </c>
      <c r="D315" s="9">
        <v>131</v>
      </c>
      <c r="E315" s="9">
        <v>0</v>
      </c>
      <c r="F315" s="9">
        <v>0</v>
      </c>
      <c r="G315" s="8">
        <f t="shared" si="62"/>
        <v>12.64</v>
      </c>
      <c r="H315" s="8">
        <f t="shared" si="63"/>
        <v>244.97000000000003</v>
      </c>
      <c r="I315" s="8">
        <f t="shared" si="64"/>
        <v>0</v>
      </c>
      <c r="J315" s="8">
        <f t="shared" si="65"/>
        <v>0</v>
      </c>
      <c r="K315" s="8">
        <f t="shared" si="66"/>
        <v>257.61</v>
      </c>
      <c r="L315" s="8">
        <f t="shared" si="60"/>
        <v>12.64</v>
      </c>
      <c r="M315" s="8">
        <f t="shared" si="61"/>
        <v>244.97000000000003</v>
      </c>
      <c r="N315" s="8">
        <f t="shared" si="67"/>
        <v>0</v>
      </c>
      <c r="O315" s="8">
        <f t="shared" si="68"/>
        <v>0</v>
      </c>
      <c r="P315" s="8">
        <f t="shared" si="69"/>
        <v>257.61</v>
      </c>
    </row>
    <row r="316" spans="1:16" outlineLevel="2" x14ac:dyDescent="0.25">
      <c r="A316" s="1" t="s">
        <v>295</v>
      </c>
      <c r="B316" s="1" t="s">
        <v>303</v>
      </c>
      <c r="C316" s="9">
        <v>0</v>
      </c>
      <c r="D316" s="9">
        <v>164</v>
      </c>
      <c r="E316" s="9">
        <v>0</v>
      </c>
      <c r="F316" s="9">
        <v>10</v>
      </c>
      <c r="G316" s="8">
        <f t="shared" si="62"/>
        <v>0</v>
      </c>
      <c r="H316" s="8">
        <f t="shared" si="63"/>
        <v>306.68</v>
      </c>
      <c r="I316" s="8">
        <f t="shared" si="64"/>
        <v>0</v>
      </c>
      <c r="J316" s="8">
        <f t="shared" si="65"/>
        <v>106.8</v>
      </c>
      <c r="K316" s="8">
        <f t="shared" si="66"/>
        <v>413.48</v>
      </c>
      <c r="L316" s="8">
        <f t="shared" si="60"/>
        <v>0</v>
      </c>
      <c r="M316" s="8">
        <f t="shared" si="61"/>
        <v>306.68</v>
      </c>
      <c r="N316" s="8">
        <f t="shared" si="67"/>
        <v>0</v>
      </c>
      <c r="O316" s="8">
        <f t="shared" si="68"/>
        <v>64.099999999999994</v>
      </c>
      <c r="P316" s="8">
        <f t="shared" si="69"/>
        <v>370.78</v>
      </c>
    </row>
    <row r="317" spans="1:16" outlineLevel="2" x14ac:dyDescent="0.25">
      <c r="A317" s="1" t="s">
        <v>295</v>
      </c>
      <c r="B317" s="1" t="s">
        <v>304</v>
      </c>
      <c r="C317" s="9">
        <v>0</v>
      </c>
      <c r="D317" s="9">
        <v>202.02699999999999</v>
      </c>
      <c r="E317" s="9">
        <v>0</v>
      </c>
      <c r="F317" s="9">
        <v>80.3</v>
      </c>
      <c r="G317" s="8">
        <f t="shared" si="62"/>
        <v>0</v>
      </c>
      <c r="H317" s="8">
        <f t="shared" si="63"/>
        <v>377.79048999999998</v>
      </c>
      <c r="I317" s="8">
        <f t="shared" si="64"/>
        <v>0</v>
      </c>
      <c r="J317" s="8">
        <f t="shared" si="65"/>
        <v>857.60399999999993</v>
      </c>
      <c r="K317" s="8">
        <f t="shared" si="66"/>
        <v>1235.3944899999999</v>
      </c>
      <c r="L317" s="8">
        <f t="shared" si="60"/>
        <v>0</v>
      </c>
      <c r="M317" s="8">
        <f t="shared" si="61"/>
        <v>377.79048999999998</v>
      </c>
      <c r="N317" s="8">
        <f t="shared" si="67"/>
        <v>0</v>
      </c>
      <c r="O317" s="8">
        <f t="shared" si="68"/>
        <v>514.72299999999996</v>
      </c>
      <c r="P317" s="8">
        <f t="shared" si="69"/>
        <v>892.51348999999993</v>
      </c>
    </row>
    <row r="318" spans="1:16" outlineLevel="2" x14ac:dyDescent="0.25">
      <c r="A318" s="1" t="s">
        <v>295</v>
      </c>
      <c r="B318" s="1" t="s">
        <v>305</v>
      </c>
      <c r="C318" s="9">
        <v>0</v>
      </c>
      <c r="D318" s="9">
        <v>154</v>
      </c>
      <c r="E318" s="9">
        <v>0</v>
      </c>
      <c r="F318" s="9">
        <v>0</v>
      </c>
      <c r="G318" s="8">
        <f t="shared" si="62"/>
        <v>0</v>
      </c>
      <c r="H318" s="8">
        <f t="shared" si="63"/>
        <v>287.98</v>
      </c>
      <c r="I318" s="8">
        <f t="shared" si="64"/>
        <v>0</v>
      </c>
      <c r="J318" s="8">
        <f t="shared" si="65"/>
        <v>0</v>
      </c>
      <c r="K318" s="8">
        <f t="shared" si="66"/>
        <v>287.98</v>
      </c>
      <c r="L318" s="8">
        <f t="shared" si="60"/>
        <v>0</v>
      </c>
      <c r="M318" s="8">
        <f t="shared" si="61"/>
        <v>287.98</v>
      </c>
      <c r="N318" s="8">
        <f t="shared" si="67"/>
        <v>0</v>
      </c>
      <c r="O318" s="8">
        <f t="shared" si="68"/>
        <v>0</v>
      </c>
      <c r="P318" s="8">
        <f t="shared" si="69"/>
        <v>287.98</v>
      </c>
    </row>
    <row r="319" spans="1:16" outlineLevel="2" x14ac:dyDescent="0.25">
      <c r="A319" s="1" t="s">
        <v>295</v>
      </c>
      <c r="B319" s="1" t="s">
        <v>306</v>
      </c>
      <c r="C319" s="9">
        <v>0</v>
      </c>
      <c r="D319" s="9">
        <v>105.017</v>
      </c>
      <c r="E319" s="9">
        <v>0</v>
      </c>
      <c r="F319" s="9">
        <v>89.745000000000005</v>
      </c>
      <c r="G319" s="8">
        <f t="shared" si="62"/>
        <v>0</v>
      </c>
      <c r="H319" s="8">
        <f t="shared" si="63"/>
        <v>196.38179</v>
      </c>
      <c r="I319" s="8">
        <f t="shared" si="64"/>
        <v>0</v>
      </c>
      <c r="J319" s="8">
        <f t="shared" si="65"/>
        <v>958.47660000000008</v>
      </c>
      <c r="K319" s="8">
        <f t="shared" si="66"/>
        <v>1154.8583900000001</v>
      </c>
      <c r="L319" s="8">
        <f t="shared" si="60"/>
        <v>0</v>
      </c>
      <c r="M319" s="8">
        <f t="shared" si="61"/>
        <v>196.38179</v>
      </c>
      <c r="N319" s="8">
        <f t="shared" si="67"/>
        <v>0</v>
      </c>
      <c r="O319" s="8">
        <f t="shared" si="68"/>
        <v>575.26544999999999</v>
      </c>
      <c r="P319" s="8">
        <f t="shared" si="69"/>
        <v>771.64724000000001</v>
      </c>
    </row>
    <row r="320" spans="1:16" outlineLevel="2" x14ac:dyDescent="0.25">
      <c r="A320" s="1" t="s">
        <v>295</v>
      </c>
      <c r="B320" s="1" t="s">
        <v>307</v>
      </c>
      <c r="C320" s="9">
        <v>0</v>
      </c>
      <c r="D320" s="9">
        <v>111.127</v>
      </c>
      <c r="E320" s="9">
        <v>0</v>
      </c>
      <c r="F320" s="9">
        <v>93.491</v>
      </c>
      <c r="G320" s="8">
        <f t="shared" si="62"/>
        <v>0</v>
      </c>
      <c r="H320" s="8">
        <f t="shared" si="63"/>
        <v>207.80749</v>
      </c>
      <c r="I320" s="8">
        <f t="shared" si="64"/>
        <v>0</v>
      </c>
      <c r="J320" s="8">
        <f t="shared" si="65"/>
        <v>998.48388</v>
      </c>
      <c r="K320" s="8">
        <f t="shared" si="66"/>
        <v>1206.2913699999999</v>
      </c>
      <c r="L320" s="8">
        <f t="shared" si="60"/>
        <v>0</v>
      </c>
      <c r="M320" s="8">
        <f t="shared" si="61"/>
        <v>207.80749</v>
      </c>
      <c r="N320" s="8">
        <f t="shared" si="67"/>
        <v>0</v>
      </c>
      <c r="O320" s="8">
        <f t="shared" si="68"/>
        <v>599.27731000000006</v>
      </c>
      <c r="P320" s="8">
        <f t="shared" si="69"/>
        <v>807.08480000000009</v>
      </c>
    </row>
    <row r="321" spans="1:16" outlineLevel="2" x14ac:dyDescent="0.25">
      <c r="A321" s="1" t="s">
        <v>295</v>
      </c>
      <c r="B321" s="1" t="s">
        <v>308</v>
      </c>
      <c r="C321" s="9">
        <v>0</v>
      </c>
      <c r="D321" s="9">
        <v>30</v>
      </c>
      <c r="E321" s="9">
        <v>0</v>
      </c>
      <c r="F321" s="9">
        <v>0</v>
      </c>
      <c r="G321" s="8">
        <f t="shared" si="62"/>
        <v>0</v>
      </c>
      <c r="H321" s="8">
        <f t="shared" si="63"/>
        <v>56.1</v>
      </c>
      <c r="I321" s="8">
        <f t="shared" si="64"/>
        <v>0</v>
      </c>
      <c r="J321" s="8">
        <f t="shared" si="65"/>
        <v>0</v>
      </c>
      <c r="K321" s="8">
        <f t="shared" si="66"/>
        <v>56.1</v>
      </c>
      <c r="L321" s="8">
        <f t="shared" si="60"/>
        <v>0</v>
      </c>
      <c r="M321" s="8">
        <f t="shared" si="61"/>
        <v>56.1</v>
      </c>
      <c r="N321" s="8">
        <f t="shared" si="67"/>
        <v>0</v>
      </c>
      <c r="O321" s="8">
        <f t="shared" si="68"/>
        <v>0</v>
      </c>
      <c r="P321" s="8">
        <f t="shared" si="69"/>
        <v>56.1</v>
      </c>
    </row>
    <row r="322" spans="1:16" outlineLevel="2" x14ac:dyDescent="0.25">
      <c r="A322" s="1" t="s">
        <v>295</v>
      </c>
      <c r="B322" s="1" t="s">
        <v>309</v>
      </c>
      <c r="C322" s="9">
        <v>10</v>
      </c>
      <c r="D322" s="9">
        <v>81</v>
      </c>
      <c r="E322" s="9">
        <v>0</v>
      </c>
      <c r="F322" s="9">
        <v>0</v>
      </c>
      <c r="G322" s="8">
        <f t="shared" si="62"/>
        <v>7.9</v>
      </c>
      <c r="H322" s="8">
        <f t="shared" si="63"/>
        <v>151.47</v>
      </c>
      <c r="I322" s="8">
        <f t="shared" si="64"/>
        <v>0</v>
      </c>
      <c r="J322" s="8">
        <f t="shared" si="65"/>
        <v>0</v>
      </c>
      <c r="K322" s="8">
        <f t="shared" si="66"/>
        <v>159.37</v>
      </c>
      <c r="L322" s="8">
        <f t="shared" si="60"/>
        <v>7.9</v>
      </c>
      <c r="M322" s="8">
        <f t="shared" si="61"/>
        <v>151.47</v>
      </c>
      <c r="N322" s="8">
        <f t="shared" si="67"/>
        <v>0</v>
      </c>
      <c r="O322" s="8">
        <f t="shared" si="68"/>
        <v>0</v>
      </c>
      <c r="P322" s="8">
        <f t="shared" si="69"/>
        <v>159.37</v>
      </c>
    </row>
    <row r="323" spans="1:16" outlineLevel="2" x14ac:dyDescent="0.25">
      <c r="A323" s="1" t="s">
        <v>295</v>
      </c>
      <c r="B323" s="1" t="s">
        <v>310</v>
      </c>
      <c r="C323" s="9">
        <v>20</v>
      </c>
      <c r="D323" s="9">
        <v>26</v>
      </c>
      <c r="E323" s="9">
        <v>0</v>
      </c>
      <c r="F323" s="9">
        <v>12</v>
      </c>
      <c r="G323" s="8">
        <f t="shared" si="62"/>
        <v>15.8</v>
      </c>
      <c r="H323" s="8">
        <f t="shared" si="63"/>
        <v>48.620000000000005</v>
      </c>
      <c r="I323" s="8">
        <f t="shared" si="64"/>
        <v>0</v>
      </c>
      <c r="J323" s="8">
        <f t="shared" si="65"/>
        <v>128.16</v>
      </c>
      <c r="K323" s="8">
        <f t="shared" si="66"/>
        <v>192.57999999999998</v>
      </c>
      <c r="L323" s="8">
        <f t="shared" si="60"/>
        <v>15.8</v>
      </c>
      <c r="M323" s="8">
        <f t="shared" si="61"/>
        <v>48.620000000000005</v>
      </c>
      <c r="N323" s="8">
        <f t="shared" si="67"/>
        <v>0</v>
      </c>
      <c r="O323" s="8">
        <f t="shared" si="68"/>
        <v>76.92</v>
      </c>
      <c r="P323" s="8">
        <f t="shared" si="69"/>
        <v>141.34</v>
      </c>
    </row>
    <row r="324" spans="1:16" outlineLevel="2" x14ac:dyDescent="0.25">
      <c r="A324" s="1" t="s">
        <v>295</v>
      </c>
      <c r="B324" s="1" t="s">
        <v>54</v>
      </c>
      <c r="C324" s="9">
        <v>0</v>
      </c>
      <c r="D324" s="9">
        <v>60.787999999999997</v>
      </c>
      <c r="E324" s="9">
        <v>0</v>
      </c>
      <c r="F324" s="9">
        <v>37</v>
      </c>
      <c r="G324" s="8">
        <f t="shared" si="62"/>
        <v>0</v>
      </c>
      <c r="H324" s="8">
        <f t="shared" si="63"/>
        <v>113.67355999999999</v>
      </c>
      <c r="I324" s="8">
        <f t="shared" si="64"/>
        <v>0</v>
      </c>
      <c r="J324" s="8">
        <f t="shared" si="65"/>
        <v>395.15999999999997</v>
      </c>
      <c r="K324" s="8">
        <f t="shared" si="66"/>
        <v>508.83355999999998</v>
      </c>
      <c r="L324" s="8">
        <f t="shared" si="60"/>
        <v>0</v>
      </c>
      <c r="M324" s="8">
        <f t="shared" si="61"/>
        <v>113.67355999999999</v>
      </c>
      <c r="N324" s="8">
        <f t="shared" si="67"/>
        <v>0</v>
      </c>
      <c r="O324" s="8">
        <f t="shared" si="68"/>
        <v>237.17000000000002</v>
      </c>
      <c r="P324" s="8">
        <f t="shared" si="69"/>
        <v>350.84356000000002</v>
      </c>
    </row>
    <row r="325" spans="1:16" outlineLevel="2" x14ac:dyDescent="0.25">
      <c r="A325" s="1" t="s">
        <v>295</v>
      </c>
      <c r="B325" s="1" t="s">
        <v>311</v>
      </c>
      <c r="C325" s="9">
        <v>162.52799999999999</v>
      </c>
      <c r="D325" s="9">
        <v>252</v>
      </c>
      <c r="E325" s="9">
        <v>0</v>
      </c>
      <c r="F325" s="9">
        <v>28</v>
      </c>
      <c r="G325" s="8">
        <f t="shared" si="62"/>
        <v>128.39712</v>
      </c>
      <c r="H325" s="8">
        <f t="shared" si="63"/>
        <v>471.24</v>
      </c>
      <c r="I325" s="8">
        <f t="shared" si="64"/>
        <v>0</v>
      </c>
      <c r="J325" s="8">
        <f t="shared" si="65"/>
        <v>299.03999999999996</v>
      </c>
      <c r="K325" s="8">
        <f t="shared" si="66"/>
        <v>898.67711999999995</v>
      </c>
      <c r="L325" s="8">
        <f t="shared" si="60"/>
        <v>128.39712</v>
      </c>
      <c r="M325" s="8">
        <f t="shared" si="61"/>
        <v>471.24</v>
      </c>
      <c r="N325" s="8">
        <f t="shared" si="67"/>
        <v>0</v>
      </c>
      <c r="O325" s="8">
        <f t="shared" si="68"/>
        <v>179.48000000000002</v>
      </c>
      <c r="P325" s="8">
        <f t="shared" si="69"/>
        <v>779.11712</v>
      </c>
    </row>
    <row r="326" spans="1:16" outlineLevel="2" x14ac:dyDescent="0.25">
      <c r="A326" s="1" t="s">
        <v>295</v>
      </c>
      <c r="B326" s="1" t="s">
        <v>312</v>
      </c>
      <c r="C326" s="9">
        <v>0</v>
      </c>
      <c r="D326" s="9">
        <v>252.44499999999999</v>
      </c>
      <c r="E326" s="9">
        <v>0</v>
      </c>
      <c r="F326" s="9">
        <v>0</v>
      </c>
      <c r="G326" s="8">
        <f t="shared" si="62"/>
        <v>0</v>
      </c>
      <c r="H326" s="8">
        <f t="shared" si="63"/>
        <v>472.07215000000002</v>
      </c>
      <c r="I326" s="8">
        <f t="shared" si="64"/>
        <v>0</v>
      </c>
      <c r="J326" s="8">
        <f t="shared" si="65"/>
        <v>0</v>
      </c>
      <c r="K326" s="8">
        <f t="shared" si="66"/>
        <v>472.07215000000002</v>
      </c>
      <c r="L326" s="8">
        <f t="shared" si="60"/>
        <v>0</v>
      </c>
      <c r="M326" s="8">
        <f t="shared" si="61"/>
        <v>472.07215000000002</v>
      </c>
      <c r="N326" s="8">
        <f t="shared" si="67"/>
        <v>0</v>
      </c>
      <c r="O326" s="8">
        <f t="shared" si="68"/>
        <v>0</v>
      </c>
      <c r="P326" s="8">
        <f t="shared" si="69"/>
        <v>472.07215000000002</v>
      </c>
    </row>
    <row r="327" spans="1:16" outlineLevel="2" x14ac:dyDescent="0.25">
      <c r="A327" s="1" t="s">
        <v>295</v>
      </c>
      <c r="B327" s="1" t="s">
        <v>313</v>
      </c>
      <c r="C327" s="9">
        <v>0</v>
      </c>
      <c r="D327" s="9">
        <v>44</v>
      </c>
      <c r="E327" s="9">
        <v>0</v>
      </c>
      <c r="F327" s="9">
        <v>118.75</v>
      </c>
      <c r="G327" s="8">
        <f t="shared" si="62"/>
        <v>0</v>
      </c>
      <c r="H327" s="8">
        <f t="shared" si="63"/>
        <v>82.28</v>
      </c>
      <c r="I327" s="8">
        <f t="shared" si="64"/>
        <v>0</v>
      </c>
      <c r="J327" s="8">
        <f t="shared" si="65"/>
        <v>1268.25</v>
      </c>
      <c r="K327" s="8">
        <f t="shared" si="66"/>
        <v>1350.53</v>
      </c>
      <c r="L327" s="8">
        <f t="shared" si="60"/>
        <v>0</v>
      </c>
      <c r="M327" s="8">
        <f t="shared" si="61"/>
        <v>82.28</v>
      </c>
      <c r="N327" s="8">
        <f t="shared" si="67"/>
        <v>0</v>
      </c>
      <c r="O327" s="8">
        <f t="shared" si="68"/>
        <v>761.1875</v>
      </c>
      <c r="P327" s="8">
        <f t="shared" si="69"/>
        <v>843.46749999999997</v>
      </c>
    </row>
    <row r="328" spans="1:16" outlineLevel="2" x14ac:dyDescent="0.25">
      <c r="A328" s="1" t="s">
        <v>295</v>
      </c>
      <c r="B328" s="1" t="s">
        <v>314</v>
      </c>
      <c r="C328" s="9">
        <v>0</v>
      </c>
      <c r="D328" s="9">
        <v>175</v>
      </c>
      <c r="E328" s="9">
        <v>0</v>
      </c>
      <c r="F328" s="9">
        <v>0</v>
      </c>
      <c r="G328" s="8">
        <f t="shared" si="62"/>
        <v>0</v>
      </c>
      <c r="H328" s="8">
        <f t="shared" si="63"/>
        <v>327.25</v>
      </c>
      <c r="I328" s="8">
        <f t="shared" si="64"/>
        <v>0</v>
      </c>
      <c r="J328" s="8">
        <f t="shared" si="65"/>
        <v>0</v>
      </c>
      <c r="K328" s="8">
        <f t="shared" si="66"/>
        <v>327.25</v>
      </c>
      <c r="L328" s="8">
        <f t="shared" si="60"/>
        <v>0</v>
      </c>
      <c r="M328" s="8">
        <f t="shared" si="61"/>
        <v>327.25</v>
      </c>
      <c r="N328" s="8">
        <f t="shared" si="67"/>
        <v>0</v>
      </c>
      <c r="O328" s="8">
        <f t="shared" si="68"/>
        <v>0</v>
      </c>
      <c r="P328" s="8">
        <f t="shared" si="69"/>
        <v>327.25</v>
      </c>
    </row>
    <row r="329" spans="1:16" outlineLevel="2" x14ac:dyDescent="0.25">
      <c r="A329" s="1" t="s">
        <v>295</v>
      </c>
      <c r="B329" s="1" t="s">
        <v>315</v>
      </c>
      <c r="C329" s="9">
        <v>0</v>
      </c>
      <c r="D329" s="9">
        <v>64.239999999999995</v>
      </c>
      <c r="E329" s="9">
        <v>0</v>
      </c>
      <c r="F329" s="9">
        <v>0</v>
      </c>
      <c r="G329" s="8">
        <f t="shared" si="62"/>
        <v>0</v>
      </c>
      <c r="H329" s="8">
        <f t="shared" si="63"/>
        <v>120.1288</v>
      </c>
      <c r="I329" s="8">
        <f t="shared" si="64"/>
        <v>0</v>
      </c>
      <c r="J329" s="8">
        <f t="shared" si="65"/>
        <v>0</v>
      </c>
      <c r="K329" s="8">
        <f t="shared" si="66"/>
        <v>120.1288</v>
      </c>
      <c r="L329" s="8">
        <f t="shared" si="60"/>
        <v>0</v>
      </c>
      <c r="M329" s="8">
        <f t="shared" si="61"/>
        <v>120.1288</v>
      </c>
      <c r="N329" s="8">
        <f t="shared" si="67"/>
        <v>0</v>
      </c>
      <c r="O329" s="8">
        <f t="shared" si="68"/>
        <v>0</v>
      </c>
      <c r="P329" s="8">
        <f t="shared" si="69"/>
        <v>120.1288</v>
      </c>
    </row>
    <row r="330" spans="1:16" outlineLevel="2" x14ac:dyDescent="0.25">
      <c r="A330" s="1" t="s">
        <v>295</v>
      </c>
      <c r="B330" s="1" t="s">
        <v>316</v>
      </c>
      <c r="C330" s="9">
        <v>0</v>
      </c>
      <c r="D330" s="9">
        <v>36</v>
      </c>
      <c r="E330" s="9">
        <v>0</v>
      </c>
      <c r="F330" s="9">
        <v>0</v>
      </c>
      <c r="G330" s="8">
        <f t="shared" si="62"/>
        <v>0</v>
      </c>
      <c r="H330" s="8">
        <f t="shared" si="63"/>
        <v>67.320000000000007</v>
      </c>
      <c r="I330" s="8">
        <f t="shared" si="64"/>
        <v>0</v>
      </c>
      <c r="J330" s="8">
        <f t="shared" si="65"/>
        <v>0</v>
      </c>
      <c r="K330" s="8">
        <f t="shared" si="66"/>
        <v>67.320000000000007</v>
      </c>
      <c r="L330" s="8">
        <f t="shared" si="60"/>
        <v>0</v>
      </c>
      <c r="M330" s="8">
        <f t="shared" si="61"/>
        <v>67.320000000000007</v>
      </c>
      <c r="N330" s="8">
        <f t="shared" si="67"/>
        <v>0</v>
      </c>
      <c r="O330" s="8">
        <f t="shared" si="68"/>
        <v>0</v>
      </c>
      <c r="P330" s="8">
        <f t="shared" si="69"/>
        <v>67.320000000000007</v>
      </c>
    </row>
    <row r="331" spans="1:16" outlineLevel="1" x14ac:dyDescent="0.25">
      <c r="A331" s="23" t="s">
        <v>1260</v>
      </c>
      <c r="B331" s="22"/>
      <c r="C331" s="9">
        <f t="shared" ref="C331:P331" si="71">SUBTOTAL(9,C309:C330)</f>
        <v>208.52799999999999</v>
      </c>
      <c r="D331" s="9">
        <f t="shared" si="71"/>
        <v>2933.346</v>
      </c>
      <c r="E331" s="9">
        <f t="shared" si="71"/>
        <v>0</v>
      </c>
      <c r="F331" s="9">
        <f t="shared" si="71"/>
        <v>568.18599999999992</v>
      </c>
      <c r="G331" s="8">
        <f t="shared" si="71"/>
        <v>164.73712</v>
      </c>
      <c r="H331" s="8">
        <f t="shared" si="71"/>
        <v>5485.3570199999995</v>
      </c>
      <c r="I331" s="8">
        <f t="shared" si="71"/>
        <v>0</v>
      </c>
      <c r="J331" s="8">
        <f t="shared" si="71"/>
        <v>6068.2264799999994</v>
      </c>
      <c r="K331" s="8">
        <f t="shared" si="71"/>
        <v>11718.32062</v>
      </c>
      <c r="L331" s="8">
        <f t="shared" si="71"/>
        <v>164.73712</v>
      </c>
      <c r="M331" s="8">
        <f t="shared" si="71"/>
        <v>5485.3570199999995</v>
      </c>
      <c r="N331" s="8">
        <f t="shared" si="71"/>
        <v>0</v>
      </c>
      <c r="O331" s="8">
        <f t="shared" si="71"/>
        <v>3642.0722599999999</v>
      </c>
      <c r="P331" s="8">
        <f t="shared" si="71"/>
        <v>9292.1664000000019</v>
      </c>
    </row>
    <row r="332" spans="1:16" outlineLevel="2" x14ac:dyDescent="0.25">
      <c r="A332" s="1" t="s">
        <v>317</v>
      </c>
      <c r="B332" s="1" t="s">
        <v>318</v>
      </c>
      <c r="C332" s="9">
        <v>120.532</v>
      </c>
      <c r="D332" s="9">
        <v>607.87400000000002</v>
      </c>
      <c r="E332" s="9">
        <v>0</v>
      </c>
      <c r="F332" s="9">
        <v>221.67</v>
      </c>
      <c r="G332" s="8">
        <f t="shared" si="62"/>
        <v>95.220280000000002</v>
      </c>
      <c r="H332" s="8">
        <f t="shared" si="63"/>
        <v>1136.7243800000001</v>
      </c>
      <c r="I332" s="8">
        <f t="shared" si="64"/>
        <v>0</v>
      </c>
      <c r="J332" s="8">
        <f t="shared" si="65"/>
        <v>2367.4355999999998</v>
      </c>
      <c r="K332" s="8">
        <f t="shared" si="66"/>
        <v>3599.3802599999999</v>
      </c>
      <c r="L332" s="8">
        <f t="shared" si="60"/>
        <v>95.220280000000002</v>
      </c>
      <c r="M332" s="8">
        <f t="shared" si="61"/>
        <v>1136.7243800000001</v>
      </c>
      <c r="N332" s="8">
        <f t="shared" si="67"/>
        <v>0</v>
      </c>
      <c r="O332" s="8">
        <f t="shared" si="68"/>
        <v>1420.9047</v>
      </c>
      <c r="P332" s="8">
        <f t="shared" si="69"/>
        <v>2652.8493600000002</v>
      </c>
    </row>
    <row r="333" spans="1:16" outlineLevel="2" x14ac:dyDescent="0.25">
      <c r="A333" s="1" t="s">
        <v>317</v>
      </c>
      <c r="B333" s="1" t="s">
        <v>319</v>
      </c>
      <c r="C333" s="9">
        <v>0</v>
      </c>
      <c r="D333" s="9">
        <v>1330.87</v>
      </c>
      <c r="E333" s="9">
        <v>45</v>
      </c>
      <c r="F333" s="9">
        <v>414.39</v>
      </c>
      <c r="G333" s="8">
        <f t="shared" si="62"/>
        <v>0</v>
      </c>
      <c r="H333" s="8">
        <f t="shared" si="63"/>
        <v>2488.7269000000001</v>
      </c>
      <c r="I333" s="8">
        <f t="shared" si="64"/>
        <v>96.300000000000011</v>
      </c>
      <c r="J333" s="8">
        <f t="shared" si="65"/>
        <v>4425.6851999999999</v>
      </c>
      <c r="K333" s="8">
        <f t="shared" si="66"/>
        <v>7010.7121000000006</v>
      </c>
      <c r="L333" s="8">
        <f t="shared" si="60"/>
        <v>0</v>
      </c>
      <c r="M333" s="8">
        <f t="shared" si="61"/>
        <v>2488.7269000000001</v>
      </c>
      <c r="N333" s="8">
        <f t="shared" si="67"/>
        <v>38.25</v>
      </c>
      <c r="O333" s="8">
        <f t="shared" si="68"/>
        <v>2656.2399</v>
      </c>
      <c r="P333" s="8">
        <f t="shared" si="69"/>
        <v>5183.2168000000001</v>
      </c>
    </row>
    <row r="334" spans="1:16" outlineLevel="2" x14ac:dyDescent="0.25">
      <c r="A334" s="1" t="s">
        <v>317</v>
      </c>
      <c r="B334" s="1" t="s">
        <v>320</v>
      </c>
      <c r="C334" s="9">
        <v>63</v>
      </c>
      <c r="D334" s="9">
        <v>318</v>
      </c>
      <c r="E334" s="9">
        <v>40</v>
      </c>
      <c r="F334" s="9">
        <v>75</v>
      </c>
      <c r="G334" s="8">
        <f t="shared" si="62"/>
        <v>49.77</v>
      </c>
      <c r="H334" s="8">
        <f t="shared" si="63"/>
        <v>594.66000000000008</v>
      </c>
      <c r="I334" s="8">
        <f t="shared" si="64"/>
        <v>85.600000000000009</v>
      </c>
      <c r="J334" s="8">
        <f t="shared" si="65"/>
        <v>801</v>
      </c>
      <c r="K334" s="8">
        <f t="shared" si="66"/>
        <v>1531.0300000000002</v>
      </c>
      <c r="L334" s="8">
        <f t="shared" si="60"/>
        <v>49.77</v>
      </c>
      <c r="M334" s="8">
        <f t="shared" si="61"/>
        <v>594.66000000000008</v>
      </c>
      <c r="N334" s="8">
        <f t="shared" si="67"/>
        <v>34</v>
      </c>
      <c r="O334" s="8">
        <f t="shared" si="68"/>
        <v>480.75</v>
      </c>
      <c r="P334" s="8">
        <f t="shared" si="69"/>
        <v>1159.18</v>
      </c>
    </row>
    <row r="335" spans="1:16" outlineLevel="2" x14ac:dyDescent="0.25">
      <c r="A335" s="1" t="s">
        <v>317</v>
      </c>
      <c r="B335" s="1" t="s">
        <v>321</v>
      </c>
      <c r="C335" s="9">
        <v>715.05</v>
      </c>
      <c r="D335" s="9">
        <v>1003.54</v>
      </c>
      <c r="E335" s="9">
        <v>317.91000000000003</v>
      </c>
      <c r="F335" s="9">
        <v>164.39</v>
      </c>
      <c r="G335" s="8">
        <f t="shared" si="62"/>
        <v>564.8895</v>
      </c>
      <c r="H335" s="8">
        <f t="shared" si="63"/>
        <v>1876.6197999999999</v>
      </c>
      <c r="I335" s="8">
        <f t="shared" si="64"/>
        <v>680.32740000000013</v>
      </c>
      <c r="J335" s="8">
        <f t="shared" si="65"/>
        <v>1755.6851999999999</v>
      </c>
      <c r="K335" s="8">
        <f t="shared" si="66"/>
        <v>4877.5218999999997</v>
      </c>
      <c r="L335" s="8">
        <f t="shared" si="60"/>
        <v>564.8895</v>
      </c>
      <c r="M335" s="8">
        <f t="shared" si="61"/>
        <v>1876.6197999999999</v>
      </c>
      <c r="N335" s="8">
        <f t="shared" si="67"/>
        <v>270.2235</v>
      </c>
      <c r="O335" s="8">
        <f t="shared" si="68"/>
        <v>1053.7399</v>
      </c>
      <c r="P335" s="8">
        <f t="shared" si="69"/>
        <v>3765.4726999999998</v>
      </c>
    </row>
    <row r="336" spans="1:16" outlineLevel="2" x14ac:dyDescent="0.25">
      <c r="A336" s="1" t="s">
        <v>317</v>
      </c>
      <c r="B336" s="1" t="s">
        <v>322</v>
      </c>
      <c r="C336" s="9">
        <v>0</v>
      </c>
      <c r="D336" s="9">
        <v>47.33</v>
      </c>
      <c r="E336" s="9">
        <v>0</v>
      </c>
      <c r="F336" s="9">
        <v>0</v>
      </c>
      <c r="G336" s="8">
        <f t="shared" si="62"/>
        <v>0</v>
      </c>
      <c r="H336" s="8">
        <f t="shared" si="63"/>
        <v>88.507100000000008</v>
      </c>
      <c r="I336" s="8">
        <f t="shared" si="64"/>
        <v>0</v>
      </c>
      <c r="J336" s="8">
        <f t="shared" si="65"/>
        <v>0</v>
      </c>
      <c r="K336" s="8">
        <f t="shared" si="66"/>
        <v>88.507100000000008</v>
      </c>
      <c r="L336" s="8">
        <f t="shared" si="60"/>
        <v>0</v>
      </c>
      <c r="M336" s="8">
        <f t="shared" si="61"/>
        <v>88.507100000000008</v>
      </c>
      <c r="N336" s="8">
        <f t="shared" si="67"/>
        <v>0</v>
      </c>
      <c r="O336" s="8">
        <f t="shared" si="68"/>
        <v>0</v>
      </c>
      <c r="P336" s="8">
        <f t="shared" si="69"/>
        <v>88.507100000000008</v>
      </c>
    </row>
    <row r="337" spans="1:16" outlineLevel="2" x14ac:dyDescent="0.25">
      <c r="A337" s="1" t="s">
        <v>317</v>
      </c>
      <c r="B337" s="1" t="s">
        <v>323</v>
      </c>
      <c r="C337" s="9">
        <v>50</v>
      </c>
      <c r="D337" s="9">
        <v>0</v>
      </c>
      <c r="E337" s="9">
        <v>0</v>
      </c>
      <c r="F337" s="9">
        <v>0</v>
      </c>
      <c r="G337" s="8">
        <f t="shared" si="62"/>
        <v>39.5</v>
      </c>
      <c r="H337" s="8">
        <f t="shared" si="63"/>
        <v>0</v>
      </c>
      <c r="I337" s="8">
        <f t="shared" si="64"/>
        <v>0</v>
      </c>
      <c r="J337" s="8">
        <f t="shared" si="65"/>
        <v>0</v>
      </c>
      <c r="K337" s="8">
        <f t="shared" si="66"/>
        <v>39.5</v>
      </c>
      <c r="L337" s="8">
        <f t="shared" si="60"/>
        <v>39.5</v>
      </c>
      <c r="M337" s="8">
        <f t="shared" si="61"/>
        <v>0</v>
      </c>
      <c r="N337" s="8">
        <f t="shared" si="67"/>
        <v>0</v>
      </c>
      <c r="O337" s="8">
        <f t="shared" si="68"/>
        <v>0</v>
      </c>
      <c r="P337" s="8">
        <f t="shared" si="69"/>
        <v>39.5</v>
      </c>
    </row>
    <row r="338" spans="1:16" outlineLevel="2" x14ac:dyDescent="0.25">
      <c r="A338" s="1" t="s">
        <v>317</v>
      </c>
      <c r="B338" s="1" t="s">
        <v>324</v>
      </c>
      <c r="C338" s="9">
        <v>71.11</v>
      </c>
      <c r="D338" s="9">
        <v>859</v>
      </c>
      <c r="E338" s="9">
        <v>0</v>
      </c>
      <c r="F338" s="9">
        <v>153.82</v>
      </c>
      <c r="G338" s="8">
        <f t="shared" si="62"/>
        <v>56.176900000000003</v>
      </c>
      <c r="H338" s="8">
        <f t="shared" si="63"/>
        <v>1606.3300000000002</v>
      </c>
      <c r="I338" s="8">
        <f t="shared" si="64"/>
        <v>0</v>
      </c>
      <c r="J338" s="8">
        <f t="shared" si="65"/>
        <v>1642.7975999999999</v>
      </c>
      <c r="K338" s="8">
        <f t="shared" si="66"/>
        <v>3305.3045000000002</v>
      </c>
      <c r="L338" s="8">
        <f t="shared" si="60"/>
        <v>56.176900000000003</v>
      </c>
      <c r="M338" s="8">
        <f t="shared" si="61"/>
        <v>1606.3300000000002</v>
      </c>
      <c r="N338" s="8">
        <f t="shared" si="67"/>
        <v>0</v>
      </c>
      <c r="O338" s="8">
        <f t="shared" si="68"/>
        <v>985.98619999999994</v>
      </c>
      <c r="P338" s="8">
        <f t="shared" si="69"/>
        <v>2648.4931000000001</v>
      </c>
    </row>
    <row r="339" spans="1:16" outlineLevel="2" x14ac:dyDescent="0.25">
      <c r="A339" s="1" t="s">
        <v>317</v>
      </c>
      <c r="B339" s="1" t="s">
        <v>325</v>
      </c>
      <c r="C339" s="9">
        <v>0</v>
      </c>
      <c r="D339" s="9">
        <v>18</v>
      </c>
      <c r="E339" s="9">
        <v>0</v>
      </c>
      <c r="F339" s="9">
        <v>0</v>
      </c>
      <c r="G339" s="8">
        <f t="shared" si="62"/>
        <v>0</v>
      </c>
      <c r="H339" s="8">
        <f t="shared" si="63"/>
        <v>33.660000000000004</v>
      </c>
      <c r="I339" s="8">
        <f t="shared" si="64"/>
        <v>0</v>
      </c>
      <c r="J339" s="8">
        <f t="shared" si="65"/>
        <v>0</v>
      </c>
      <c r="K339" s="8">
        <f t="shared" si="66"/>
        <v>33.660000000000004</v>
      </c>
      <c r="L339" s="8">
        <f t="shared" ref="L339:L405" si="72">+C339*0.79</f>
        <v>0</v>
      </c>
      <c r="M339" s="8">
        <f t="shared" ref="M339:M405" si="73">+D339*1.87</f>
        <v>33.660000000000004</v>
      </c>
      <c r="N339" s="8">
        <f t="shared" si="67"/>
        <v>0</v>
      </c>
      <c r="O339" s="8">
        <f t="shared" si="68"/>
        <v>0</v>
      </c>
      <c r="P339" s="8">
        <f t="shared" si="69"/>
        <v>33.660000000000004</v>
      </c>
    </row>
    <row r="340" spans="1:16" outlineLevel="2" x14ac:dyDescent="0.25">
      <c r="A340" s="1" t="s">
        <v>317</v>
      </c>
      <c r="B340" s="1" t="s">
        <v>326</v>
      </c>
      <c r="C340" s="9">
        <v>160</v>
      </c>
      <c r="D340" s="9">
        <v>1449.0889999999999</v>
      </c>
      <c r="E340" s="9">
        <v>0</v>
      </c>
      <c r="F340" s="9">
        <v>893.73</v>
      </c>
      <c r="G340" s="8">
        <f t="shared" si="62"/>
        <v>126.4</v>
      </c>
      <c r="H340" s="8">
        <f t="shared" si="63"/>
        <v>2709.7964299999999</v>
      </c>
      <c r="I340" s="8">
        <f t="shared" si="64"/>
        <v>0</v>
      </c>
      <c r="J340" s="8">
        <f t="shared" si="65"/>
        <v>9545.036399999999</v>
      </c>
      <c r="K340" s="8">
        <f t="shared" si="66"/>
        <v>12381.232829999999</v>
      </c>
      <c r="L340" s="8">
        <f t="shared" si="72"/>
        <v>126.4</v>
      </c>
      <c r="M340" s="8">
        <f t="shared" si="73"/>
        <v>2709.7964299999999</v>
      </c>
      <c r="N340" s="8">
        <f t="shared" si="67"/>
        <v>0</v>
      </c>
      <c r="O340" s="8">
        <f t="shared" si="68"/>
        <v>5728.8092999999999</v>
      </c>
      <c r="P340" s="8">
        <f t="shared" si="69"/>
        <v>8565.0057300000008</v>
      </c>
    </row>
    <row r="341" spans="1:16" outlineLevel="2" x14ac:dyDescent="0.25">
      <c r="A341" s="1" t="s">
        <v>317</v>
      </c>
      <c r="B341" s="1" t="s">
        <v>327</v>
      </c>
      <c r="C341" s="9">
        <v>574.32000000000005</v>
      </c>
      <c r="D341" s="9">
        <v>931.31</v>
      </c>
      <c r="E341" s="9">
        <v>670.38</v>
      </c>
      <c r="F341" s="9">
        <v>785.93</v>
      </c>
      <c r="G341" s="8">
        <f t="shared" si="62"/>
        <v>453.71280000000007</v>
      </c>
      <c r="H341" s="8">
        <f t="shared" si="63"/>
        <v>1741.5497</v>
      </c>
      <c r="I341" s="8">
        <f t="shared" si="64"/>
        <v>1434.6132</v>
      </c>
      <c r="J341" s="8">
        <f t="shared" si="65"/>
        <v>8393.732399999999</v>
      </c>
      <c r="K341" s="8">
        <f t="shared" si="66"/>
        <v>12023.608099999999</v>
      </c>
      <c r="L341" s="8">
        <f t="shared" si="72"/>
        <v>453.71280000000007</v>
      </c>
      <c r="M341" s="8">
        <f t="shared" si="73"/>
        <v>1741.5497</v>
      </c>
      <c r="N341" s="8">
        <f t="shared" si="67"/>
        <v>569.82299999999998</v>
      </c>
      <c r="O341" s="8">
        <f t="shared" si="68"/>
        <v>5037.8112999999994</v>
      </c>
      <c r="P341" s="8">
        <f t="shared" si="69"/>
        <v>7802.8967999999995</v>
      </c>
    </row>
    <row r="342" spans="1:16" outlineLevel="2" x14ac:dyDescent="0.25">
      <c r="A342" s="1" t="s">
        <v>317</v>
      </c>
      <c r="B342" s="1" t="s">
        <v>328</v>
      </c>
      <c r="C342" s="9">
        <v>462.71</v>
      </c>
      <c r="D342" s="9">
        <v>1229.7429999999999</v>
      </c>
      <c r="E342" s="9">
        <v>40</v>
      </c>
      <c r="F342" s="9">
        <v>543.4</v>
      </c>
      <c r="G342" s="8">
        <f t="shared" si="62"/>
        <v>365.54090000000002</v>
      </c>
      <c r="H342" s="8">
        <f t="shared" si="63"/>
        <v>2299.6194099999998</v>
      </c>
      <c r="I342" s="8">
        <f t="shared" si="64"/>
        <v>85.600000000000009</v>
      </c>
      <c r="J342" s="8">
        <f t="shared" si="65"/>
        <v>5803.5119999999997</v>
      </c>
      <c r="K342" s="8">
        <f t="shared" si="66"/>
        <v>8554.2723100000003</v>
      </c>
      <c r="L342" s="8">
        <f t="shared" si="72"/>
        <v>365.54090000000002</v>
      </c>
      <c r="M342" s="8">
        <f t="shared" si="73"/>
        <v>2299.6194099999998</v>
      </c>
      <c r="N342" s="8">
        <f t="shared" si="67"/>
        <v>34</v>
      </c>
      <c r="O342" s="8">
        <f t="shared" si="68"/>
        <v>3483.194</v>
      </c>
      <c r="P342" s="8">
        <f t="shared" si="69"/>
        <v>6182.3543099999997</v>
      </c>
    </row>
    <row r="343" spans="1:16" outlineLevel="2" x14ac:dyDescent="0.25">
      <c r="A343" s="1" t="s">
        <v>317</v>
      </c>
      <c r="B343" s="1" t="s">
        <v>329</v>
      </c>
      <c r="C343" s="9">
        <v>256.37</v>
      </c>
      <c r="D343" s="9">
        <v>1120.77</v>
      </c>
      <c r="E343" s="9">
        <v>24</v>
      </c>
      <c r="F343" s="9">
        <v>298.60000000000002</v>
      </c>
      <c r="G343" s="8">
        <f t="shared" si="62"/>
        <v>202.53230000000002</v>
      </c>
      <c r="H343" s="8">
        <f t="shared" si="63"/>
        <v>2095.8398999999999</v>
      </c>
      <c r="I343" s="8">
        <f t="shared" si="64"/>
        <v>51.36</v>
      </c>
      <c r="J343" s="8">
        <f t="shared" si="65"/>
        <v>3189.0480000000002</v>
      </c>
      <c r="K343" s="8">
        <f t="shared" si="66"/>
        <v>5538.7802000000001</v>
      </c>
      <c r="L343" s="8">
        <f t="shared" si="72"/>
        <v>202.53230000000002</v>
      </c>
      <c r="M343" s="8">
        <f t="shared" si="73"/>
        <v>2095.8398999999999</v>
      </c>
      <c r="N343" s="8">
        <f t="shared" si="67"/>
        <v>20.399999999999999</v>
      </c>
      <c r="O343" s="8">
        <f t="shared" si="68"/>
        <v>1914.0260000000003</v>
      </c>
      <c r="P343" s="8">
        <f t="shared" si="69"/>
        <v>4232.7982000000002</v>
      </c>
    </row>
    <row r="344" spans="1:16" outlineLevel="2" x14ac:dyDescent="0.25">
      <c r="A344" s="1" t="s">
        <v>317</v>
      </c>
      <c r="B344" s="1" t="s">
        <v>330</v>
      </c>
      <c r="C344" s="9">
        <v>19</v>
      </c>
      <c r="D344" s="9">
        <v>1038.42</v>
      </c>
      <c r="E344" s="9">
        <v>0</v>
      </c>
      <c r="F344" s="9">
        <v>210</v>
      </c>
      <c r="G344" s="8">
        <f t="shared" si="62"/>
        <v>15.010000000000002</v>
      </c>
      <c r="H344" s="8">
        <f t="shared" si="63"/>
        <v>1941.8454000000002</v>
      </c>
      <c r="I344" s="8">
        <f t="shared" si="64"/>
        <v>0</v>
      </c>
      <c r="J344" s="8">
        <f t="shared" si="65"/>
        <v>2242.7999999999997</v>
      </c>
      <c r="K344" s="8">
        <f t="shared" si="66"/>
        <v>4199.6553999999996</v>
      </c>
      <c r="L344" s="8">
        <f t="shared" si="72"/>
        <v>15.010000000000002</v>
      </c>
      <c r="M344" s="8">
        <f t="shared" si="73"/>
        <v>1941.8454000000002</v>
      </c>
      <c r="N344" s="8">
        <f t="shared" si="67"/>
        <v>0</v>
      </c>
      <c r="O344" s="8">
        <f t="shared" si="68"/>
        <v>1346.1000000000001</v>
      </c>
      <c r="P344" s="8">
        <f t="shared" si="69"/>
        <v>3302.9554000000003</v>
      </c>
    </row>
    <row r="345" spans="1:16" outlineLevel="2" x14ac:dyDescent="0.25">
      <c r="A345" s="1" t="s">
        <v>317</v>
      </c>
      <c r="B345" s="1" t="s">
        <v>331</v>
      </c>
      <c r="C345" s="9">
        <v>483.55</v>
      </c>
      <c r="D345" s="9">
        <v>975.29</v>
      </c>
      <c r="E345" s="9">
        <v>0</v>
      </c>
      <c r="F345" s="9">
        <v>430.86</v>
      </c>
      <c r="G345" s="8">
        <f t="shared" si="62"/>
        <v>382.00450000000001</v>
      </c>
      <c r="H345" s="8">
        <f t="shared" si="63"/>
        <v>1823.7923000000001</v>
      </c>
      <c r="I345" s="8">
        <f t="shared" si="64"/>
        <v>0</v>
      </c>
      <c r="J345" s="8">
        <f t="shared" si="65"/>
        <v>4601.5847999999996</v>
      </c>
      <c r="K345" s="8">
        <f t="shared" si="66"/>
        <v>6807.3815999999997</v>
      </c>
      <c r="L345" s="8">
        <f t="shared" si="72"/>
        <v>382.00450000000001</v>
      </c>
      <c r="M345" s="8">
        <f t="shared" si="73"/>
        <v>1823.7923000000001</v>
      </c>
      <c r="N345" s="8">
        <f t="shared" si="67"/>
        <v>0</v>
      </c>
      <c r="O345" s="8">
        <f t="shared" si="68"/>
        <v>2761.8126000000002</v>
      </c>
      <c r="P345" s="8">
        <f t="shared" si="69"/>
        <v>4967.6094000000003</v>
      </c>
    </row>
    <row r="346" spans="1:16" outlineLevel="2" x14ac:dyDescent="0.25">
      <c r="A346" s="1" t="s">
        <v>317</v>
      </c>
      <c r="B346" s="1" t="s">
        <v>332</v>
      </c>
      <c r="C346" s="9">
        <v>0</v>
      </c>
      <c r="D346" s="9">
        <v>0</v>
      </c>
      <c r="E346" s="9">
        <v>0</v>
      </c>
      <c r="F346" s="9">
        <v>20</v>
      </c>
      <c r="G346" s="8">
        <f t="shared" si="62"/>
        <v>0</v>
      </c>
      <c r="H346" s="8">
        <f t="shared" si="63"/>
        <v>0</v>
      </c>
      <c r="I346" s="8">
        <f t="shared" si="64"/>
        <v>0</v>
      </c>
      <c r="J346" s="8">
        <f t="shared" si="65"/>
        <v>213.6</v>
      </c>
      <c r="K346" s="8">
        <f t="shared" si="66"/>
        <v>213.6</v>
      </c>
      <c r="L346" s="8">
        <f t="shared" si="72"/>
        <v>0</v>
      </c>
      <c r="M346" s="8">
        <f t="shared" si="73"/>
        <v>0</v>
      </c>
      <c r="N346" s="8">
        <f t="shared" si="67"/>
        <v>0</v>
      </c>
      <c r="O346" s="8">
        <f t="shared" si="68"/>
        <v>128.19999999999999</v>
      </c>
      <c r="P346" s="8">
        <f t="shared" si="69"/>
        <v>128.19999999999999</v>
      </c>
    </row>
    <row r="347" spans="1:16" outlineLevel="2" x14ac:dyDescent="0.25">
      <c r="A347" s="1" t="s">
        <v>317</v>
      </c>
      <c r="B347" s="1" t="s">
        <v>333</v>
      </c>
      <c r="C347" s="9">
        <v>0</v>
      </c>
      <c r="D347" s="9">
        <v>0</v>
      </c>
      <c r="E347" s="9">
        <v>0</v>
      </c>
      <c r="F347" s="9">
        <v>53</v>
      </c>
      <c r="G347" s="8">
        <f t="shared" si="62"/>
        <v>0</v>
      </c>
      <c r="H347" s="8">
        <f t="shared" si="63"/>
        <v>0</v>
      </c>
      <c r="I347" s="8">
        <f t="shared" si="64"/>
        <v>0</v>
      </c>
      <c r="J347" s="8">
        <f t="shared" si="65"/>
        <v>566.04</v>
      </c>
      <c r="K347" s="8">
        <f t="shared" si="66"/>
        <v>566.04</v>
      </c>
      <c r="L347" s="8">
        <f t="shared" si="72"/>
        <v>0</v>
      </c>
      <c r="M347" s="8">
        <f t="shared" si="73"/>
        <v>0</v>
      </c>
      <c r="N347" s="8">
        <f t="shared" si="67"/>
        <v>0</v>
      </c>
      <c r="O347" s="8">
        <f t="shared" si="68"/>
        <v>339.73</v>
      </c>
      <c r="P347" s="8">
        <f t="shared" si="69"/>
        <v>339.73</v>
      </c>
    </row>
    <row r="348" spans="1:16" outlineLevel="2" x14ac:dyDescent="0.25">
      <c r="A348" s="1" t="s">
        <v>317</v>
      </c>
      <c r="B348" s="1" t="s">
        <v>334</v>
      </c>
      <c r="C348" s="9">
        <v>219.89</v>
      </c>
      <c r="D348" s="9">
        <v>774.8</v>
      </c>
      <c r="E348" s="9">
        <v>0</v>
      </c>
      <c r="F348" s="9">
        <v>611.41999999999996</v>
      </c>
      <c r="G348" s="8">
        <f t="shared" si="62"/>
        <v>173.7131</v>
      </c>
      <c r="H348" s="8">
        <f t="shared" si="63"/>
        <v>1448.876</v>
      </c>
      <c r="I348" s="8">
        <f t="shared" si="64"/>
        <v>0</v>
      </c>
      <c r="J348" s="8">
        <f t="shared" si="65"/>
        <v>6529.9655999999995</v>
      </c>
      <c r="K348" s="8">
        <f t="shared" si="66"/>
        <v>8152.5546999999997</v>
      </c>
      <c r="L348" s="8">
        <f t="shared" si="72"/>
        <v>173.7131</v>
      </c>
      <c r="M348" s="8">
        <f t="shared" si="73"/>
        <v>1448.876</v>
      </c>
      <c r="N348" s="8">
        <f t="shared" si="67"/>
        <v>0</v>
      </c>
      <c r="O348" s="8">
        <f t="shared" si="68"/>
        <v>3919.2021999999997</v>
      </c>
      <c r="P348" s="8">
        <f t="shared" si="69"/>
        <v>5541.7912999999999</v>
      </c>
    </row>
    <row r="349" spans="1:16" outlineLevel="2" x14ac:dyDescent="0.25">
      <c r="A349" s="1" t="s">
        <v>317</v>
      </c>
      <c r="B349" s="1" t="s">
        <v>144</v>
      </c>
      <c r="C349" s="9">
        <v>0</v>
      </c>
      <c r="D349" s="9">
        <v>569.62300000000005</v>
      </c>
      <c r="E349" s="9">
        <v>0</v>
      </c>
      <c r="F349" s="9">
        <v>312.10500000000002</v>
      </c>
      <c r="G349" s="8">
        <f t="shared" si="62"/>
        <v>0</v>
      </c>
      <c r="H349" s="8">
        <f t="shared" si="63"/>
        <v>1065.1950100000001</v>
      </c>
      <c r="I349" s="8">
        <f t="shared" si="64"/>
        <v>0</v>
      </c>
      <c r="J349" s="8">
        <f t="shared" si="65"/>
        <v>3333.2814000000003</v>
      </c>
      <c r="K349" s="8">
        <f t="shared" si="66"/>
        <v>4398.4764100000002</v>
      </c>
      <c r="L349" s="8">
        <f t="shared" si="72"/>
        <v>0</v>
      </c>
      <c r="M349" s="8">
        <f t="shared" si="73"/>
        <v>1065.1950100000001</v>
      </c>
      <c r="N349" s="8">
        <f t="shared" si="67"/>
        <v>0</v>
      </c>
      <c r="O349" s="8">
        <f t="shared" si="68"/>
        <v>2000.5930500000002</v>
      </c>
      <c r="P349" s="8">
        <f t="shared" si="69"/>
        <v>3065.7880600000003</v>
      </c>
    </row>
    <row r="350" spans="1:16" outlineLevel="2" x14ac:dyDescent="0.25">
      <c r="A350" s="1" t="s">
        <v>317</v>
      </c>
      <c r="B350" s="1" t="s">
        <v>335</v>
      </c>
      <c r="C350" s="9">
        <v>515.57000000000005</v>
      </c>
      <c r="D350" s="9">
        <v>374.61</v>
      </c>
      <c r="E350" s="9">
        <v>290.36</v>
      </c>
      <c r="F350" s="9">
        <v>212.13</v>
      </c>
      <c r="G350" s="8">
        <f t="shared" si="62"/>
        <v>407.30030000000005</v>
      </c>
      <c r="H350" s="8">
        <f t="shared" si="63"/>
        <v>700.52070000000003</v>
      </c>
      <c r="I350" s="8">
        <f t="shared" si="64"/>
        <v>621.37040000000002</v>
      </c>
      <c r="J350" s="8">
        <f t="shared" si="65"/>
        <v>2265.5483999999997</v>
      </c>
      <c r="K350" s="8">
        <f t="shared" si="66"/>
        <v>3994.7397999999998</v>
      </c>
      <c r="L350" s="8">
        <f t="shared" si="72"/>
        <v>407.30030000000005</v>
      </c>
      <c r="M350" s="8">
        <f t="shared" si="73"/>
        <v>700.52070000000003</v>
      </c>
      <c r="N350" s="8">
        <f t="shared" si="67"/>
        <v>246.80600000000001</v>
      </c>
      <c r="O350" s="8">
        <f t="shared" si="68"/>
        <v>1359.7533000000001</v>
      </c>
      <c r="P350" s="8">
        <f t="shared" si="69"/>
        <v>2714.3803000000003</v>
      </c>
    </row>
    <row r="351" spans="1:16" outlineLevel="1" x14ac:dyDescent="0.25">
      <c r="A351" s="23" t="s">
        <v>1259</v>
      </c>
      <c r="B351" s="22"/>
      <c r="C351" s="9">
        <f t="shared" ref="C351:P351" si="74">SUBTOTAL(9,C332:C350)</f>
        <v>3711.1020000000003</v>
      </c>
      <c r="D351" s="9">
        <f t="shared" si="74"/>
        <v>12648.269</v>
      </c>
      <c r="E351" s="9">
        <f t="shared" si="74"/>
        <v>1427.65</v>
      </c>
      <c r="F351" s="9">
        <f t="shared" si="74"/>
        <v>5400.4450000000006</v>
      </c>
      <c r="G351" s="8">
        <f t="shared" si="74"/>
        <v>2931.7705799999999</v>
      </c>
      <c r="H351" s="8">
        <f t="shared" si="74"/>
        <v>23652.263030000002</v>
      </c>
      <c r="I351" s="8">
        <f t="shared" si="74"/>
        <v>3055.1710000000003</v>
      </c>
      <c r="J351" s="8">
        <f t="shared" si="74"/>
        <v>57676.7526</v>
      </c>
      <c r="K351" s="8">
        <f t="shared" si="74"/>
        <v>87315.957209999979</v>
      </c>
      <c r="L351" s="8">
        <f t="shared" si="74"/>
        <v>2931.7705799999999</v>
      </c>
      <c r="M351" s="8">
        <f t="shared" si="74"/>
        <v>23652.263030000002</v>
      </c>
      <c r="N351" s="8">
        <f t="shared" si="74"/>
        <v>1213.5024999999998</v>
      </c>
      <c r="O351" s="8">
        <f t="shared" si="74"/>
        <v>34616.852449999998</v>
      </c>
      <c r="P351" s="8">
        <f t="shared" si="74"/>
        <v>62414.388559999992</v>
      </c>
    </row>
    <row r="352" spans="1:16" outlineLevel="2" x14ac:dyDescent="0.25">
      <c r="A352" s="1" t="s">
        <v>336</v>
      </c>
      <c r="B352" s="1" t="s">
        <v>337</v>
      </c>
      <c r="C352" s="9">
        <v>76.97</v>
      </c>
      <c r="D352" s="9">
        <v>160</v>
      </c>
      <c r="E352" s="9">
        <v>0</v>
      </c>
      <c r="F352" s="9">
        <v>0</v>
      </c>
      <c r="G352" s="8">
        <f t="shared" si="62"/>
        <v>60.8063</v>
      </c>
      <c r="H352" s="8">
        <f t="shared" si="63"/>
        <v>299.20000000000005</v>
      </c>
      <c r="I352" s="8">
        <f t="shared" si="64"/>
        <v>0</v>
      </c>
      <c r="J352" s="8">
        <f t="shared" si="65"/>
        <v>0</v>
      </c>
      <c r="K352" s="8">
        <f t="shared" si="66"/>
        <v>360.00630000000007</v>
      </c>
      <c r="L352" s="8">
        <f t="shared" si="72"/>
        <v>60.8063</v>
      </c>
      <c r="M352" s="8">
        <f t="shared" si="73"/>
        <v>299.20000000000005</v>
      </c>
      <c r="N352" s="8">
        <f t="shared" si="67"/>
        <v>0</v>
      </c>
      <c r="O352" s="8">
        <f t="shared" si="68"/>
        <v>0</v>
      </c>
      <c r="P352" s="8">
        <f t="shared" si="69"/>
        <v>360.00630000000007</v>
      </c>
    </row>
    <row r="353" spans="1:16" outlineLevel="2" x14ac:dyDescent="0.25">
      <c r="A353" s="1" t="s">
        <v>336</v>
      </c>
      <c r="B353" s="1" t="s">
        <v>338</v>
      </c>
      <c r="C353" s="9">
        <v>3662.95</v>
      </c>
      <c r="D353" s="9">
        <v>777.86</v>
      </c>
      <c r="E353" s="9">
        <v>235</v>
      </c>
      <c r="F353" s="9">
        <v>270</v>
      </c>
      <c r="G353" s="8">
        <f t="shared" si="62"/>
        <v>2893.7305000000001</v>
      </c>
      <c r="H353" s="8">
        <f t="shared" si="63"/>
        <v>1454.5982000000001</v>
      </c>
      <c r="I353" s="8">
        <f t="shared" si="64"/>
        <v>502.90000000000003</v>
      </c>
      <c r="J353" s="8">
        <f t="shared" si="65"/>
        <v>2883.6</v>
      </c>
      <c r="K353" s="8">
        <f t="shared" si="66"/>
        <v>7734.8287</v>
      </c>
      <c r="L353" s="8">
        <f t="shared" si="72"/>
        <v>2893.7305000000001</v>
      </c>
      <c r="M353" s="8">
        <f t="shared" si="73"/>
        <v>1454.5982000000001</v>
      </c>
      <c r="N353" s="8">
        <f t="shared" si="67"/>
        <v>199.75</v>
      </c>
      <c r="O353" s="8">
        <f t="shared" si="68"/>
        <v>1730.7</v>
      </c>
      <c r="P353" s="8">
        <f t="shared" si="69"/>
        <v>6278.7786999999998</v>
      </c>
    </row>
    <row r="354" spans="1:16" outlineLevel="2" x14ac:dyDescent="0.25">
      <c r="A354" s="1" t="s">
        <v>336</v>
      </c>
      <c r="B354" s="1" t="s">
        <v>339</v>
      </c>
      <c r="C354" s="9">
        <v>200</v>
      </c>
      <c r="D354" s="9">
        <v>360.6</v>
      </c>
      <c r="E354" s="9">
        <v>102.85</v>
      </c>
      <c r="F354" s="9">
        <v>94.29</v>
      </c>
      <c r="G354" s="8">
        <f t="shared" si="62"/>
        <v>158</v>
      </c>
      <c r="H354" s="8">
        <f t="shared" si="63"/>
        <v>674.32200000000012</v>
      </c>
      <c r="I354" s="8">
        <f t="shared" si="64"/>
        <v>220.09899999999999</v>
      </c>
      <c r="J354" s="8">
        <f t="shared" si="65"/>
        <v>1007.0172</v>
      </c>
      <c r="K354" s="8">
        <f t="shared" si="66"/>
        <v>2059.4382000000001</v>
      </c>
      <c r="L354" s="8">
        <f t="shared" si="72"/>
        <v>158</v>
      </c>
      <c r="M354" s="8">
        <f t="shared" si="73"/>
        <v>674.32200000000012</v>
      </c>
      <c r="N354" s="8">
        <f t="shared" si="67"/>
        <v>87.422499999999999</v>
      </c>
      <c r="O354" s="8">
        <f t="shared" si="68"/>
        <v>604.39890000000003</v>
      </c>
      <c r="P354" s="8">
        <f t="shared" si="69"/>
        <v>1524.1434000000002</v>
      </c>
    </row>
    <row r="355" spans="1:16" outlineLevel="2" x14ac:dyDescent="0.25">
      <c r="A355" s="1" t="s">
        <v>336</v>
      </c>
      <c r="B355" s="1" t="s">
        <v>340</v>
      </c>
      <c r="C355" s="9">
        <v>659</v>
      </c>
      <c r="D355" s="9">
        <v>529.47</v>
      </c>
      <c r="E355" s="9">
        <v>120</v>
      </c>
      <c r="F355" s="9">
        <v>536</v>
      </c>
      <c r="G355" s="8">
        <f t="shared" si="62"/>
        <v>520.61</v>
      </c>
      <c r="H355" s="8">
        <f t="shared" si="63"/>
        <v>990.10890000000006</v>
      </c>
      <c r="I355" s="8">
        <f t="shared" si="64"/>
        <v>256.8</v>
      </c>
      <c r="J355" s="8">
        <f t="shared" si="65"/>
        <v>5724.48</v>
      </c>
      <c r="K355" s="8">
        <f t="shared" si="66"/>
        <v>7491.9988999999996</v>
      </c>
      <c r="L355" s="8">
        <f t="shared" si="72"/>
        <v>520.61</v>
      </c>
      <c r="M355" s="8">
        <f t="shared" si="73"/>
        <v>990.10890000000006</v>
      </c>
      <c r="N355" s="8">
        <f t="shared" si="67"/>
        <v>102</v>
      </c>
      <c r="O355" s="8">
        <f t="shared" si="68"/>
        <v>3435.76</v>
      </c>
      <c r="P355" s="8">
        <f t="shared" si="69"/>
        <v>5048.4789000000001</v>
      </c>
    </row>
    <row r="356" spans="1:16" outlineLevel="2" x14ac:dyDescent="0.25">
      <c r="A356" s="1" t="s">
        <v>336</v>
      </c>
      <c r="B356" s="1" t="s">
        <v>341</v>
      </c>
      <c r="C356" s="9">
        <v>1447.16</v>
      </c>
      <c r="D356" s="9">
        <v>2291.1999999999998</v>
      </c>
      <c r="E356" s="9">
        <v>966</v>
      </c>
      <c r="F356" s="9">
        <v>1593</v>
      </c>
      <c r="G356" s="8">
        <f t="shared" si="62"/>
        <v>1143.2564000000002</v>
      </c>
      <c r="H356" s="8">
        <f t="shared" si="63"/>
        <v>4284.5439999999999</v>
      </c>
      <c r="I356" s="8">
        <f t="shared" si="64"/>
        <v>2067.2400000000002</v>
      </c>
      <c r="J356" s="8">
        <f t="shared" si="65"/>
        <v>17013.239999999998</v>
      </c>
      <c r="K356" s="8">
        <f t="shared" si="66"/>
        <v>24508.280399999996</v>
      </c>
      <c r="L356" s="8">
        <f t="shared" si="72"/>
        <v>1143.2564000000002</v>
      </c>
      <c r="M356" s="8">
        <f t="shared" si="73"/>
        <v>4284.5439999999999</v>
      </c>
      <c r="N356" s="8">
        <f t="shared" si="67"/>
        <v>821.1</v>
      </c>
      <c r="O356" s="8">
        <f t="shared" si="68"/>
        <v>10211.130000000001</v>
      </c>
      <c r="P356" s="8">
        <f t="shared" si="69"/>
        <v>16460.030400000003</v>
      </c>
    </row>
    <row r="357" spans="1:16" outlineLevel="2" x14ac:dyDescent="0.25">
      <c r="A357" s="1" t="s">
        <v>336</v>
      </c>
      <c r="B357" s="1" t="s">
        <v>28</v>
      </c>
      <c r="C357" s="9">
        <v>4522.08</v>
      </c>
      <c r="D357" s="9">
        <v>1440.96</v>
      </c>
      <c r="E357" s="9">
        <v>615.35</v>
      </c>
      <c r="F357" s="9">
        <v>431.78</v>
      </c>
      <c r="G357" s="8">
        <f t="shared" si="62"/>
        <v>3572.4432000000002</v>
      </c>
      <c r="H357" s="8">
        <f t="shared" si="63"/>
        <v>2694.5952000000002</v>
      </c>
      <c r="I357" s="8">
        <f t="shared" si="64"/>
        <v>1316.8490000000002</v>
      </c>
      <c r="J357" s="8">
        <f t="shared" si="65"/>
        <v>4611.4103999999998</v>
      </c>
      <c r="K357" s="8">
        <f t="shared" si="66"/>
        <v>12195.2978</v>
      </c>
      <c r="L357" s="8">
        <f t="shared" si="72"/>
        <v>3572.4432000000002</v>
      </c>
      <c r="M357" s="8">
        <f t="shared" si="73"/>
        <v>2694.5952000000002</v>
      </c>
      <c r="N357" s="8">
        <f t="shared" si="67"/>
        <v>523.04750000000001</v>
      </c>
      <c r="O357" s="8">
        <f t="shared" si="68"/>
        <v>2767.7098000000001</v>
      </c>
      <c r="P357" s="8">
        <f t="shared" si="69"/>
        <v>9557.7957000000006</v>
      </c>
    </row>
    <row r="358" spans="1:16" outlineLevel="2" x14ac:dyDescent="0.25">
      <c r="A358" s="1" t="s">
        <v>336</v>
      </c>
      <c r="B358" s="1" t="s">
        <v>342</v>
      </c>
      <c r="C358" s="9">
        <v>577</v>
      </c>
      <c r="D358" s="9">
        <v>80</v>
      </c>
      <c r="E358" s="9">
        <v>70.56</v>
      </c>
      <c r="F358" s="9">
        <v>65</v>
      </c>
      <c r="G358" s="8">
        <f t="shared" si="62"/>
        <v>455.83000000000004</v>
      </c>
      <c r="H358" s="8">
        <f t="shared" si="63"/>
        <v>149.60000000000002</v>
      </c>
      <c r="I358" s="8">
        <f t="shared" si="64"/>
        <v>150.9984</v>
      </c>
      <c r="J358" s="8">
        <f t="shared" si="65"/>
        <v>694.19999999999993</v>
      </c>
      <c r="K358" s="8">
        <f t="shared" si="66"/>
        <v>1450.6284000000001</v>
      </c>
      <c r="L358" s="8">
        <f t="shared" si="72"/>
        <v>455.83000000000004</v>
      </c>
      <c r="M358" s="8">
        <f t="shared" si="73"/>
        <v>149.60000000000002</v>
      </c>
      <c r="N358" s="8">
        <f t="shared" si="67"/>
        <v>59.975999999999999</v>
      </c>
      <c r="O358" s="8">
        <f t="shared" si="68"/>
        <v>416.65000000000003</v>
      </c>
      <c r="P358" s="8">
        <f t="shared" si="69"/>
        <v>1082.056</v>
      </c>
    </row>
    <row r="359" spans="1:16" outlineLevel="2" x14ac:dyDescent="0.25">
      <c r="A359" s="1" t="s">
        <v>336</v>
      </c>
      <c r="B359" s="1" t="s">
        <v>343</v>
      </c>
      <c r="C359" s="9">
        <v>733.28</v>
      </c>
      <c r="D359" s="9">
        <v>275.23</v>
      </c>
      <c r="E359" s="9">
        <v>20267.8</v>
      </c>
      <c r="F359" s="9">
        <v>385</v>
      </c>
      <c r="G359" s="8">
        <f t="shared" si="62"/>
        <v>579.2912</v>
      </c>
      <c r="H359" s="8">
        <f t="shared" si="63"/>
        <v>514.68010000000004</v>
      </c>
      <c r="I359" s="8">
        <f t="shared" si="64"/>
        <v>43373.092000000004</v>
      </c>
      <c r="J359" s="8">
        <f t="shared" si="65"/>
        <v>4111.8</v>
      </c>
      <c r="K359" s="8">
        <f t="shared" si="66"/>
        <v>48578.863300000005</v>
      </c>
      <c r="L359" s="8">
        <f t="shared" si="72"/>
        <v>579.2912</v>
      </c>
      <c r="M359" s="8">
        <f t="shared" si="73"/>
        <v>514.68010000000004</v>
      </c>
      <c r="N359" s="8">
        <f t="shared" si="67"/>
        <v>17227.629999999997</v>
      </c>
      <c r="O359" s="8">
        <f t="shared" si="68"/>
        <v>2467.85</v>
      </c>
      <c r="P359" s="8">
        <f t="shared" si="69"/>
        <v>20789.451299999997</v>
      </c>
    </row>
    <row r="360" spans="1:16" outlineLevel="2" x14ac:dyDescent="0.25">
      <c r="A360" s="1" t="s">
        <v>336</v>
      </c>
      <c r="B360" s="1" t="s">
        <v>344</v>
      </c>
      <c r="C360" s="9">
        <v>0</v>
      </c>
      <c r="D360" s="9">
        <v>0</v>
      </c>
      <c r="E360" s="9">
        <v>0</v>
      </c>
      <c r="F360" s="9">
        <v>147</v>
      </c>
      <c r="G360" s="8">
        <f t="shared" si="62"/>
        <v>0</v>
      </c>
      <c r="H360" s="8">
        <f t="shared" si="63"/>
        <v>0</v>
      </c>
      <c r="I360" s="8">
        <f t="shared" si="64"/>
        <v>0</v>
      </c>
      <c r="J360" s="8">
        <f t="shared" si="65"/>
        <v>1569.96</v>
      </c>
      <c r="K360" s="8">
        <f t="shared" si="66"/>
        <v>1569.96</v>
      </c>
      <c r="L360" s="8">
        <f t="shared" si="72"/>
        <v>0</v>
      </c>
      <c r="M360" s="8">
        <f t="shared" si="73"/>
        <v>0</v>
      </c>
      <c r="N360" s="8">
        <f t="shared" si="67"/>
        <v>0</v>
      </c>
      <c r="O360" s="8">
        <f t="shared" si="68"/>
        <v>942.27</v>
      </c>
      <c r="P360" s="8">
        <f t="shared" si="69"/>
        <v>942.27</v>
      </c>
    </row>
    <row r="361" spans="1:16" outlineLevel="2" x14ac:dyDescent="0.25">
      <c r="A361" s="1" t="s">
        <v>336</v>
      </c>
      <c r="B361" s="1" t="s">
        <v>345</v>
      </c>
      <c r="C361" s="9">
        <v>300</v>
      </c>
      <c r="D361" s="9">
        <v>277</v>
      </c>
      <c r="E361" s="9">
        <v>100</v>
      </c>
      <c r="F361" s="9">
        <v>179.84</v>
      </c>
      <c r="G361" s="8">
        <f t="shared" si="62"/>
        <v>237</v>
      </c>
      <c r="H361" s="8">
        <f t="shared" si="63"/>
        <v>517.99</v>
      </c>
      <c r="I361" s="8">
        <f t="shared" si="64"/>
        <v>214</v>
      </c>
      <c r="J361" s="8">
        <f t="shared" si="65"/>
        <v>1920.6912</v>
      </c>
      <c r="K361" s="8">
        <f t="shared" si="66"/>
        <v>2889.6812</v>
      </c>
      <c r="L361" s="8">
        <f t="shared" si="72"/>
        <v>237</v>
      </c>
      <c r="M361" s="8">
        <f t="shared" si="73"/>
        <v>517.99</v>
      </c>
      <c r="N361" s="8">
        <f t="shared" si="67"/>
        <v>85</v>
      </c>
      <c r="O361" s="8">
        <f t="shared" si="68"/>
        <v>1152.7744</v>
      </c>
      <c r="P361" s="8">
        <f t="shared" si="69"/>
        <v>1992.7644</v>
      </c>
    </row>
    <row r="362" spans="1:16" outlineLevel="2" x14ac:dyDescent="0.25">
      <c r="A362" s="1" t="s">
        <v>336</v>
      </c>
      <c r="B362" s="1" t="s">
        <v>346</v>
      </c>
      <c r="C362" s="9">
        <v>0</v>
      </c>
      <c r="D362" s="9">
        <v>40</v>
      </c>
      <c r="E362" s="9">
        <v>99</v>
      </c>
      <c r="F362" s="9">
        <v>78</v>
      </c>
      <c r="G362" s="8">
        <f t="shared" ref="G362:G429" si="75">+C362*0.79</f>
        <v>0</v>
      </c>
      <c r="H362" s="8">
        <f t="shared" ref="H362:H429" si="76">+D362*1.87</f>
        <v>74.800000000000011</v>
      </c>
      <c r="I362" s="8">
        <f t="shared" ref="I362:I429" si="77">+E362*2.14</f>
        <v>211.86</v>
      </c>
      <c r="J362" s="8">
        <f t="shared" ref="J362:J429" si="78">+F362*10.68</f>
        <v>833.04</v>
      </c>
      <c r="K362" s="8">
        <f t="shared" ref="K362:K429" si="79">SUM(G362:J362)</f>
        <v>1119.7</v>
      </c>
      <c r="L362" s="8">
        <f t="shared" si="72"/>
        <v>0</v>
      </c>
      <c r="M362" s="8">
        <f t="shared" si="73"/>
        <v>74.800000000000011</v>
      </c>
      <c r="N362" s="8">
        <f t="shared" ref="N362:N429" si="80">+E362*0.85</f>
        <v>84.149999999999991</v>
      </c>
      <c r="O362" s="8">
        <f t="shared" ref="O362:O429" si="81">+F362*6.41</f>
        <v>499.98</v>
      </c>
      <c r="P362" s="8">
        <f t="shared" ref="P362:P429" si="82">SUM(L362:O362)</f>
        <v>658.93000000000006</v>
      </c>
    </row>
    <row r="363" spans="1:16" outlineLevel="2" x14ac:dyDescent="0.25">
      <c r="A363" s="1" t="s">
        <v>336</v>
      </c>
      <c r="B363" s="1" t="s">
        <v>137</v>
      </c>
      <c r="C363" s="9">
        <v>2422.31</v>
      </c>
      <c r="D363" s="9">
        <v>532.61</v>
      </c>
      <c r="E363" s="9">
        <v>736.83</v>
      </c>
      <c r="F363" s="9">
        <v>432.46</v>
      </c>
      <c r="G363" s="8">
        <f t="shared" si="75"/>
        <v>1913.6249</v>
      </c>
      <c r="H363" s="8">
        <f t="shared" si="76"/>
        <v>995.98070000000007</v>
      </c>
      <c r="I363" s="8">
        <f t="shared" si="77"/>
        <v>1576.8162000000002</v>
      </c>
      <c r="J363" s="8">
        <f t="shared" si="78"/>
        <v>4618.6727999999994</v>
      </c>
      <c r="K363" s="8">
        <f t="shared" si="79"/>
        <v>9105.0946000000004</v>
      </c>
      <c r="L363" s="8">
        <f t="shared" si="72"/>
        <v>1913.6249</v>
      </c>
      <c r="M363" s="8">
        <f t="shared" si="73"/>
        <v>995.98070000000007</v>
      </c>
      <c r="N363" s="8">
        <f t="shared" si="80"/>
        <v>626.30550000000005</v>
      </c>
      <c r="O363" s="8">
        <f t="shared" si="81"/>
        <v>2772.0686000000001</v>
      </c>
      <c r="P363" s="8">
        <f t="shared" si="82"/>
        <v>6307.9796999999999</v>
      </c>
    </row>
    <row r="364" spans="1:16" outlineLevel="2" x14ac:dyDescent="0.25">
      <c r="A364" s="1" t="s">
        <v>336</v>
      </c>
      <c r="B364" s="1" t="s">
        <v>347</v>
      </c>
      <c r="C364" s="9">
        <v>677.49</v>
      </c>
      <c r="D364" s="9">
        <v>120</v>
      </c>
      <c r="E364" s="9">
        <v>0</v>
      </c>
      <c r="F364" s="9">
        <v>0</v>
      </c>
      <c r="G364" s="8">
        <f t="shared" si="75"/>
        <v>535.21710000000007</v>
      </c>
      <c r="H364" s="8">
        <f t="shared" si="76"/>
        <v>224.4</v>
      </c>
      <c r="I364" s="8">
        <f t="shared" si="77"/>
        <v>0</v>
      </c>
      <c r="J364" s="8">
        <f t="shared" si="78"/>
        <v>0</v>
      </c>
      <c r="K364" s="8">
        <f t="shared" si="79"/>
        <v>759.61710000000005</v>
      </c>
      <c r="L364" s="8">
        <f t="shared" si="72"/>
        <v>535.21710000000007</v>
      </c>
      <c r="M364" s="8">
        <f t="shared" si="73"/>
        <v>224.4</v>
      </c>
      <c r="N364" s="8">
        <f t="shared" si="80"/>
        <v>0</v>
      </c>
      <c r="O364" s="8">
        <f t="shared" si="81"/>
        <v>0</v>
      </c>
      <c r="P364" s="8">
        <f t="shared" si="82"/>
        <v>759.61710000000005</v>
      </c>
    </row>
    <row r="365" spans="1:16" outlineLevel="2" x14ac:dyDescent="0.25">
      <c r="A365" s="1" t="s">
        <v>336</v>
      </c>
      <c r="B365" s="1" t="s">
        <v>348</v>
      </c>
      <c r="C365" s="9">
        <v>2988.91</v>
      </c>
      <c r="D365" s="9">
        <v>1025.6600000000001</v>
      </c>
      <c r="E365" s="9">
        <v>633</v>
      </c>
      <c r="F365" s="9">
        <v>324.64999999999998</v>
      </c>
      <c r="G365" s="8">
        <f t="shared" si="75"/>
        <v>2361.2388999999998</v>
      </c>
      <c r="H365" s="8">
        <f t="shared" si="76"/>
        <v>1917.9842000000003</v>
      </c>
      <c r="I365" s="8">
        <f t="shared" si="77"/>
        <v>1354.6200000000001</v>
      </c>
      <c r="J365" s="8">
        <f t="shared" si="78"/>
        <v>3467.2619999999997</v>
      </c>
      <c r="K365" s="8">
        <f t="shared" si="79"/>
        <v>9101.1051000000007</v>
      </c>
      <c r="L365" s="8">
        <f t="shared" si="72"/>
        <v>2361.2388999999998</v>
      </c>
      <c r="M365" s="8">
        <f t="shared" si="73"/>
        <v>1917.9842000000003</v>
      </c>
      <c r="N365" s="8">
        <f t="shared" si="80"/>
        <v>538.04999999999995</v>
      </c>
      <c r="O365" s="8">
        <f t="shared" si="81"/>
        <v>2081.0065</v>
      </c>
      <c r="P365" s="8">
        <f t="shared" si="82"/>
        <v>6898.2795999999998</v>
      </c>
    </row>
    <row r="366" spans="1:16" outlineLevel="2" x14ac:dyDescent="0.25">
      <c r="A366" s="1" t="s">
        <v>336</v>
      </c>
      <c r="B366" s="1" t="s">
        <v>349</v>
      </c>
      <c r="C366" s="9">
        <v>79.37</v>
      </c>
      <c r="D366" s="9">
        <v>267.69</v>
      </c>
      <c r="E366" s="9">
        <v>81.5</v>
      </c>
      <c r="F366" s="9">
        <v>392</v>
      </c>
      <c r="G366" s="8">
        <f t="shared" si="75"/>
        <v>62.702300000000008</v>
      </c>
      <c r="H366" s="8">
        <f t="shared" si="76"/>
        <v>500.58030000000002</v>
      </c>
      <c r="I366" s="8">
        <f t="shared" si="77"/>
        <v>174.41</v>
      </c>
      <c r="J366" s="8">
        <f t="shared" si="78"/>
        <v>4186.5599999999995</v>
      </c>
      <c r="K366" s="8">
        <f t="shared" si="79"/>
        <v>4924.2525999999998</v>
      </c>
      <c r="L366" s="8">
        <f t="shared" si="72"/>
        <v>62.702300000000008</v>
      </c>
      <c r="M366" s="8">
        <f t="shared" si="73"/>
        <v>500.58030000000002</v>
      </c>
      <c r="N366" s="8">
        <f t="shared" si="80"/>
        <v>69.274999999999991</v>
      </c>
      <c r="O366" s="8">
        <f t="shared" si="81"/>
        <v>2512.7200000000003</v>
      </c>
      <c r="P366" s="8">
        <f t="shared" si="82"/>
        <v>3145.2776000000003</v>
      </c>
    </row>
    <row r="367" spans="1:16" outlineLevel="2" x14ac:dyDescent="0.25">
      <c r="A367" s="1" t="s">
        <v>336</v>
      </c>
      <c r="B367" s="1" t="s">
        <v>350</v>
      </c>
      <c r="C367" s="9">
        <v>1220.45</v>
      </c>
      <c r="D367" s="9">
        <v>372.4</v>
      </c>
      <c r="E367" s="9">
        <v>15.7</v>
      </c>
      <c r="F367" s="9">
        <v>0</v>
      </c>
      <c r="G367" s="8">
        <f t="shared" si="75"/>
        <v>964.15550000000007</v>
      </c>
      <c r="H367" s="8">
        <f t="shared" si="76"/>
        <v>696.38800000000003</v>
      </c>
      <c r="I367" s="8">
        <f t="shared" si="77"/>
        <v>33.597999999999999</v>
      </c>
      <c r="J367" s="8">
        <f t="shared" si="78"/>
        <v>0</v>
      </c>
      <c r="K367" s="8">
        <f t="shared" si="79"/>
        <v>1694.1415000000002</v>
      </c>
      <c r="L367" s="8">
        <f t="shared" si="72"/>
        <v>964.15550000000007</v>
      </c>
      <c r="M367" s="8">
        <f t="shared" si="73"/>
        <v>696.38800000000003</v>
      </c>
      <c r="N367" s="8">
        <f t="shared" si="80"/>
        <v>13.344999999999999</v>
      </c>
      <c r="O367" s="8">
        <f t="shared" si="81"/>
        <v>0</v>
      </c>
      <c r="P367" s="8">
        <f t="shared" si="82"/>
        <v>1673.8885000000002</v>
      </c>
    </row>
    <row r="368" spans="1:16" outlineLevel="2" x14ac:dyDescent="0.25">
      <c r="A368" s="1" t="s">
        <v>336</v>
      </c>
      <c r="B368" s="1" t="s">
        <v>351</v>
      </c>
      <c r="C368" s="9">
        <v>13935.47</v>
      </c>
      <c r="D368" s="9">
        <v>1738.04</v>
      </c>
      <c r="E368" s="9">
        <v>982</v>
      </c>
      <c r="F368" s="9">
        <v>1375.98</v>
      </c>
      <c r="G368" s="8">
        <f t="shared" si="75"/>
        <v>11009.0213</v>
      </c>
      <c r="H368" s="8">
        <f t="shared" si="76"/>
        <v>3250.1348000000003</v>
      </c>
      <c r="I368" s="8">
        <f t="shared" si="77"/>
        <v>2101.48</v>
      </c>
      <c r="J368" s="8">
        <f t="shared" si="78"/>
        <v>14695.466399999999</v>
      </c>
      <c r="K368" s="8">
        <f t="shared" si="79"/>
        <v>31056.102500000001</v>
      </c>
      <c r="L368" s="8">
        <f t="shared" si="72"/>
        <v>11009.0213</v>
      </c>
      <c r="M368" s="8">
        <f t="shared" si="73"/>
        <v>3250.1348000000003</v>
      </c>
      <c r="N368" s="8">
        <f t="shared" si="80"/>
        <v>834.69999999999993</v>
      </c>
      <c r="O368" s="8">
        <f t="shared" si="81"/>
        <v>8820.0318000000007</v>
      </c>
      <c r="P368" s="8">
        <f t="shared" si="82"/>
        <v>23913.887900000002</v>
      </c>
    </row>
    <row r="369" spans="1:16" outlineLevel="1" x14ac:dyDescent="0.25">
      <c r="A369" s="23" t="s">
        <v>1258</v>
      </c>
      <c r="B369" s="22"/>
      <c r="C369" s="9">
        <f t="shared" ref="C369:P369" si="83">SUBTOTAL(9,C352:C368)</f>
        <v>33502.44</v>
      </c>
      <c r="D369" s="9">
        <f t="shared" si="83"/>
        <v>10288.719999999998</v>
      </c>
      <c r="E369" s="9">
        <f t="shared" si="83"/>
        <v>25025.59</v>
      </c>
      <c r="F369" s="9">
        <f t="shared" si="83"/>
        <v>6305</v>
      </c>
      <c r="G369" s="8">
        <f t="shared" si="83"/>
        <v>26466.927600000003</v>
      </c>
      <c r="H369" s="8">
        <f t="shared" si="83"/>
        <v>19239.9064</v>
      </c>
      <c r="I369" s="8">
        <f t="shared" si="83"/>
        <v>53554.762600000016</v>
      </c>
      <c r="J369" s="8">
        <f t="shared" si="83"/>
        <v>67337.400000000009</v>
      </c>
      <c r="K369" s="8">
        <f t="shared" si="83"/>
        <v>166598.99660000001</v>
      </c>
      <c r="L369" s="8">
        <f t="shared" si="83"/>
        <v>26466.927600000003</v>
      </c>
      <c r="M369" s="8">
        <f t="shared" si="83"/>
        <v>19239.9064</v>
      </c>
      <c r="N369" s="8">
        <f t="shared" si="83"/>
        <v>21271.751500000002</v>
      </c>
      <c r="O369" s="8">
        <f t="shared" si="83"/>
        <v>40415.050000000003</v>
      </c>
      <c r="P369" s="8">
        <f t="shared" si="83"/>
        <v>107393.63549999999</v>
      </c>
    </row>
    <row r="370" spans="1:16" outlineLevel="2" x14ac:dyDescent="0.25">
      <c r="A370" s="1" t="s">
        <v>352</v>
      </c>
      <c r="B370" s="1" t="s">
        <v>353</v>
      </c>
      <c r="C370" s="9">
        <v>0</v>
      </c>
      <c r="D370" s="9">
        <v>67</v>
      </c>
      <c r="E370" s="9">
        <v>0</v>
      </c>
      <c r="F370" s="9">
        <v>0</v>
      </c>
      <c r="G370" s="8">
        <f t="shared" si="75"/>
        <v>0</v>
      </c>
      <c r="H370" s="8">
        <f t="shared" si="76"/>
        <v>125.29</v>
      </c>
      <c r="I370" s="8">
        <f t="shared" si="77"/>
        <v>0</v>
      </c>
      <c r="J370" s="8">
        <f t="shared" si="78"/>
        <v>0</v>
      </c>
      <c r="K370" s="8">
        <f t="shared" si="79"/>
        <v>125.29</v>
      </c>
      <c r="L370" s="8">
        <f t="shared" si="72"/>
        <v>0</v>
      </c>
      <c r="M370" s="8">
        <f t="shared" si="73"/>
        <v>125.29</v>
      </c>
      <c r="N370" s="8">
        <f t="shared" si="80"/>
        <v>0</v>
      </c>
      <c r="O370" s="8">
        <f t="shared" si="81"/>
        <v>0</v>
      </c>
      <c r="P370" s="8">
        <f t="shared" si="82"/>
        <v>125.29</v>
      </c>
    </row>
    <row r="371" spans="1:16" outlineLevel="2" x14ac:dyDescent="0.25">
      <c r="A371" s="1" t="s">
        <v>352</v>
      </c>
      <c r="B371" s="1" t="s">
        <v>354</v>
      </c>
      <c r="C371" s="9">
        <v>76</v>
      </c>
      <c r="D371" s="9">
        <v>427.71</v>
      </c>
      <c r="E371" s="9">
        <v>365.94</v>
      </c>
      <c r="F371" s="9">
        <v>946.58</v>
      </c>
      <c r="G371" s="8">
        <f t="shared" si="75"/>
        <v>60.040000000000006</v>
      </c>
      <c r="H371" s="8">
        <f t="shared" si="76"/>
        <v>799.81770000000006</v>
      </c>
      <c r="I371" s="8">
        <f t="shared" si="77"/>
        <v>783.11160000000007</v>
      </c>
      <c r="J371" s="8">
        <f t="shared" si="78"/>
        <v>10109.474400000001</v>
      </c>
      <c r="K371" s="8">
        <f t="shared" si="79"/>
        <v>11752.443700000002</v>
      </c>
      <c r="L371" s="8">
        <f t="shared" si="72"/>
        <v>60.040000000000006</v>
      </c>
      <c r="M371" s="8">
        <f t="shared" si="73"/>
        <v>799.81770000000006</v>
      </c>
      <c r="N371" s="8">
        <f t="shared" si="80"/>
        <v>311.04899999999998</v>
      </c>
      <c r="O371" s="8">
        <f t="shared" si="81"/>
        <v>6067.5778</v>
      </c>
      <c r="P371" s="8">
        <f t="shared" si="82"/>
        <v>7238.4845000000005</v>
      </c>
    </row>
    <row r="372" spans="1:16" outlineLevel="2" x14ac:dyDescent="0.25">
      <c r="A372" s="1" t="s">
        <v>352</v>
      </c>
      <c r="B372" s="1" t="s">
        <v>355</v>
      </c>
      <c r="C372" s="9">
        <v>0</v>
      </c>
      <c r="D372" s="9">
        <v>23</v>
      </c>
      <c r="E372" s="9">
        <v>0</v>
      </c>
      <c r="F372" s="9">
        <v>0</v>
      </c>
      <c r="G372" s="8">
        <f t="shared" si="75"/>
        <v>0</v>
      </c>
      <c r="H372" s="8">
        <f t="shared" si="76"/>
        <v>43.010000000000005</v>
      </c>
      <c r="I372" s="8">
        <f t="shared" si="77"/>
        <v>0</v>
      </c>
      <c r="J372" s="8">
        <f t="shared" si="78"/>
        <v>0</v>
      </c>
      <c r="K372" s="8">
        <f t="shared" si="79"/>
        <v>43.010000000000005</v>
      </c>
      <c r="L372" s="8">
        <f t="shared" si="72"/>
        <v>0</v>
      </c>
      <c r="M372" s="8">
        <f t="shared" si="73"/>
        <v>43.010000000000005</v>
      </c>
      <c r="N372" s="8">
        <f t="shared" si="80"/>
        <v>0</v>
      </c>
      <c r="O372" s="8">
        <f t="shared" si="81"/>
        <v>0</v>
      </c>
      <c r="P372" s="8">
        <f t="shared" si="82"/>
        <v>43.010000000000005</v>
      </c>
    </row>
    <row r="373" spans="1:16" outlineLevel="2" x14ac:dyDescent="0.25">
      <c r="A373" s="1" t="s">
        <v>352</v>
      </c>
      <c r="B373" s="1" t="s">
        <v>273</v>
      </c>
      <c r="C373" s="9">
        <v>166</v>
      </c>
      <c r="D373" s="9">
        <v>1570.5</v>
      </c>
      <c r="E373" s="9">
        <v>0</v>
      </c>
      <c r="F373" s="9">
        <v>545.69000000000005</v>
      </c>
      <c r="G373" s="8">
        <f t="shared" si="75"/>
        <v>131.14000000000001</v>
      </c>
      <c r="H373" s="8">
        <f t="shared" si="76"/>
        <v>2936.835</v>
      </c>
      <c r="I373" s="8">
        <f t="shared" si="77"/>
        <v>0</v>
      </c>
      <c r="J373" s="8">
        <f t="shared" si="78"/>
        <v>5827.9692000000005</v>
      </c>
      <c r="K373" s="8">
        <f t="shared" si="79"/>
        <v>8895.9441999999999</v>
      </c>
      <c r="L373" s="8">
        <f t="shared" si="72"/>
        <v>131.14000000000001</v>
      </c>
      <c r="M373" s="8">
        <f t="shared" si="73"/>
        <v>2936.835</v>
      </c>
      <c r="N373" s="8">
        <f t="shared" si="80"/>
        <v>0</v>
      </c>
      <c r="O373" s="8">
        <f t="shared" si="81"/>
        <v>3497.8729000000003</v>
      </c>
      <c r="P373" s="8">
        <f t="shared" si="82"/>
        <v>6565.8479000000007</v>
      </c>
    </row>
    <row r="374" spans="1:16" outlineLevel="2" x14ac:dyDescent="0.25">
      <c r="A374" s="1" t="s">
        <v>352</v>
      </c>
      <c r="B374" s="1" t="s">
        <v>356</v>
      </c>
      <c r="C374" s="9">
        <v>55</v>
      </c>
      <c r="D374" s="9">
        <v>2254.31</v>
      </c>
      <c r="E374" s="9">
        <v>0</v>
      </c>
      <c r="F374" s="9">
        <v>510</v>
      </c>
      <c r="G374" s="8">
        <f t="shared" si="75"/>
        <v>43.45</v>
      </c>
      <c r="H374" s="8">
        <f t="shared" si="76"/>
        <v>4215.5596999999998</v>
      </c>
      <c r="I374" s="8">
        <f t="shared" si="77"/>
        <v>0</v>
      </c>
      <c r="J374" s="8">
        <f t="shared" si="78"/>
        <v>5446.8</v>
      </c>
      <c r="K374" s="8">
        <f t="shared" si="79"/>
        <v>9705.8096999999998</v>
      </c>
      <c r="L374" s="8">
        <f t="shared" si="72"/>
        <v>43.45</v>
      </c>
      <c r="M374" s="8">
        <f t="shared" si="73"/>
        <v>4215.5596999999998</v>
      </c>
      <c r="N374" s="8">
        <f t="shared" si="80"/>
        <v>0</v>
      </c>
      <c r="O374" s="8">
        <f t="shared" si="81"/>
        <v>3269.1</v>
      </c>
      <c r="P374" s="8">
        <f t="shared" si="82"/>
        <v>7528.1096999999991</v>
      </c>
    </row>
    <row r="375" spans="1:16" outlineLevel="2" x14ac:dyDescent="0.25">
      <c r="A375" s="1" t="s">
        <v>352</v>
      </c>
      <c r="B375" s="1" t="s">
        <v>357</v>
      </c>
      <c r="C375" s="9">
        <v>126</v>
      </c>
      <c r="D375" s="9">
        <v>789.43</v>
      </c>
      <c r="E375" s="9">
        <v>0</v>
      </c>
      <c r="F375" s="9">
        <v>512.29999999999995</v>
      </c>
      <c r="G375" s="8">
        <f t="shared" si="75"/>
        <v>99.54</v>
      </c>
      <c r="H375" s="8">
        <f t="shared" si="76"/>
        <v>1476.2340999999999</v>
      </c>
      <c r="I375" s="8">
        <f t="shared" si="77"/>
        <v>0</v>
      </c>
      <c r="J375" s="8">
        <f t="shared" si="78"/>
        <v>5471.3639999999996</v>
      </c>
      <c r="K375" s="8">
        <f t="shared" si="79"/>
        <v>7047.1380999999992</v>
      </c>
      <c r="L375" s="8">
        <f t="shared" si="72"/>
        <v>99.54</v>
      </c>
      <c r="M375" s="8">
        <f t="shared" si="73"/>
        <v>1476.2340999999999</v>
      </c>
      <c r="N375" s="8">
        <f t="shared" si="80"/>
        <v>0</v>
      </c>
      <c r="O375" s="8">
        <f t="shared" si="81"/>
        <v>3283.8429999999998</v>
      </c>
      <c r="P375" s="8">
        <f t="shared" si="82"/>
        <v>4859.6170999999995</v>
      </c>
    </row>
    <row r="376" spans="1:16" outlineLevel="2" x14ac:dyDescent="0.25">
      <c r="A376" s="1" t="s">
        <v>352</v>
      </c>
      <c r="B376" s="1" t="s">
        <v>189</v>
      </c>
      <c r="C376" s="9">
        <v>349.78</v>
      </c>
      <c r="D376" s="9">
        <v>1260.43</v>
      </c>
      <c r="E376" s="9">
        <v>0</v>
      </c>
      <c r="F376" s="9">
        <v>406.72</v>
      </c>
      <c r="G376" s="8">
        <f t="shared" si="75"/>
        <v>276.32619999999997</v>
      </c>
      <c r="H376" s="8">
        <f t="shared" si="76"/>
        <v>2357.0041000000001</v>
      </c>
      <c r="I376" s="8">
        <f t="shared" si="77"/>
        <v>0</v>
      </c>
      <c r="J376" s="8">
        <f t="shared" si="78"/>
        <v>4343.7696000000005</v>
      </c>
      <c r="K376" s="8">
        <f t="shared" si="79"/>
        <v>6977.0999000000011</v>
      </c>
      <c r="L376" s="8">
        <f t="shared" si="72"/>
        <v>276.32619999999997</v>
      </c>
      <c r="M376" s="8">
        <f t="shared" si="73"/>
        <v>2357.0041000000001</v>
      </c>
      <c r="N376" s="8">
        <f t="shared" si="80"/>
        <v>0</v>
      </c>
      <c r="O376" s="8">
        <f t="shared" si="81"/>
        <v>2607.0752000000002</v>
      </c>
      <c r="P376" s="8">
        <f t="shared" si="82"/>
        <v>5240.4055000000008</v>
      </c>
    </row>
    <row r="377" spans="1:16" outlineLevel="2" x14ac:dyDescent="0.25">
      <c r="A377" s="1" t="s">
        <v>352</v>
      </c>
      <c r="B377" s="1" t="s">
        <v>358</v>
      </c>
      <c r="C377" s="9">
        <v>520.87</v>
      </c>
      <c r="D377" s="9">
        <v>1161.1300000000001</v>
      </c>
      <c r="E377" s="9">
        <v>216</v>
      </c>
      <c r="F377" s="9">
        <v>781.17</v>
      </c>
      <c r="G377" s="8">
        <f t="shared" si="75"/>
        <v>411.4873</v>
      </c>
      <c r="H377" s="8">
        <f t="shared" si="76"/>
        <v>2171.3131000000003</v>
      </c>
      <c r="I377" s="8">
        <f t="shared" si="77"/>
        <v>462.24</v>
      </c>
      <c r="J377" s="8">
        <f t="shared" si="78"/>
        <v>8342.8955999999998</v>
      </c>
      <c r="K377" s="8">
        <f t="shared" si="79"/>
        <v>11387.936</v>
      </c>
      <c r="L377" s="8">
        <f t="shared" si="72"/>
        <v>411.4873</v>
      </c>
      <c r="M377" s="8">
        <f t="shared" si="73"/>
        <v>2171.3131000000003</v>
      </c>
      <c r="N377" s="8">
        <f t="shared" si="80"/>
        <v>183.6</v>
      </c>
      <c r="O377" s="8">
        <f t="shared" si="81"/>
        <v>5007.2996999999996</v>
      </c>
      <c r="P377" s="8">
        <f t="shared" si="82"/>
        <v>7773.7001</v>
      </c>
    </row>
    <row r="378" spans="1:16" outlineLevel="2" x14ac:dyDescent="0.25">
      <c r="A378" s="1" t="s">
        <v>352</v>
      </c>
      <c r="B378" s="1" t="s">
        <v>359</v>
      </c>
      <c r="C378" s="9">
        <v>197.66</v>
      </c>
      <c r="D378" s="9">
        <v>1478.28</v>
      </c>
      <c r="E378" s="9">
        <v>226</v>
      </c>
      <c r="F378" s="9">
        <v>478.05</v>
      </c>
      <c r="G378" s="8">
        <f t="shared" si="75"/>
        <v>156.1514</v>
      </c>
      <c r="H378" s="8">
        <f t="shared" si="76"/>
        <v>2764.3836000000001</v>
      </c>
      <c r="I378" s="8">
        <f t="shared" si="77"/>
        <v>483.64000000000004</v>
      </c>
      <c r="J378" s="8">
        <f t="shared" si="78"/>
        <v>5105.5739999999996</v>
      </c>
      <c r="K378" s="8">
        <f t="shared" si="79"/>
        <v>8509.7489999999998</v>
      </c>
      <c r="L378" s="8">
        <f t="shared" si="72"/>
        <v>156.1514</v>
      </c>
      <c r="M378" s="8">
        <f t="shared" si="73"/>
        <v>2764.3836000000001</v>
      </c>
      <c r="N378" s="8">
        <f t="shared" si="80"/>
        <v>192.1</v>
      </c>
      <c r="O378" s="8">
        <f t="shared" si="81"/>
        <v>3064.3005000000003</v>
      </c>
      <c r="P378" s="8">
        <f t="shared" si="82"/>
        <v>6176.9355000000005</v>
      </c>
    </row>
    <row r="379" spans="1:16" outlineLevel="2" x14ac:dyDescent="0.25">
      <c r="A379" s="1" t="s">
        <v>352</v>
      </c>
      <c r="B379" s="1" t="s">
        <v>360</v>
      </c>
      <c r="C379" s="9">
        <v>345.86</v>
      </c>
      <c r="D379" s="9">
        <v>510.63</v>
      </c>
      <c r="E379" s="9">
        <v>0</v>
      </c>
      <c r="F379" s="9">
        <v>215.91</v>
      </c>
      <c r="G379" s="8">
        <f t="shared" si="75"/>
        <v>273.2294</v>
      </c>
      <c r="H379" s="8">
        <f t="shared" si="76"/>
        <v>954.87810000000002</v>
      </c>
      <c r="I379" s="8">
        <f t="shared" si="77"/>
        <v>0</v>
      </c>
      <c r="J379" s="8">
        <f t="shared" si="78"/>
        <v>2305.9187999999999</v>
      </c>
      <c r="K379" s="8">
        <f t="shared" si="79"/>
        <v>3534.0263</v>
      </c>
      <c r="L379" s="8">
        <f t="shared" si="72"/>
        <v>273.2294</v>
      </c>
      <c r="M379" s="8">
        <f t="shared" si="73"/>
        <v>954.87810000000002</v>
      </c>
      <c r="N379" s="8">
        <f t="shared" si="80"/>
        <v>0</v>
      </c>
      <c r="O379" s="8">
        <f t="shared" si="81"/>
        <v>1383.9830999999999</v>
      </c>
      <c r="P379" s="8">
        <f t="shared" si="82"/>
        <v>2612.0906</v>
      </c>
    </row>
    <row r="380" spans="1:16" outlineLevel="2" x14ac:dyDescent="0.25">
      <c r="A380" s="1" t="s">
        <v>352</v>
      </c>
      <c r="B380" s="1" t="s">
        <v>14</v>
      </c>
      <c r="C380" s="9">
        <v>138</v>
      </c>
      <c r="D380" s="9">
        <v>1104.69</v>
      </c>
      <c r="E380" s="9">
        <v>119</v>
      </c>
      <c r="F380" s="9">
        <v>375</v>
      </c>
      <c r="G380" s="8">
        <f t="shared" si="75"/>
        <v>109.02000000000001</v>
      </c>
      <c r="H380" s="8">
        <f t="shared" si="76"/>
        <v>2065.7703000000001</v>
      </c>
      <c r="I380" s="8">
        <f t="shared" si="77"/>
        <v>254.66000000000003</v>
      </c>
      <c r="J380" s="8">
        <f t="shared" si="78"/>
        <v>4005</v>
      </c>
      <c r="K380" s="8">
        <f t="shared" si="79"/>
        <v>6434.4503000000004</v>
      </c>
      <c r="L380" s="8">
        <f t="shared" si="72"/>
        <v>109.02000000000001</v>
      </c>
      <c r="M380" s="8">
        <f t="shared" si="73"/>
        <v>2065.7703000000001</v>
      </c>
      <c r="N380" s="8">
        <f t="shared" si="80"/>
        <v>101.14999999999999</v>
      </c>
      <c r="O380" s="8">
        <f t="shared" si="81"/>
        <v>2403.75</v>
      </c>
      <c r="P380" s="8">
        <f t="shared" si="82"/>
        <v>4679.6903000000002</v>
      </c>
    </row>
    <row r="381" spans="1:16" outlineLevel="2" x14ac:dyDescent="0.25">
      <c r="A381" s="1" t="s">
        <v>352</v>
      </c>
      <c r="B381" s="1" t="s">
        <v>361</v>
      </c>
      <c r="C381" s="9">
        <v>2014.81</v>
      </c>
      <c r="D381" s="9">
        <v>2883.37</v>
      </c>
      <c r="E381" s="9">
        <v>653.34</v>
      </c>
      <c r="F381" s="9">
        <v>1812.7</v>
      </c>
      <c r="G381" s="8">
        <f t="shared" si="75"/>
        <v>1591.6999000000001</v>
      </c>
      <c r="H381" s="8">
        <f t="shared" si="76"/>
        <v>5391.9018999999998</v>
      </c>
      <c r="I381" s="8">
        <f t="shared" si="77"/>
        <v>1398.1476000000002</v>
      </c>
      <c r="J381" s="8">
        <f t="shared" si="78"/>
        <v>19359.635999999999</v>
      </c>
      <c r="K381" s="8">
        <f t="shared" si="79"/>
        <v>27741.385399999999</v>
      </c>
      <c r="L381" s="8">
        <f t="shared" si="72"/>
        <v>1591.6999000000001</v>
      </c>
      <c r="M381" s="8">
        <f t="shared" si="73"/>
        <v>5391.9018999999998</v>
      </c>
      <c r="N381" s="8">
        <f t="shared" si="80"/>
        <v>555.33900000000006</v>
      </c>
      <c r="O381" s="8">
        <f t="shared" si="81"/>
        <v>11619.407000000001</v>
      </c>
      <c r="P381" s="8">
        <f t="shared" si="82"/>
        <v>19158.347800000003</v>
      </c>
    </row>
    <row r="382" spans="1:16" outlineLevel="2" x14ac:dyDescent="0.25">
      <c r="A382" s="1" t="s">
        <v>352</v>
      </c>
      <c r="B382" s="1" t="s">
        <v>362</v>
      </c>
      <c r="C382" s="9">
        <v>692.4</v>
      </c>
      <c r="D382" s="9">
        <v>286</v>
      </c>
      <c r="E382" s="9">
        <v>699.45</v>
      </c>
      <c r="F382" s="9">
        <v>158.80000000000001</v>
      </c>
      <c r="G382" s="8">
        <f t="shared" si="75"/>
        <v>546.99599999999998</v>
      </c>
      <c r="H382" s="8">
        <f t="shared" si="76"/>
        <v>534.82000000000005</v>
      </c>
      <c r="I382" s="8">
        <f t="shared" si="77"/>
        <v>1496.8230000000001</v>
      </c>
      <c r="J382" s="8">
        <f t="shared" si="78"/>
        <v>1695.9840000000002</v>
      </c>
      <c r="K382" s="8">
        <f t="shared" si="79"/>
        <v>4274.6230000000005</v>
      </c>
      <c r="L382" s="8">
        <f t="shared" si="72"/>
        <v>546.99599999999998</v>
      </c>
      <c r="M382" s="8">
        <f t="shared" si="73"/>
        <v>534.82000000000005</v>
      </c>
      <c r="N382" s="8">
        <f t="shared" si="80"/>
        <v>594.53250000000003</v>
      </c>
      <c r="O382" s="8">
        <f t="shared" si="81"/>
        <v>1017.9080000000001</v>
      </c>
      <c r="P382" s="8">
        <f t="shared" si="82"/>
        <v>2694.2565000000004</v>
      </c>
    </row>
    <row r="383" spans="1:16" outlineLevel="2" x14ac:dyDescent="0.25">
      <c r="A383" s="1" t="s">
        <v>352</v>
      </c>
      <c r="B383" s="1" t="s">
        <v>363</v>
      </c>
      <c r="C383" s="9">
        <v>42</v>
      </c>
      <c r="D383" s="9">
        <v>201</v>
      </c>
      <c r="E383" s="9">
        <v>0</v>
      </c>
      <c r="F383" s="9">
        <v>185.78</v>
      </c>
      <c r="G383" s="8">
        <f t="shared" si="75"/>
        <v>33.18</v>
      </c>
      <c r="H383" s="8">
        <f t="shared" si="76"/>
        <v>375.87</v>
      </c>
      <c r="I383" s="8">
        <f t="shared" si="77"/>
        <v>0</v>
      </c>
      <c r="J383" s="8">
        <f t="shared" si="78"/>
        <v>1984.1304</v>
      </c>
      <c r="K383" s="8">
        <f t="shared" si="79"/>
        <v>2393.1804000000002</v>
      </c>
      <c r="L383" s="8">
        <f t="shared" si="72"/>
        <v>33.18</v>
      </c>
      <c r="M383" s="8">
        <f t="shared" si="73"/>
        <v>375.87</v>
      </c>
      <c r="N383" s="8">
        <f t="shared" si="80"/>
        <v>0</v>
      </c>
      <c r="O383" s="8">
        <f t="shared" si="81"/>
        <v>1190.8498</v>
      </c>
      <c r="P383" s="8">
        <f t="shared" si="82"/>
        <v>1599.8997999999999</v>
      </c>
    </row>
    <row r="384" spans="1:16" outlineLevel="2" x14ac:dyDescent="0.25">
      <c r="A384" s="1" t="s">
        <v>352</v>
      </c>
      <c r="B384" s="1" t="s">
        <v>364</v>
      </c>
      <c r="C384" s="9">
        <v>114.53</v>
      </c>
      <c r="D384" s="9">
        <v>451.3</v>
      </c>
      <c r="E384" s="9">
        <v>0</v>
      </c>
      <c r="F384" s="9">
        <v>45</v>
      </c>
      <c r="G384" s="8">
        <f t="shared" si="75"/>
        <v>90.478700000000003</v>
      </c>
      <c r="H384" s="8">
        <f t="shared" si="76"/>
        <v>843.93100000000004</v>
      </c>
      <c r="I384" s="8">
        <f t="shared" si="77"/>
        <v>0</v>
      </c>
      <c r="J384" s="8">
        <f t="shared" si="78"/>
        <v>480.59999999999997</v>
      </c>
      <c r="K384" s="8">
        <f t="shared" si="79"/>
        <v>1415.0097000000001</v>
      </c>
      <c r="L384" s="8">
        <f t="shared" si="72"/>
        <v>90.478700000000003</v>
      </c>
      <c r="M384" s="8">
        <f t="shared" si="73"/>
        <v>843.93100000000004</v>
      </c>
      <c r="N384" s="8">
        <f t="shared" si="80"/>
        <v>0</v>
      </c>
      <c r="O384" s="8">
        <f t="shared" si="81"/>
        <v>288.45</v>
      </c>
      <c r="P384" s="8">
        <f t="shared" si="82"/>
        <v>1222.8597</v>
      </c>
    </row>
    <row r="385" spans="1:16" outlineLevel="2" x14ac:dyDescent="0.25">
      <c r="A385" s="1" t="s">
        <v>352</v>
      </c>
      <c r="B385" s="1" t="s">
        <v>365</v>
      </c>
      <c r="C385" s="9">
        <v>213.85</v>
      </c>
      <c r="D385" s="9">
        <v>1334.84</v>
      </c>
      <c r="E385" s="9">
        <v>352.24</v>
      </c>
      <c r="F385" s="9">
        <v>1222.8800000000001</v>
      </c>
      <c r="G385" s="8">
        <f t="shared" si="75"/>
        <v>168.94149999999999</v>
      </c>
      <c r="H385" s="8">
        <f t="shared" si="76"/>
        <v>2496.1507999999999</v>
      </c>
      <c r="I385" s="8">
        <f t="shared" si="77"/>
        <v>753.79360000000008</v>
      </c>
      <c r="J385" s="8">
        <f t="shared" si="78"/>
        <v>13060.358400000001</v>
      </c>
      <c r="K385" s="8">
        <f t="shared" si="79"/>
        <v>16479.244300000002</v>
      </c>
      <c r="L385" s="8">
        <f t="shared" si="72"/>
        <v>168.94149999999999</v>
      </c>
      <c r="M385" s="8">
        <f t="shared" si="73"/>
        <v>2496.1507999999999</v>
      </c>
      <c r="N385" s="8">
        <f t="shared" si="80"/>
        <v>299.404</v>
      </c>
      <c r="O385" s="8">
        <f t="shared" si="81"/>
        <v>7838.6608000000006</v>
      </c>
      <c r="P385" s="8">
        <f t="shared" si="82"/>
        <v>10803.1571</v>
      </c>
    </row>
    <row r="386" spans="1:16" outlineLevel="2" x14ac:dyDescent="0.25">
      <c r="A386" s="1" t="s">
        <v>352</v>
      </c>
      <c r="B386" s="1" t="s">
        <v>366</v>
      </c>
      <c r="C386" s="9">
        <v>164.2</v>
      </c>
      <c r="D386" s="9">
        <v>689.94</v>
      </c>
      <c r="E386" s="9">
        <v>0</v>
      </c>
      <c r="F386" s="9">
        <v>658.78</v>
      </c>
      <c r="G386" s="8">
        <f t="shared" si="75"/>
        <v>129.71799999999999</v>
      </c>
      <c r="H386" s="8">
        <f t="shared" si="76"/>
        <v>1290.1878000000002</v>
      </c>
      <c r="I386" s="8">
        <f t="shared" si="77"/>
        <v>0</v>
      </c>
      <c r="J386" s="8">
        <f t="shared" si="78"/>
        <v>7035.7703999999994</v>
      </c>
      <c r="K386" s="8">
        <f t="shared" si="79"/>
        <v>8455.6761999999999</v>
      </c>
      <c r="L386" s="8">
        <f t="shared" si="72"/>
        <v>129.71799999999999</v>
      </c>
      <c r="M386" s="8">
        <f t="shared" si="73"/>
        <v>1290.1878000000002</v>
      </c>
      <c r="N386" s="8">
        <f t="shared" si="80"/>
        <v>0</v>
      </c>
      <c r="O386" s="8">
        <f t="shared" si="81"/>
        <v>4222.7798000000003</v>
      </c>
      <c r="P386" s="8">
        <f t="shared" si="82"/>
        <v>5642.6856000000007</v>
      </c>
    </row>
    <row r="387" spans="1:16" outlineLevel="2" x14ac:dyDescent="0.25">
      <c r="A387" s="1" t="s">
        <v>352</v>
      </c>
      <c r="B387" s="1" t="s">
        <v>207</v>
      </c>
      <c r="C387" s="9">
        <v>984</v>
      </c>
      <c r="D387" s="9">
        <v>933.5</v>
      </c>
      <c r="E387" s="9">
        <v>101.03</v>
      </c>
      <c r="F387" s="9">
        <v>422.96</v>
      </c>
      <c r="G387" s="8">
        <f t="shared" si="75"/>
        <v>777.36</v>
      </c>
      <c r="H387" s="8">
        <f t="shared" si="76"/>
        <v>1745.6450000000002</v>
      </c>
      <c r="I387" s="8">
        <f t="shared" si="77"/>
        <v>216.20420000000001</v>
      </c>
      <c r="J387" s="8">
        <f t="shared" si="78"/>
        <v>4517.2127999999993</v>
      </c>
      <c r="K387" s="8">
        <f t="shared" si="79"/>
        <v>7256.4219999999996</v>
      </c>
      <c r="L387" s="8">
        <f t="shared" si="72"/>
        <v>777.36</v>
      </c>
      <c r="M387" s="8">
        <f t="shared" si="73"/>
        <v>1745.6450000000002</v>
      </c>
      <c r="N387" s="8">
        <f t="shared" si="80"/>
        <v>85.875500000000002</v>
      </c>
      <c r="O387" s="8">
        <f t="shared" si="81"/>
        <v>2711.1736000000001</v>
      </c>
      <c r="P387" s="8">
        <f t="shared" si="82"/>
        <v>5320.0541000000003</v>
      </c>
    </row>
    <row r="388" spans="1:16" outlineLevel="2" x14ac:dyDescent="0.25">
      <c r="A388" s="1" t="s">
        <v>352</v>
      </c>
      <c r="B388" s="1" t="s">
        <v>367</v>
      </c>
      <c r="C388" s="9">
        <v>712.39</v>
      </c>
      <c r="D388" s="9">
        <v>420.03</v>
      </c>
      <c r="E388" s="9">
        <v>286.36</v>
      </c>
      <c r="F388" s="9">
        <v>315.88299999999998</v>
      </c>
      <c r="G388" s="8">
        <f t="shared" si="75"/>
        <v>562.78809999999999</v>
      </c>
      <c r="H388" s="8">
        <f t="shared" si="76"/>
        <v>785.45609999999999</v>
      </c>
      <c r="I388" s="8">
        <f t="shared" si="77"/>
        <v>612.81040000000007</v>
      </c>
      <c r="J388" s="8">
        <f t="shared" si="78"/>
        <v>3373.6304399999999</v>
      </c>
      <c r="K388" s="8">
        <f t="shared" si="79"/>
        <v>5334.6850400000003</v>
      </c>
      <c r="L388" s="8">
        <f t="shared" si="72"/>
        <v>562.78809999999999</v>
      </c>
      <c r="M388" s="8">
        <f t="shared" si="73"/>
        <v>785.45609999999999</v>
      </c>
      <c r="N388" s="8">
        <f t="shared" si="80"/>
        <v>243.40600000000001</v>
      </c>
      <c r="O388" s="8">
        <f t="shared" si="81"/>
        <v>2024.8100299999999</v>
      </c>
      <c r="P388" s="8">
        <f t="shared" si="82"/>
        <v>3616.4602299999997</v>
      </c>
    </row>
    <row r="389" spans="1:16" outlineLevel="2" x14ac:dyDescent="0.25">
      <c r="A389" s="1" t="s">
        <v>352</v>
      </c>
      <c r="B389" s="1" t="s">
        <v>368</v>
      </c>
      <c r="C389" s="9">
        <v>346.45</v>
      </c>
      <c r="D389" s="9">
        <v>1074.76</v>
      </c>
      <c r="E389" s="9">
        <v>22.5</v>
      </c>
      <c r="F389" s="9">
        <v>973.75</v>
      </c>
      <c r="G389" s="8">
        <f t="shared" si="75"/>
        <v>273.69549999999998</v>
      </c>
      <c r="H389" s="8">
        <f t="shared" si="76"/>
        <v>2009.8012000000001</v>
      </c>
      <c r="I389" s="8">
        <f t="shared" si="77"/>
        <v>48.150000000000006</v>
      </c>
      <c r="J389" s="8">
        <f t="shared" si="78"/>
        <v>10399.65</v>
      </c>
      <c r="K389" s="8">
        <f t="shared" si="79"/>
        <v>12731.296699999999</v>
      </c>
      <c r="L389" s="8">
        <f t="shared" si="72"/>
        <v>273.69549999999998</v>
      </c>
      <c r="M389" s="8">
        <f t="shared" si="73"/>
        <v>2009.8012000000001</v>
      </c>
      <c r="N389" s="8">
        <f t="shared" si="80"/>
        <v>19.125</v>
      </c>
      <c r="O389" s="8">
        <f t="shared" si="81"/>
        <v>6241.7375000000002</v>
      </c>
      <c r="P389" s="8">
        <f t="shared" si="82"/>
        <v>8544.3592000000008</v>
      </c>
    </row>
    <row r="390" spans="1:16" outlineLevel="2" x14ac:dyDescent="0.25">
      <c r="A390" s="1" t="s">
        <v>352</v>
      </c>
      <c r="B390" s="1" t="s">
        <v>369</v>
      </c>
      <c r="C390" s="9">
        <v>371.83</v>
      </c>
      <c r="D390" s="9">
        <v>907.98</v>
      </c>
      <c r="E390" s="9">
        <v>72.349999999999994</v>
      </c>
      <c r="F390" s="9">
        <v>642.05999999999995</v>
      </c>
      <c r="G390" s="8">
        <f t="shared" si="75"/>
        <v>293.7457</v>
      </c>
      <c r="H390" s="8">
        <f t="shared" si="76"/>
        <v>1697.9226000000001</v>
      </c>
      <c r="I390" s="8">
        <f t="shared" si="77"/>
        <v>154.82900000000001</v>
      </c>
      <c r="J390" s="8">
        <f t="shared" si="78"/>
        <v>6857.2007999999996</v>
      </c>
      <c r="K390" s="8">
        <f t="shared" si="79"/>
        <v>9003.6980999999996</v>
      </c>
      <c r="L390" s="8">
        <f t="shared" si="72"/>
        <v>293.7457</v>
      </c>
      <c r="M390" s="8">
        <f t="shared" si="73"/>
        <v>1697.9226000000001</v>
      </c>
      <c r="N390" s="8">
        <f t="shared" si="80"/>
        <v>61.497499999999995</v>
      </c>
      <c r="O390" s="8">
        <f t="shared" si="81"/>
        <v>4115.6045999999997</v>
      </c>
      <c r="P390" s="8">
        <f t="shared" si="82"/>
        <v>6168.7703999999994</v>
      </c>
    </row>
    <row r="391" spans="1:16" outlineLevel="2" x14ac:dyDescent="0.25">
      <c r="A391" s="1" t="s">
        <v>352</v>
      </c>
      <c r="B391" s="1" t="s">
        <v>370</v>
      </c>
      <c r="C391" s="9">
        <v>50</v>
      </c>
      <c r="D391" s="9">
        <v>1225.6400000000001</v>
      </c>
      <c r="E391" s="9">
        <v>51</v>
      </c>
      <c r="F391" s="9">
        <v>391.96</v>
      </c>
      <c r="G391" s="8">
        <f t="shared" si="75"/>
        <v>39.5</v>
      </c>
      <c r="H391" s="8">
        <f t="shared" si="76"/>
        <v>2291.9468000000002</v>
      </c>
      <c r="I391" s="8">
        <f t="shared" si="77"/>
        <v>109.14</v>
      </c>
      <c r="J391" s="8">
        <f t="shared" si="78"/>
        <v>4186.1327999999994</v>
      </c>
      <c r="K391" s="8">
        <f t="shared" si="79"/>
        <v>6626.7195999999994</v>
      </c>
      <c r="L391" s="8">
        <f t="shared" si="72"/>
        <v>39.5</v>
      </c>
      <c r="M391" s="8">
        <f t="shared" si="73"/>
        <v>2291.9468000000002</v>
      </c>
      <c r="N391" s="8">
        <f t="shared" si="80"/>
        <v>43.35</v>
      </c>
      <c r="O391" s="8">
        <f t="shared" si="81"/>
        <v>2512.4636</v>
      </c>
      <c r="P391" s="8">
        <f t="shared" si="82"/>
        <v>4887.2604000000001</v>
      </c>
    </row>
    <row r="392" spans="1:16" outlineLevel="2" x14ac:dyDescent="0.25">
      <c r="A392" s="1" t="s">
        <v>352</v>
      </c>
      <c r="B392" s="1" t="s">
        <v>212</v>
      </c>
      <c r="C392" s="9">
        <v>610</v>
      </c>
      <c r="D392" s="9">
        <v>2819.25</v>
      </c>
      <c r="E392" s="9">
        <v>271</v>
      </c>
      <c r="F392" s="9">
        <v>941</v>
      </c>
      <c r="G392" s="8">
        <f t="shared" si="75"/>
        <v>481.90000000000003</v>
      </c>
      <c r="H392" s="8">
        <f t="shared" si="76"/>
        <v>5271.9975000000004</v>
      </c>
      <c r="I392" s="8">
        <f t="shared" si="77"/>
        <v>579.94000000000005</v>
      </c>
      <c r="J392" s="8">
        <f t="shared" si="78"/>
        <v>10049.879999999999</v>
      </c>
      <c r="K392" s="8">
        <f t="shared" si="79"/>
        <v>16383.717499999999</v>
      </c>
      <c r="L392" s="8">
        <f t="shared" si="72"/>
        <v>481.90000000000003</v>
      </c>
      <c r="M392" s="8">
        <f t="shared" si="73"/>
        <v>5271.9975000000004</v>
      </c>
      <c r="N392" s="8">
        <f t="shared" si="80"/>
        <v>230.35</v>
      </c>
      <c r="O392" s="8">
        <f t="shared" si="81"/>
        <v>6031.81</v>
      </c>
      <c r="P392" s="8">
        <f t="shared" si="82"/>
        <v>12016.057500000001</v>
      </c>
    </row>
    <row r="393" spans="1:16" outlineLevel="2" x14ac:dyDescent="0.25">
      <c r="A393" s="1" t="s">
        <v>352</v>
      </c>
      <c r="B393" s="1" t="s">
        <v>371</v>
      </c>
      <c r="C393" s="9">
        <v>489.22</v>
      </c>
      <c r="D393" s="9">
        <v>2572.62</v>
      </c>
      <c r="E393" s="9">
        <v>367</v>
      </c>
      <c r="F393" s="9">
        <v>1182.83</v>
      </c>
      <c r="G393" s="8">
        <f t="shared" si="75"/>
        <v>386.48380000000003</v>
      </c>
      <c r="H393" s="8">
        <f t="shared" si="76"/>
        <v>4810.7993999999999</v>
      </c>
      <c r="I393" s="8">
        <f t="shared" si="77"/>
        <v>785.38</v>
      </c>
      <c r="J393" s="8">
        <f t="shared" si="78"/>
        <v>12632.624399999999</v>
      </c>
      <c r="K393" s="8">
        <f t="shared" si="79"/>
        <v>18615.2876</v>
      </c>
      <c r="L393" s="8">
        <f t="shared" si="72"/>
        <v>386.48380000000003</v>
      </c>
      <c r="M393" s="8">
        <f t="shared" si="73"/>
        <v>4810.7993999999999</v>
      </c>
      <c r="N393" s="8">
        <f t="shared" si="80"/>
        <v>311.95</v>
      </c>
      <c r="O393" s="8">
        <f t="shared" si="81"/>
        <v>7581.9402999999993</v>
      </c>
      <c r="P393" s="8">
        <f t="shared" si="82"/>
        <v>13091.173499999999</v>
      </c>
    </row>
    <row r="394" spans="1:16" outlineLevel="1" x14ac:dyDescent="0.25">
      <c r="A394" s="23" t="s">
        <v>1257</v>
      </c>
      <c r="B394" s="22"/>
      <c r="C394" s="9">
        <f t="shared" ref="C394:P394" si="84">SUBTOTAL(9,C370:C393)</f>
        <v>8780.85</v>
      </c>
      <c r="D394" s="9">
        <f t="shared" si="84"/>
        <v>26447.339999999993</v>
      </c>
      <c r="E394" s="9">
        <f t="shared" si="84"/>
        <v>3803.2100000000005</v>
      </c>
      <c r="F394" s="9">
        <f t="shared" si="84"/>
        <v>13725.802999999998</v>
      </c>
      <c r="G394" s="8">
        <f t="shared" si="84"/>
        <v>6936.8714999999993</v>
      </c>
      <c r="H394" s="8">
        <f t="shared" si="84"/>
        <v>49456.525800000003</v>
      </c>
      <c r="I394" s="8">
        <f t="shared" si="84"/>
        <v>8138.8694000000005</v>
      </c>
      <c r="J394" s="8">
        <f t="shared" si="84"/>
        <v>146591.57603999999</v>
      </c>
      <c r="K394" s="8">
        <f t="shared" si="84"/>
        <v>211123.84274000002</v>
      </c>
      <c r="L394" s="8">
        <f t="shared" si="84"/>
        <v>6936.8714999999993</v>
      </c>
      <c r="M394" s="8">
        <f t="shared" si="84"/>
        <v>49456.525800000003</v>
      </c>
      <c r="N394" s="8">
        <f t="shared" si="84"/>
        <v>3232.7284999999997</v>
      </c>
      <c r="O394" s="8">
        <f t="shared" si="84"/>
        <v>87982.397230000017</v>
      </c>
      <c r="P394" s="8">
        <f t="shared" si="84"/>
        <v>147608.52303000001</v>
      </c>
    </row>
    <row r="395" spans="1:16" outlineLevel="2" x14ac:dyDescent="0.25">
      <c r="A395" s="1" t="s">
        <v>372</v>
      </c>
      <c r="B395" s="1" t="s">
        <v>373</v>
      </c>
      <c r="C395" s="9">
        <v>2720.74</v>
      </c>
      <c r="D395" s="9">
        <v>3100.83</v>
      </c>
      <c r="E395" s="9">
        <v>429</v>
      </c>
      <c r="F395" s="9">
        <v>1197.18</v>
      </c>
      <c r="G395" s="8">
        <f t="shared" si="75"/>
        <v>2149.3845999999999</v>
      </c>
      <c r="H395" s="8">
        <f t="shared" si="76"/>
        <v>5798.5520999999999</v>
      </c>
      <c r="I395" s="8">
        <f t="shared" si="77"/>
        <v>918.06000000000006</v>
      </c>
      <c r="J395" s="8">
        <f t="shared" si="78"/>
        <v>12785.8824</v>
      </c>
      <c r="K395" s="8">
        <f t="shared" si="79"/>
        <v>21651.879099999998</v>
      </c>
      <c r="L395" s="8">
        <f t="shared" si="72"/>
        <v>2149.3845999999999</v>
      </c>
      <c r="M395" s="8">
        <f t="shared" si="73"/>
        <v>5798.5520999999999</v>
      </c>
      <c r="N395" s="8">
        <f t="shared" si="80"/>
        <v>364.65</v>
      </c>
      <c r="O395" s="8">
        <f t="shared" si="81"/>
        <v>7673.9238000000005</v>
      </c>
      <c r="P395" s="8">
        <f t="shared" si="82"/>
        <v>15986.5105</v>
      </c>
    </row>
    <row r="396" spans="1:16" outlineLevel="2" x14ac:dyDescent="0.25">
      <c r="A396" s="1" t="s">
        <v>372</v>
      </c>
      <c r="B396" s="1" t="s">
        <v>374</v>
      </c>
      <c r="C396" s="9">
        <v>68.39</v>
      </c>
      <c r="D396" s="9">
        <v>711</v>
      </c>
      <c r="E396" s="9">
        <v>0</v>
      </c>
      <c r="F396" s="9">
        <v>298</v>
      </c>
      <c r="G396" s="8">
        <f t="shared" si="75"/>
        <v>54.028100000000002</v>
      </c>
      <c r="H396" s="8">
        <f t="shared" si="76"/>
        <v>1329.5700000000002</v>
      </c>
      <c r="I396" s="8">
        <f t="shared" si="77"/>
        <v>0</v>
      </c>
      <c r="J396" s="8">
        <f t="shared" si="78"/>
        <v>3182.64</v>
      </c>
      <c r="K396" s="8">
        <f t="shared" si="79"/>
        <v>4566.2381000000005</v>
      </c>
      <c r="L396" s="8">
        <f t="shared" si="72"/>
        <v>54.028100000000002</v>
      </c>
      <c r="M396" s="8">
        <f t="shared" si="73"/>
        <v>1329.5700000000002</v>
      </c>
      <c r="N396" s="8">
        <f t="shared" si="80"/>
        <v>0</v>
      </c>
      <c r="O396" s="8">
        <f t="shared" si="81"/>
        <v>1910.18</v>
      </c>
      <c r="P396" s="8">
        <f t="shared" si="82"/>
        <v>3293.7781000000004</v>
      </c>
    </row>
    <row r="397" spans="1:16" outlineLevel="2" x14ac:dyDescent="0.25">
      <c r="A397" s="1" t="s">
        <v>372</v>
      </c>
      <c r="B397" s="1" t="s">
        <v>375</v>
      </c>
      <c r="C397" s="9">
        <v>63</v>
      </c>
      <c r="D397" s="9">
        <v>775</v>
      </c>
      <c r="E397" s="9">
        <v>0</v>
      </c>
      <c r="F397" s="9">
        <v>28</v>
      </c>
      <c r="G397" s="8">
        <f t="shared" si="75"/>
        <v>49.77</v>
      </c>
      <c r="H397" s="8">
        <f t="shared" si="76"/>
        <v>1449.25</v>
      </c>
      <c r="I397" s="8">
        <f t="shared" si="77"/>
        <v>0</v>
      </c>
      <c r="J397" s="8">
        <f t="shared" si="78"/>
        <v>299.03999999999996</v>
      </c>
      <c r="K397" s="8">
        <f t="shared" si="79"/>
        <v>1798.06</v>
      </c>
      <c r="L397" s="8">
        <f t="shared" si="72"/>
        <v>49.77</v>
      </c>
      <c r="M397" s="8">
        <f t="shared" si="73"/>
        <v>1449.25</v>
      </c>
      <c r="N397" s="8">
        <f t="shared" si="80"/>
        <v>0</v>
      </c>
      <c r="O397" s="8">
        <f t="shared" si="81"/>
        <v>179.48000000000002</v>
      </c>
      <c r="P397" s="8">
        <f t="shared" si="82"/>
        <v>1678.5</v>
      </c>
    </row>
    <row r="398" spans="1:16" outlineLevel="2" x14ac:dyDescent="0.25">
      <c r="A398" s="1" t="s">
        <v>372</v>
      </c>
      <c r="B398" s="1" t="s">
        <v>376</v>
      </c>
      <c r="C398" s="9">
        <v>123</v>
      </c>
      <c r="D398" s="9">
        <v>1285.02</v>
      </c>
      <c r="E398" s="9">
        <v>40</v>
      </c>
      <c r="F398" s="9">
        <v>616.54</v>
      </c>
      <c r="G398" s="8">
        <f t="shared" si="75"/>
        <v>97.17</v>
      </c>
      <c r="H398" s="8">
        <f t="shared" si="76"/>
        <v>2402.9874</v>
      </c>
      <c r="I398" s="8">
        <f t="shared" si="77"/>
        <v>85.600000000000009</v>
      </c>
      <c r="J398" s="8">
        <f t="shared" si="78"/>
        <v>6584.6471999999994</v>
      </c>
      <c r="K398" s="8">
        <f t="shared" si="79"/>
        <v>9170.4045999999998</v>
      </c>
      <c r="L398" s="8">
        <f t="shared" si="72"/>
        <v>97.17</v>
      </c>
      <c r="M398" s="8">
        <f t="shared" si="73"/>
        <v>2402.9874</v>
      </c>
      <c r="N398" s="8">
        <f t="shared" si="80"/>
        <v>34</v>
      </c>
      <c r="O398" s="8">
        <f t="shared" si="81"/>
        <v>3952.0213999999996</v>
      </c>
      <c r="P398" s="8">
        <f t="shared" si="82"/>
        <v>6486.1787999999997</v>
      </c>
    </row>
    <row r="399" spans="1:16" outlineLevel="2" x14ac:dyDescent="0.25">
      <c r="A399" s="1" t="s">
        <v>372</v>
      </c>
      <c r="B399" s="1" t="s">
        <v>377</v>
      </c>
      <c r="C399" s="9">
        <v>0</v>
      </c>
      <c r="D399" s="9">
        <v>0</v>
      </c>
      <c r="E399" s="9">
        <v>0</v>
      </c>
      <c r="F399" s="9">
        <v>16.36</v>
      </c>
      <c r="G399" s="8">
        <f t="shared" si="75"/>
        <v>0</v>
      </c>
      <c r="H399" s="8">
        <f t="shared" si="76"/>
        <v>0</v>
      </c>
      <c r="I399" s="8">
        <f t="shared" si="77"/>
        <v>0</v>
      </c>
      <c r="J399" s="8">
        <f t="shared" si="78"/>
        <v>174.72479999999999</v>
      </c>
      <c r="K399" s="8">
        <f t="shared" si="79"/>
        <v>174.72479999999999</v>
      </c>
      <c r="L399" s="8">
        <f t="shared" si="72"/>
        <v>0</v>
      </c>
      <c r="M399" s="8">
        <f t="shared" si="73"/>
        <v>0</v>
      </c>
      <c r="N399" s="8">
        <f t="shared" si="80"/>
        <v>0</v>
      </c>
      <c r="O399" s="8">
        <f t="shared" si="81"/>
        <v>104.8676</v>
      </c>
      <c r="P399" s="8">
        <f t="shared" si="82"/>
        <v>104.8676</v>
      </c>
    </row>
    <row r="400" spans="1:16" outlineLevel="2" x14ac:dyDescent="0.25">
      <c r="A400" s="1" t="s">
        <v>372</v>
      </c>
      <c r="B400" s="1" t="s">
        <v>378</v>
      </c>
      <c r="C400" s="9">
        <v>295.75</v>
      </c>
      <c r="D400" s="9">
        <v>1081.06</v>
      </c>
      <c r="E400" s="9">
        <v>0</v>
      </c>
      <c r="F400" s="9">
        <v>949.55</v>
      </c>
      <c r="G400" s="8">
        <f t="shared" si="75"/>
        <v>233.64250000000001</v>
      </c>
      <c r="H400" s="8">
        <f t="shared" si="76"/>
        <v>2021.5822000000001</v>
      </c>
      <c r="I400" s="8">
        <f t="shared" si="77"/>
        <v>0</v>
      </c>
      <c r="J400" s="8">
        <f t="shared" si="78"/>
        <v>10141.194</v>
      </c>
      <c r="K400" s="8">
        <f t="shared" si="79"/>
        <v>12396.4187</v>
      </c>
      <c r="L400" s="8">
        <f t="shared" si="72"/>
        <v>233.64250000000001</v>
      </c>
      <c r="M400" s="8">
        <f t="shared" si="73"/>
        <v>2021.5822000000001</v>
      </c>
      <c r="N400" s="8">
        <f t="shared" si="80"/>
        <v>0</v>
      </c>
      <c r="O400" s="8">
        <f t="shared" si="81"/>
        <v>6086.6154999999999</v>
      </c>
      <c r="P400" s="8">
        <f t="shared" si="82"/>
        <v>8341.8402000000006</v>
      </c>
    </row>
    <row r="401" spans="1:16" outlineLevel="2" x14ac:dyDescent="0.25">
      <c r="A401" s="1" t="s">
        <v>372</v>
      </c>
      <c r="B401" s="1" t="s">
        <v>11</v>
      </c>
      <c r="C401" s="9">
        <v>525.41999999999996</v>
      </c>
      <c r="D401" s="9">
        <v>1868.13</v>
      </c>
      <c r="E401" s="9">
        <v>80</v>
      </c>
      <c r="F401" s="9">
        <v>563.16</v>
      </c>
      <c r="G401" s="8">
        <f t="shared" si="75"/>
        <v>415.08179999999999</v>
      </c>
      <c r="H401" s="8">
        <f t="shared" si="76"/>
        <v>3493.4031000000004</v>
      </c>
      <c r="I401" s="8">
        <f t="shared" si="77"/>
        <v>171.20000000000002</v>
      </c>
      <c r="J401" s="8">
        <f t="shared" si="78"/>
        <v>6014.5487999999996</v>
      </c>
      <c r="K401" s="8">
        <f t="shared" si="79"/>
        <v>10094.233700000001</v>
      </c>
      <c r="L401" s="8">
        <f t="shared" si="72"/>
        <v>415.08179999999999</v>
      </c>
      <c r="M401" s="8">
        <f t="shared" si="73"/>
        <v>3493.4031000000004</v>
      </c>
      <c r="N401" s="8">
        <f t="shared" si="80"/>
        <v>68</v>
      </c>
      <c r="O401" s="8">
        <f t="shared" si="81"/>
        <v>3609.8555999999999</v>
      </c>
      <c r="P401" s="8">
        <f t="shared" si="82"/>
        <v>7586.3405000000002</v>
      </c>
    </row>
    <row r="402" spans="1:16" outlineLevel="2" x14ac:dyDescent="0.25">
      <c r="A402" s="1" t="s">
        <v>372</v>
      </c>
      <c r="B402" s="1" t="s">
        <v>379</v>
      </c>
      <c r="C402" s="9">
        <v>499</v>
      </c>
      <c r="D402" s="9">
        <v>2890.01</v>
      </c>
      <c r="E402" s="9">
        <v>111</v>
      </c>
      <c r="F402" s="9">
        <v>1344.385</v>
      </c>
      <c r="G402" s="8">
        <f t="shared" si="75"/>
        <v>394.21000000000004</v>
      </c>
      <c r="H402" s="8">
        <f t="shared" si="76"/>
        <v>5404.3187000000007</v>
      </c>
      <c r="I402" s="8">
        <f t="shared" si="77"/>
        <v>237.54000000000002</v>
      </c>
      <c r="J402" s="8">
        <f t="shared" si="78"/>
        <v>14358.031799999999</v>
      </c>
      <c r="K402" s="8">
        <f t="shared" si="79"/>
        <v>20394.1005</v>
      </c>
      <c r="L402" s="8">
        <f t="shared" si="72"/>
        <v>394.21000000000004</v>
      </c>
      <c r="M402" s="8">
        <f t="shared" si="73"/>
        <v>5404.3187000000007</v>
      </c>
      <c r="N402" s="8">
        <f t="shared" si="80"/>
        <v>94.35</v>
      </c>
      <c r="O402" s="8">
        <f t="shared" si="81"/>
        <v>8617.50785</v>
      </c>
      <c r="P402" s="8">
        <f t="shared" si="82"/>
        <v>14510.386550000001</v>
      </c>
    </row>
    <row r="403" spans="1:16" outlineLevel="2" x14ac:dyDescent="0.25">
      <c r="A403" s="1" t="s">
        <v>372</v>
      </c>
      <c r="B403" s="1" t="s">
        <v>361</v>
      </c>
      <c r="C403" s="9">
        <v>0</v>
      </c>
      <c r="D403" s="9">
        <v>719.75</v>
      </c>
      <c r="E403" s="9">
        <v>0</v>
      </c>
      <c r="F403" s="9">
        <v>0</v>
      </c>
      <c r="G403" s="8">
        <f t="shared" si="75"/>
        <v>0</v>
      </c>
      <c r="H403" s="8">
        <f t="shared" si="76"/>
        <v>1345.9325000000001</v>
      </c>
      <c r="I403" s="8">
        <f t="shared" si="77"/>
        <v>0</v>
      </c>
      <c r="J403" s="8">
        <f t="shared" si="78"/>
        <v>0</v>
      </c>
      <c r="K403" s="8">
        <f t="shared" si="79"/>
        <v>1345.9325000000001</v>
      </c>
      <c r="L403" s="8">
        <f t="shared" si="72"/>
        <v>0</v>
      </c>
      <c r="M403" s="8">
        <f t="shared" si="73"/>
        <v>1345.9325000000001</v>
      </c>
      <c r="N403" s="8">
        <f t="shared" si="80"/>
        <v>0</v>
      </c>
      <c r="O403" s="8">
        <f t="shared" si="81"/>
        <v>0</v>
      </c>
      <c r="P403" s="8">
        <f t="shared" si="82"/>
        <v>1345.9325000000001</v>
      </c>
    </row>
    <row r="404" spans="1:16" outlineLevel="2" x14ac:dyDescent="0.25">
      <c r="A404" s="1" t="s">
        <v>372</v>
      </c>
      <c r="B404" s="1" t="s">
        <v>380</v>
      </c>
      <c r="C404" s="9">
        <v>107</v>
      </c>
      <c r="D404" s="9">
        <v>935.75</v>
      </c>
      <c r="E404" s="9">
        <v>81.45</v>
      </c>
      <c r="F404" s="9">
        <v>282.77999999999997</v>
      </c>
      <c r="G404" s="8">
        <f t="shared" si="75"/>
        <v>84.53</v>
      </c>
      <c r="H404" s="8">
        <f t="shared" si="76"/>
        <v>1749.8525000000002</v>
      </c>
      <c r="I404" s="8">
        <f t="shared" si="77"/>
        <v>174.30300000000003</v>
      </c>
      <c r="J404" s="8">
        <f t="shared" si="78"/>
        <v>3020.0903999999996</v>
      </c>
      <c r="K404" s="8">
        <f t="shared" si="79"/>
        <v>5028.7758999999996</v>
      </c>
      <c r="L404" s="8">
        <f t="shared" si="72"/>
        <v>84.53</v>
      </c>
      <c r="M404" s="8">
        <f t="shared" si="73"/>
        <v>1749.8525000000002</v>
      </c>
      <c r="N404" s="8">
        <f t="shared" si="80"/>
        <v>69.232500000000002</v>
      </c>
      <c r="O404" s="8">
        <f t="shared" si="81"/>
        <v>1812.6197999999999</v>
      </c>
      <c r="P404" s="8">
        <f t="shared" si="82"/>
        <v>3716.2348000000002</v>
      </c>
    </row>
    <row r="405" spans="1:16" outlineLevel="2" x14ac:dyDescent="0.25">
      <c r="A405" s="1" t="s">
        <v>372</v>
      </c>
      <c r="B405" s="1" t="s">
        <v>381</v>
      </c>
      <c r="C405" s="9">
        <v>302.63</v>
      </c>
      <c r="D405" s="9">
        <v>955</v>
      </c>
      <c r="E405" s="9">
        <v>129</v>
      </c>
      <c r="F405" s="9">
        <v>121</v>
      </c>
      <c r="G405" s="8">
        <f t="shared" si="75"/>
        <v>239.07769999999999</v>
      </c>
      <c r="H405" s="8">
        <f t="shared" si="76"/>
        <v>1785.8500000000001</v>
      </c>
      <c r="I405" s="8">
        <f t="shared" si="77"/>
        <v>276.06</v>
      </c>
      <c r="J405" s="8">
        <f t="shared" si="78"/>
        <v>1292.28</v>
      </c>
      <c r="K405" s="8">
        <f t="shared" si="79"/>
        <v>3593.2677000000003</v>
      </c>
      <c r="L405" s="8">
        <f t="shared" si="72"/>
        <v>239.07769999999999</v>
      </c>
      <c r="M405" s="8">
        <f t="shared" si="73"/>
        <v>1785.8500000000001</v>
      </c>
      <c r="N405" s="8">
        <f t="shared" si="80"/>
        <v>109.64999999999999</v>
      </c>
      <c r="O405" s="8">
        <f t="shared" si="81"/>
        <v>775.61</v>
      </c>
      <c r="P405" s="8">
        <f t="shared" si="82"/>
        <v>2910.1877000000004</v>
      </c>
    </row>
    <row r="406" spans="1:16" outlineLevel="2" x14ac:dyDescent="0.25">
      <c r="A406" s="1" t="s">
        <v>372</v>
      </c>
      <c r="B406" s="1" t="s">
        <v>144</v>
      </c>
      <c r="C406" s="9">
        <v>148.4</v>
      </c>
      <c r="D406" s="9">
        <v>329.99</v>
      </c>
      <c r="E406" s="9">
        <v>203.21199999999999</v>
      </c>
      <c r="F406" s="9">
        <v>235.857</v>
      </c>
      <c r="G406" s="8">
        <f t="shared" si="75"/>
        <v>117.236</v>
      </c>
      <c r="H406" s="8">
        <f t="shared" si="76"/>
        <v>617.08130000000006</v>
      </c>
      <c r="I406" s="8">
        <f t="shared" si="77"/>
        <v>434.87367999999998</v>
      </c>
      <c r="J406" s="8">
        <f t="shared" si="78"/>
        <v>2518.9527600000001</v>
      </c>
      <c r="K406" s="8">
        <f t="shared" si="79"/>
        <v>3688.1437400000004</v>
      </c>
      <c r="L406" s="8">
        <f t="shared" ref="L406:L473" si="85">+C406*0.79</f>
        <v>117.236</v>
      </c>
      <c r="M406" s="8">
        <f t="shared" ref="M406:M473" si="86">+D406*1.87</f>
        <v>617.08130000000006</v>
      </c>
      <c r="N406" s="8">
        <f t="shared" si="80"/>
        <v>172.7302</v>
      </c>
      <c r="O406" s="8">
        <f t="shared" si="81"/>
        <v>1511.84337</v>
      </c>
      <c r="P406" s="8">
        <f t="shared" si="82"/>
        <v>2418.8908700000002</v>
      </c>
    </row>
    <row r="407" spans="1:16" outlineLevel="2" x14ac:dyDescent="0.25">
      <c r="A407" s="1" t="s">
        <v>372</v>
      </c>
      <c r="B407" s="1" t="s">
        <v>335</v>
      </c>
      <c r="C407" s="9">
        <v>461.75</v>
      </c>
      <c r="D407" s="9">
        <v>851.053</v>
      </c>
      <c r="E407" s="9">
        <v>0</v>
      </c>
      <c r="F407" s="9">
        <v>375.69</v>
      </c>
      <c r="G407" s="8">
        <f t="shared" si="75"/>
        <v>364.78250000000003</v>
      </c>
      <c r="H407" s="8">
        <f t="shared" si="76"/>
        <v>1591.46911</v>
      </c>
      <c r="I407" s="8">
        <f t="shared" si="77"/>
        <v>0</v>
      </c>
      <c r="J407" s="8">
        <f t="shared" si="78"/>
        <v>4012.3692000000001</v>
      </c>
      <c r="K407" s="8">
        <f t="shared" si="79"/>
        <v>5968.6208100000003</v>
      </c>
      <c r="L407" s="8">
        <f t="shared" si="85"/>
        <v>364.78250000000003</v>
      </c>
      <c r="M407" s="8">
        <f t="shared" si="86"/>
        <v>1591.46911</v>
      </c>
      <c r="N407" s="8">
        <f t="shared" si="80"/>
        <v>0</v>
      </c>
      <c r="O407" s="8">
        <f t="shared" si="81"/>
        <v>2408.1729</v>
      </c>
      <c r="P407" s="8">
        <f t="shared" si="82"/>
        <v>4364.4245099999998</v>
      </c>
    </row>
    <row r="408" spans="1:16" outlineLevel="2" x14ac:dyDescent="0.25">
      <c r="A408" s="1" t="s">
        <v>372</v>
      </c>
      <c r="B408" s="1" t="s">
        <v>371</v>
      </c>
      <c r="C408" s="9">
        <v>529.28</v>
      </c>
      <c r="D408" s="9">
        <v>1233.29</v>
      </c>
      <c r="E408" s="9">
        <v>120</v>
      </c>
      <c r="F408" s="9">
        <v>1288.99</v>
      </c>
      <c r="G408" s="8">
        <f t="shared" si="75"/>
        <v>418.13119999999998</v>
      </c>
      <c r="H408" s="8">
        <f t="shared" si="76"/>
        <v>2306.2523000000001</v>
      </c>
      <c r="I408" s="8">
        <f t="shared" si="77"/>
        <v>256.8</v>
      </c>
      <c r="J408" s="8">
        <f t="shared" si="78"/>
        <v>13766.413199999999</v>
      </c>
      <c r="K408" s="8">
        <f t="shared" si="79"/>
        <v>16747.596699999998</v>
      </c>
      <c r="L408" s="8">
        <f t="shared" si="85"/>
        <v>418.13119999999998</v>
      </c>
      <c r="M408" s="8">
        <f t="shared" si="86"/>
        <v>2306.2523000000001</v>
      </c>
      <c r="N408" s="8">
        <f t="shared" si="80"/>
        <v>102</v>
      </c>
      <c r="O408" s="8">
        <f t="shared" si="81"/>
        <v>8262.4259000000002</v>
      </c>
      <c r="P408" s="8">
        <f t="shared" si="82"/>
        <v>11088.8094</v>
      </c>
    </row>
    <row r="409" spans="1:16" outlineLevel="1" x14ac:dyDescent="0.25">
      <c r="A409" s="23" t="s">
        <v>1256</v>
      </c>
      <c r="B409" s="22"/>
      <c r="C409" s="9">
        <f t="shared" ref="C409:P409" si="87">SUBTOTAL(9,C395:C408)</f>
        <v>5844.3599999999988</v>
      </c>
      <c r="D409" s="9">
        <f t="shared" si="87"/>
        <v>16735.883000000002</v>
      </c>
      <c r="E409" s="9">
        <f t="shared" si="87"/>
        <v>1193.662</v>
      </c>
      <c r="F409" s="9">
        <f t="shared" si="87"/>
        <v>7317.4919999999993</v>
      </c>
      <c r="G409" s="8">
        <f t="shared" si="87"/>
        <v>4617.0443999999998</v>
      </c>
      <c r="H409" s="8">
        <f t="shared" si="87"/>
        <v>31296.101210000001</v>
      </c>
      <c r="I409" s="8">
        <f t="shared" si="87"/>
        <v>2554.4366800000003</v>
      </c>
      <c r="J409" s="8">
        <f t="shared" si="87"/>
        <v>78150.814559999999</v>
      </c>
      <c r="K409" s="8">
        <f t="shared" si="87"/>
        <v>116618.39684999999</v>
      </c>
      <c r="L409" s="8">
        <f t="shared" si="87"/>
        <v>4617.0443999999998</v>
      </c>
      <c r="M409" s="8">
        <f t="shared" si="87"/>
        <v>31296.101210000001</v>
      </c>
      <c r="N409" s="8">
        <f t="shared" si="87"/>
        <v>1014.6126999999999</v>
      </c>
      <c r="O409" s="8">
        <f t="shared" si="87"/>
        <v>46905.123720000003</v>
      </c>
      <c r="P409" s="8">
        <f t="shared" si="87"/>
        <v>83832.882030000008</v>
      </c>
    </row>
    <row r="410" spans="1:16" outlineLevel="2" x14ac:dyDescent="0.25">
      <c r="A410" s="1" t="s">
        <v>382</v>
      </c>
      <c r="B410" s="1" t="s">
        <v>383</v>
      </c>
      <c r="C410" s="9">
        <v>232</v>
      </c>
      <c r="D410" s="9">
        <v>1991.046</v>
      </c>
      <c r="E410" s="9">
        <v>120</v>
      </c>
      <c r="F410" s="9">
        <v>538.697</v>
      </c>
      <c r="G410" s="8">
        <f t="shared" si="75"/>
        <v>183.28</v>
      </c>
      <c r="H410" s="8">
        <f t="shared" si="76"/>
        <v>3723.2560200000003</v>
      </c>
      <c r="I410" s="8">
        <f t="shared" si="77"/>
        <v>256.8</v>
      </c>
      <c r="J410" s="8">
        <f t="shared" si="78"/>
        <v>5753.2839599999998</v>
      </c>
      <c r="K410" s="8">
        <f t="shared" si="79"/>
        <v>9916.6199799999995</v>
      </c>
      <c r="L410" s="8">
        <f t="shared" si="85"/>
        <v>183.28</v>
      </c>
      <c r="M410" s="8">
        <f t="shared" si="86"/>
        <v>3723.2560200000003</v>
      </c>
      <c r="N410" s="8">
        <f t="shared" si="80"/>
        <v>102</v>
      </c>
      <c r="O410" s="8">
        <f t="shared" si="81"/>
        <v>3453.0477700000001</v>
      </c>
      <c r="P410" s="8">
        <f t="shared" si="82"/>
        <v>7461.5837900000006</v>
      </c>
    </row>
    <row r="411" spans="1:16" outlineLevel="2" x14ac:dyDescent="0.25">
      <c r="A411" s="1" t="s">
        <v>382</v>
      </c>
      <c r="B411" s="1" t="s">
        <v>384</v>
      </c>
      <c r="C411" s="9">
        <v>2786.5</v>
      </c>
      <c r="D411" s="9">
        <v>1153.46</v>
      </c>
      <c r="E411" s="9">
        <v>645.44000000000005</v>
      </c>
      <c r="F411" s="9">
        <v>1082.8699999999999</v>
      </c>
      <c r="G411" s="8">
        <f t="shared" si="75"/>
        <v>2201.335</v>
      </c>
      <c r="H411" s="8">
        <f t="shared" si="76"/>
        <v>2156.9702000000002</v>
      </c>
      <c r="I411" s="8">
        <f t="shared" si="77"/>
        <v>1381.2416000000003</v>
      </c>
      <c r="J411" s="8">
        <f t="shared" si="78"/>
        <v>11565.051599999999</v>
      </c>
      <c r="K411" s="8">
        <f t="shared" si="79"/>
        <v>17304.598399999999</v>
      </c>
      <c r="L411" s="8">
        <f t="shared" si="85"/>
        <v>2201.335</v>
      </c>
      <c r="M411" s="8">
        <f t="shared" si="86"/>
        <v>2156.9702000000002</v>
      </c>
      <c r="N411" s="8">
        <f t="shared" si="80"/>
        <v>548.62400000000002</v>
      </c>
      <c r="O411" s="8">
        <f t="shared" si="81"/>
        <v>6941.1966999999995</v>
      </c>
      <c r="P411" s="8">
        <f t="shared" si="82"/>
        <v>11848.125899999999</v>
      </c>
    </row>
    <row r="412" spans="1:16" outlineLevel="2" x14ac:dyDescent="0.25">
      <c r="A412" s="1" t="s">
        <v>382</v>
      </c>
      <c r="B412" s="1" t="s">
        <v>385</v>
      </c>
      <c r="C412" s="9">
        <v>12370.27</v>
      </c>
      <c r="D412" s="9">
        <v>3800.09</v>
      </c>
      <c r="E412" s="9">
        <v>822</v>
      </c>
      <c r="F412" s="9">
        <v>2145.2869999999998</v>
      </c>
      <c r="G412" s="8">
        <f t="shared" si="75"/>
        <v>9772.5133000000005</v>
      </c>
      <c r="H412" s="8">
        <f t="shared" si="76"/>
        <v>7106.1683000000003</v>
      </c>
      <c r="I412" s="8">
        <f t="shared" si="77"/>
        <v>1759.0800000000002</v>
      </c>
      <c r="J412" s="8">
        <f t="shared" si="78"/>
        <v>22911.665159999997</v>
      </c>
      <c r="K412" s="8">
        <f t="shared" si="79"/>
        <v>41549.426760000002</v>
      </c>
      <c r="L412" s="8">
        <f t="shared" si="85"/>
        <v>9772.5133000000005</v>
      </c>
      <c r="M412" s="8">
        <f t="shared" si="86"/>
        <v>7106.1683000000003</v>
      </c>
      <c r="N412" s="8">
        <f t="shared" si="80"/>
        <v>698.69999999999993</v>
      </c>
      <c r="O412" s="8">
        <f t="shared" si="81"/>
        <v>13751.289669999998</v>
      </c>
      <c r="P412" s="8">
        <f t="shared" si="82"/>
        <v>31328.671269999999</v>
      </c>
    </row>
    <row r="413" spans="1:16" outlineLevel="2" x14ac:dyDescent="0.25">
      <c r="A413" s="1" t="s">
        <v>382</v>
      </c>
      <c r="B413" s="1" t="s">
        <v>386</v>
      </c>
      <c r="C413" s="9">
        <v>6659.9</v>
      </c>
      <c r="D413" s="9">
        <v>1210.345</v>
      </c>
      <c r="E413" s="9">
        <v>739.94</v>
      </c>
      <c r="F413" s="9">
        <v>1549.65</v>
      </c>
      <c r="G413" s="8">
        <f t="shared" si="75"/>
        <v>5261.3209999999999</v>
      </c>
      <c r="H413" s="8">
        <f t="shared" si="76"/>
        <v>2263.3451500000001</v>
      </c>
      <c r="I413" s="8">
        <f t="shared" si="77"/>
        <v>1583.4716000000003</v>
      </c>
      <c r="J413" s="8">
        <f t="shared" si="78"/>
        <v>16550.261999999999</v>
      </c>
      <c r="K413" s="8">
        <f t="shared" si="79"/>
        <v>25658.399749999997</v>
      </c>
      <c r="L413" s="8">
        <f t="shared" si="85"/>
        <v>5261.3209999999999</v>
      </c>
      <c r="M413" s="8">
        <f t="shared" si="86"/>
        <v>2263.3451500000001</v>
      </c>
      <c r="N413" s="8">
        <f t="shared" si="80"/>
        <v>628.94900000000007</v>
      </c>
      <c r="O413" s="8">
        <f t="shared" si="81"/>
        <v>9933.2565000000013</v>
      </c>
      <c r="P413" s="8">
        <f t="shared" si="82"/>
        <v>18086.871650000001</v>
      </c>
    </row>
    <row r="414" spans="1:16" outlineLevel="2" x14ac:dyDescent="0.25">
      <c r="A414" s="1" t="s">
        <v>382</v>
      </c>
      <c r="B414" s="1" t="s">
        <v>387</v>
      </c>
      <c r="C414" s="9">
        <v>19954.05</v>
      </c>
      <c r="D414" s="9">
        <v>5265.62</v>
      </c>
      <c r="E414" s="9">
        <v>3162.47</v>
      </c>
      <c r="F414" s="9">
        <v>3140.4859999999999</v>
      </c>
      <c r="G414" s="8">
        <f t="shared" si="75"/>
        <v>15763.699500000001</v>
      </c>
      <c r="H414" s="8">
        <f t="shared" si="76"/>
        <v>9846.7093999999997</v>
      </c>
      <c r="I414" s="8">
        <f t="shared" si="77"/>
        <v>6767.6858000000002</v>
      </c>
      <c r="J414" s="8">
        <f t="shared" si="78"/>
        <v>33540.390479999995</v>
      </c>
      <c r="K414" s="8">
        <f t="shared" si="79"/>
        <v>65918.485179999989</v>
      </c>
      <c r="L414" s="8">
        <f t="shared" si="85"/>
        <v>15763.699500000001</v>
      </c>
      <c r="M414" s="8">
        <f t="shared" si="86"/>
        <v>9846.7093999999997</v>
      </c>
      <c r="N414" s="8">
        <f t="shared" si="80"/>
        <v>2688.0994999999998</v>
      </c>
      <c r="O414" s="8">
        <f t="shared" si="81"/>
        <v>20130.51526</v>
      </c>
      <c r="P414" s="8">
        <f t="shared" si="82"/>
        <v>48429.023660000006</v>
      </c>
    </row>
    <row r="415" spans="1:16" outlineLevel="2" x14ac:dyDescent="0.25">
      <c r="A415" s="1" t="s">
        <v>382</v>
      </c>
      <c r="B415" s="1" t="s">
        <v>388</v>
      </c>
      <c r="C415" s="9">
        <v>393</v>
      </c>
      <c r="D415" s="9">
        <v>2211.5630000000001</v>
      </c>
      <c r="E415" s="9">
        <v>194.05</v>
      </c>
      <c r="F415" s="9">
        <v>922.58</v>
      </c>
      <c r="G415" s="8">
        <f t="shared" si="75"/>
        <v>310.47000000000003</v>
      </c>
      <c r="H415" s="8">
        <f t="shared" si="76"/>
        <v>4135.6228100000008</v>
      </c>
      <c r="I415" s="8">
        <f t="shared" si="77"/>
        <v>415.26700000000005</v>
      </c>
      <c r="J415" s="8">
        <f t="shared" si="78"/>
        <v>9853.1543999999994</v>
      </c>
      <c r="K415" s="8">
        <f t="shared" si="79"/>
        <v>14714.514210000001</v>
      </c>
      <c r="L415" s="8">
        <f t="shared" si="85"/>
        <v>310.47000000000003</v>
      </c>
      <c r="M415" s="8">
        <f t="shared" si="86"/>
        <v>4135.6228100000008</v>
      </c>
      <c r="N415" s="8">
        <f t="shared" si="80"/>
        <v>164.9425</v>
      </c>
      <c r="O415" s="8">
        <f t="shared" si="81"/>
        <v>5913.7378000000008</v>
      </c>
      <c r="P415" s="8">
        <f t="shared" si="82"/>
        <v>10524.773110000002</v>
      </c>
    </row>
    <row r="416" spans="1:16" outlineLevel="2" x14ac:dyDescent="0.25">
      <c r="A416" s="1" t="s">
        <v>382</v>
      </c>
      <c r="B416" s="1" t="s">
        <v>389</v>
      </c>
      <c r="C416" s="9">
        <v>385.81</v>
      </c>
      <c r="D416" s="9">
        <v>296.54000000000002</v>
      </c>
      <c r="E416" s="9">
        <v>0</v>
      </c>
      <c r="F416" s="9">
        <v>444.21</v>
      </c>
      <c r="G416" s="8">
        <f t="shared" si="75"/>
        <v>304.78989999999999</v>
      </c>
      <c r="H416" s="8">
        <f t="shared" si="76"/>
        <v>554.52980000000002</v>
      </c>
      <c r="I416" s="8">
        <f t="shared" si="77"/>
        <v>0</v>
      </c>
      <c r="J416" s="8">
        <f t="shared" si="78"/>
        <v>4744.1628000000001</v>
      </c>
      <c r="K416" s="8">
        <f t="shared" si="79"/>
        <v>5603.4825000000001</v>
      </c>
      <c r="L416" s="8">
        <f t="shared" si="85"/>
        <v>304.78989999999999</v>
      </c>
      <c r="M416" s="8">
        <f t="shared" si="86"/>
        <v>554.52980000000002</v>
      </c>
      <c r="N416" s="8">
        <f t="shared" si="80"/>
        <v>0</v>
      </c>
      <c r="O416" s="8">
        <f t="shared" si="81"/>
        <v>2847.3860999999997</v>
      </c>
      <c r="P416" s="8">
        <f t="shared" si="82"/>
        <v>3706.7057999999997</v>
      </c>
    </row>
    <row r="417" spans="1:16" outlineLevel="2" x14ac:dyDescent="0.25">
      <c r="A417" s="1" t="s">
        <v>382</v>
      </c>
      <c r="B417" s="1" t="s">
        <v>390</v>
      </c>
      <c r="C417" s="9">
        <v>186</v>
      </c>
      <c r="D417" s="9">
        <v>470.97</v>
      </c>
      <c r="E417" s="9">
        <v>207.81</v>
      </c>
      <c r="F417" s="9">
        <v>593.86</v>
      </c>
      <c r="G417" s="8">
        <f t="shared" si="75"/>
        <v>146.94</v>
      </c>
      <c r="H417" s="8">
        <f t="shared" si="76"/>
        <v>880.71390000000008</v>
      </c>
      <c r="I417" s="8">
        <f t="shared" si="77"/>
        <v>444.71340000000004</v>
      </c>
      <c r="J417" s="8">
        <f t="shared" si="78"/>
        <v>6342.4247999999998</v>
      </c>
      <c r="K417" s="8">
        <f t="shared" si="79"/>
        <v>7814.7920999999997</v>
      </c>
      <c r="L417" s="8">
        <f t="shared" si="85"/>
        <v>146.94</v>
      </c>
      <c r="M417" s="8">
        <f t="shared" si="86"/>
        <v>880.71390000000008</v>
      </c>
      <c r="N417" s="8">
        <f t="shared" si="80"/>
        <v>176.63849999999999</v>
      </c>
      <c r="O417" s="8">
        <f t="shared" si="81"/>
        <v>3806.6426000000001</v>
      </c>
      <c r="P417" s="8">
        <f t="shared" si="82"/>
        <v>5010.9350000000004</v>
      </c>
    </row>
    <row r="418" spans="1:16" outlineLevel="1" x14ac:dyDescent="0.25">
      <c r="A418" s="23" t="s">
        <v>1255</v>
      </c>
      <c r="B418" s="22"/>
      <c r="C418" s="9">
        <f t="shared" ref="C418:P418" si="88">SUBTOTAL(9,C410:C417)</f>
        <v>42967.53</v>
      </c>
      <c r="D418" s="9">
        <f t="shared" si="88"/>
        <v>16399.634000000002</v>
      </c>
      <c r="E418" s="9">
        <f t="shared" si="88"/>
        <v>5891.7100000000009</v>
      </c>
      <c r="F418" s="9">
        <f t="shared" si="88"/>
        <v>10417.64</v>
      </c>
      <c r="G418" s="8">
        <f t="shared" si="88"/>
        <v>33944.34870000001</v>
      </c>
      <c r="H418" s="8">
        <f t="shared" si="88"/>
        <v>30667.315580000002</v>
      </c>
      <c r="I418" s="8">
        <f t="shared" si="88"/>
        <v>12608.259400000003</v>
      </c>
      <c r="J418" s="8">
        <f t="shared" si="88"/>
        <v>111260.3952</v>
      </c>
      <c r="K418" s="8">
        <f t="shared" si="88"/>
        <v>188480.31887999998</v>
      </c>
      <c r="L418" s="8">
        <f t="shared" si="88"/>
        <v>33944.34870000001</v>
      </c>
      <c r="M418" s="8">
        <f t="shared" si="88"/>
        <v>30667.315580000002</v>
      </c>
      <c r="N418" s="8">
        <f t="shared" si="88"/>
        <v>5007.9534999999996</v>
      </c>
      <c r="O418" s="8">
        <f t="shared" si="88"/>
        <v>66777.072400000005</v>
      </c>
      <c r="P418" s="8">
        <f t="shared" si="88"/>
        <v>136396.69018000001</v>
      </c>
    </row>
    <row r="419" spans="1:16" outlineLevel="2" x14ac:dyDescent="0.25">
      <c r="A419" s="1" t="s">
        <v>391</v>
      </c>
      <c r="B419" s="1" t="s">
        <v>392</v>
      </c>
      <c r="C419" s="9">
        <v>0</v>
      </c>
      <c r="D419" s="9">
        <v>145.94999999999999</v>
      </c>
      <c r="E419" s="9">
        <v>0</v>
      </c>
      <c r="F419" s="9">
        <v>81.63</v>
      </c>
      <c r="G419" s="8">
        <f t="shared" si="75"/>
        <v>0</v>
      </c>
      <c r="H419" s="8">
        <f t="shared" si="76"/>
        <v>272.92649999999998</v>
      </c>
      <c r="I419" s="8">
        <f t="shared" si="77"/>
        <v>0</v>
      </c>
      <c r="J419" s="8">
        <f t="shared" si="78"/>
        <v>871.80839999999989</v>
      </c>
      <c r="K419" s="8">
        <f t="shared" si="79"/>
        <v>1144.7348999999999</v>
      </c>
      <c r="L419" s="8">
        <f t="shared" si="85"/>
        <v>0</v>
      </c>
      <c r="M419" s="8">
        <f t="shared" si="86"/>
        <v>272.92649999999998</v>
      </c>
      <c r="N419" s="8">
        <f t="shared" si="80"/>
        <v>0</v>
      </c>
      <c r="O419" s="8">
        <f t="shared" si="81"/>
        <v>523.24829999999997</v>
      </c>
      <c r="P419" s="8">
        <f t="shared" si="82"/>
        <v>796.1748</v>
      </c>
    </row>
    <row r="420" spans="1:16" outlineLevel="2" x14ac:dyDescent="0.25">
      <c r="A420" s="1" t="s">
        <v>391</v>
      </c>
      <c r="B420" s="1" t="s">
        <v>161</v>
      </c>
      <c r="C420" s="9">
        <v>14</v>
      </c>
      <c r="D420" s="9">
        <v>287.36099999999999</v>
      </c>
      <c r="E420" s="9">
        <v>0</v>
      </c>
      <c r="F420" s="9">
        <v>105</v>
      </c>
      <c r="G420" s="8">
        <f t="shared" si="75"/>
        <v>11.06</v>
      </c>
      <c r="H420" s="8">
        <f t="shared" si="76"/>
        <v>537.36507000000006</v>
      </c>
      <c r="I420" s="8">
        <f t="shared" si="77"/>
        <v>0</v>
      </c>
      <c r="J420" s="8">
        <f t="shared" si="78"/>
        <v>1121.3999999999999</v>
      </c>
      <c r="K420" s="8">
        <f t="shared" si="79"/>
        <v>1669.8250699999999</v>
      </c>
      <c r="L420" s="8">
        <f t="shared" si="85"/>
        <v>11.06</v>
      </c>
      <c r="M420" s="8">
        <f t="shared" si="86"/>
        <v>537.36507000000006</v>
      </c>
      <c r="N420" s="8">
        <f t="shared" si="80"/>
        <v>0</v>
      </c>
      <c r="O420" s="8">
        <f t="shared" si="81"/>
        <v>673.05000000000007</v>
      </c>
      <c r="P420" s="8">
        <f t="shared" si="82"/>
        <v>1221.47507</v>
      </c>
    </row>
    <row r="421" spans="1:16" outlineLevel="2" x14ac:dyDescent="0.25">
      <c r="A421" s="1" t="s">
        <v>391</v>
      </c>
      <c r="B421" s="1" t="s">
        <v>393</v>
      </c>
      <c r="C421" s="9">
        <v>0</v>
      </c>
      <c r="D421" s="9">
        <v>133.09</v>
      </c>
      <c r="E421" s="9">
        <v>0</v>
      </c>
      <c r="F421" s="9">
        <v>0</v>
      </c>
      <c r="G421" s="8">
        <f t="shared" si="75"/>
        <v>0</v>
      </c>
      <c r="H421" s="8">
        <f t="shared" si="76"/>
        <v>248.87830000000002</v>
      </c>
      <c r="I421" s="8">
        <f t="shared" si="77"/>
        <v>0</v>
      </c>
      <c r="J421" s="8">
        <f t="shared" si="78"/>
        <v>0</v>
      </c>
      <c r="K421" s="8">
        <f t="shared" si="79"/>
        <v>248.87830000000002</v>
      </c>
      <c r="L421" s="8">
        <f t="shared" si="85"/>
        <v>0</v>
      </c>
      <c r="M421" s="8">
        <f t="shared" si="86"/>
        <v>248.87830000000002</v>
      </c>
      <c r="N421" s="8">
        <f t="shared" si="80"/>
        <v>0</v>
      </c>
      <c r="O421" s="8">
        <f t="shared" si="81"/>
        <v>0</v>
      </c>
      <c r="P421" s="8">
        <f t="shared" si="82"/>
        <v>248.87830000000002</v>
      </c>
    </row>
    <row r="422" spans="1:16" outlineLevel="2" x14ac:dyDescent="0.25">
      <c r="A422" s="1" t="s">
        <v>391</v>
      </c>
      <c r="B422" s="1" t="s">
        <v>394</v>
      </c>
      <c r="C422" s="9">
        <v>18</v>
      </c>
      <c r="D422" s="9">
        <v>443.66</v>
      </c>
      <c r="E422" s="9">
        <v>0</v>
      </c>
      <c r="F422" s="9">
        <v>66.826999999999998</v>
      </c>
      <c r="G422" s="8">
        <f t="shared" si="75"/>
        <v>14.22</v>
      </c>
      <c r="H422" s="8">
        <f t="shared" si="76"/>
        <v>829.64420000000007</v>
      </c>
      <c r="I422" s="8">
        <f t="shared" si="77"/>
        <v>0</v>
      </c>
      <c r="J422" s="8">
        <f t="shared" si="78"/>
        <v>713.71235999999999</v>
      </c>
      <c r="K422" s="8">
        <f t="shared" si="79"/>
        <v>1557.57656</v>
      </c>
      <c r="L422" s="8">
        <f t="shared" si="85"/>
        <v>14.22</v>
      </c>
      <c r="M422" s="8">
        <f t="shared" si="86"/>
        <v>829.64420000000007</v>
      </c>
      <c r="N422" s="8">
        <f t="shared" si="80"/>
        <v>0</v>
      </c>
      <c r="O422" s="8">
        <f t="shared" si="81"/>
        <v>428.36106999999998</v>
      </c>
      <c r="P422" s="8">
        <f t="shared" si="82"/>
        <v>1272.2252700000001</v>
      </c>
    </row>
    <row r="423" spans="1:16" outlineLevel="2" x14ac:dyDescent="0.25">
      <c r="A423" s="1" t="s">
        <v>391</v>
      </c>
      <c r="B423" s="1" t="s">
        <v>395</v>
      </c>
      <c r="C423" s="9">
        <v>0</v>
      </c>
      <c r="D423" s="9">
        <v>246.7</v>
      </c>
      <c r="E423" s="9">
        <v>0</v>
      </c>
      <c r="F423" s="9">
        <v>17</v>
      </c>
      <c r="G423" s="8">
        <f t="shared" si="75"/>
        <v>0</v>
      </c>
      <c r="H423" s="8">
        <f t="shared" si="76"/>
        <v>461.32900000000001</v>
      </c>
      <c r="I423" s="8">
        <f t="shared" si="77"/>
        <v>0</v>
      </c>
      <c r="J423" s="8">
        <f t="shared" si="78"/>
        <v>181.56</v>
      </c>
      <c r="K423" s="8">
        <f t="shared" si="79"/>
        <v>642.88900000000001</v>
      </c>
      <c r="L423" s="8">
        <f t="shared" si="85"/>
        <v>0</v>
      </c>
      <c r="M423" s="8">
        <f t="shared" si="86"/>
        <v>461.32900000000001</v>
      </c>
      <c r="N423" s="8">
        <f t="shared" si="80"/>
        <v>0</v>
      </c>
      <c r="O423" s="8">
        <f t="shared" si="81"/>
        <v>108.97</v>
      </c>
      <c r="P423" s="8">
        <f t="shared" si="82"/>
        <v>570.29899999999998</v>
      </c>
    </row>
    <row r="424" spans="1:16" outlineLevel="2" x14ac:dyDescent="0.25">
      <c r="A424" s="1" t="s">
        <v>391</v>
      </c>
      <c r="B424" s="1" t="s">
        <v>396</v>
      </c>
      <c r="C424" s="9">
        <v>0</v>
      </c>
      <c r="D424" s="9">
        <v>153.09</v>
      </c>
      <c r="E424" s="9">
        <v>0</v>
      </c>
      <c r="F424" s="9">
        <v>23</v>
      </c>
      <c r="G424" s="8">
        <f t="shared" si="75"/>
        <v>0</v>
      </c>
      <c r="H424" s="8">
        <f t="shared" si="76"/>
        <v>286.2783</v>
      </c>
      <c r="I424" s="8">
        <f t="shared" si="77"/>
        <v>0</v>
      </c>
      <c r="J424" s="8">
        <f t="shared" si="78"/>
        <v>245.64</v>
      </c>
      <c r="K424" s="8">
        <f t="shared" si="79"/>
        <v>531.91830000000004</v>
      </c>
      <c r="L424" s="8">
        <f t="shared" si="85"/>
        <v>0</v>
      </c>
      <c r="M424" s="8">
        <f t="shared" si="86"/>
        <v>286.2783</v>
      </c>
      <c r="N424" s="8">
        <f t="shared" si="80"/>
        <v>0</v>
      </c>
      <c r="O424" s="8">
        <f t="shared" si="81"/>
        <v>147.43</v>
      </c>
      <c r="P424" s="8">
        <f t="shared" si="82"/>
        <v>433.70830000000001</v>
      </c>
    </row>
    <row r="425" spans="1:16" outlineLevel="2" x14ac:dyDescent="0.25">
      <c r="A425" s="1" t="s">
        <v>391</v>
      </c>
      <c r="B425" s="1" t="s">
        <v>397</v>
      </c>
      <c r="C425" s="9">
        <v>0</v>
      </c>
      <c r="D425" s="9">
        <v>126</v>
      </c>
      <c r="E425" s="9">
        <v>0</v>
      </c>
      <c r="F425" s="9">
        <v>11</v>
      </c>
      <c r="G425" s="8">
        <f t="shared" si="75"/>
        <v>0</v>
      </c>
      <c r="H425" s="8">
        <f t="shared" si="76"/>
        <v>235.62</v>
      </c>
      <c r="I425" s="8">
        <f t="shared" si="77"/>
        <v>0</v>
      </c>
      <c r="J425" s="8">
        <f t="shared" si="78"/>
        <v>117.47999999999999</v>
      </c>
      <c r="K425" s="8">
        <f t="shared" si="79"/>
        <v>353.1</v>
      </c>
      <c r="L425" s="8">
        <f t="shared" si="85"/>
        <v>0</v>
      </c>
      <c r="M425" s="8">
        <f t="shared" si="86"/>
        <v>235.62</v>
      </c>
      <c r="N425" s="8">
        <f t="shared" si="80"/>
        <v>0</v>
      </c>
      <c r="O425" s="8">
        <f t="shared" si="81"/>
        <v>70.510000000000005</v>
      </c>
      <c r="P425" s="8">
        <f t="shared" si="82"/>
        <v>306.13</v>
      </c>
    </row>
    <row r="426" spans="1:16" outlineLevel="2" x14ac:dyDescent="0.25">
      <c r="A426" s="1" t="s">
        <v>391</v>
      </c>
      <c r="B426" s="1" t="s">
        <v>398</v>
      </c>
      <c r="C426" s="9">
        <v>0</v>
      </c>
      <c r="D426" s="9">
        <v>66.709999999999994</v>
      </c>
      <c r="E426" s="9">
        <v>0</v>
      </c>
      <c r="F426" s="9">
        <v>23.646999999999998</v>
      </c>
      <c r="G426" s="8">
        <f t="shared" si="75"/>
        <v>0</v>
      </c>
      <c r="H426" s="8">
        <f t="shared" si="76"/>
        <v>124.74769999999999</v>
      </c>
      <c r="I426" s="8">
        <f t="shared" si="77"/>
        <v>0</v>
      </c>
      <c r="J426" s="8">
        <f t="shared" si="78"/>
        <v>252.54995999999997</v>
      </c>
      <c r="K426" s="8">
        <f t="shared" si="79"/>
        <v>377.29765999999995</v>
      </c>
      <c r="L426" s="8">
        <f t="shared" si="85"/>
        <v>0</v>
      </c>
      <c r="M426" s="8">
        <f t="shared" si="86"/>
        <v>124.74769999999999</v>
      </c>
      <c r="N426" s="8">
        <f t="shared" si="80"/>
        <v>0</v>
      </c>
      <c r="O426" s="8">
        <f t="shared" si="81"/>
        <v>151.57727</v>
      </c>
      <c r="P426" s="8">
        <f t="shared" si="82"/>
        <v>276.32497000000001</v>
      </c>
    </row>
    <row r="427" spans="1:16" outlineLevel="2" x14ac:dyDescent="0.25">
      <c r="A427" s="1" t="s">
        <v>391</v>
      </c>
      <c r="B427" s="1" t="s">
        <v>399</v>
      </c>
      <c r="C427" s="9">
        <v>0</v>
      </c>
      <c r="D427" s="9">
        <v>268.79000000000002</v>
      </c>
      <c r="E427" s="9">
        <v>0</v>
      </c>
      <c r="F427" s="9">
        <v>0</v>
      </c>
      <c r="G427" s="8">
        <f t="shared" si="75"/>
        <v>0</v>
      </c>
      <c r="H427" s="8">
        <f t="shared" si="76"/>
        <v>502.63730000000004</v>
      </c>
      <c r="I427" s="8">
        <f t="shared" si="77"/>
        <v>0</v>
      </c>
      <c r="J427" s="8">
        <f t="shared" si="78"/>
        <v>0</v>
      </c>
      <c r="K427" s="8">
        <f t="shared" si="79"/>
        <v>502.63730000000004</v>
      </c>
      <c r="L427" s="8">
        <f t="shared" si="85"/>
        <v>0</v>
      </c>
      <c r="M427" s="8">
        <f t="shared" si="86"/>
        <v>502.63730000000004</v>
      </c>
      <c r="N427" s="8">
        <f t="shared" si="80"/>
        <v>0</v>
      </c>
      <c r="O427" s="8">
        <f t="shared" si="81"/>
        <v>0</v>
      </c>
      <c r="P427" s="8">
        <f t="shared" si="82"/>
        <v>502.63730000000004</v>
      </c>
    </row>
    <row r="428" spans="1:16" outlineLevel="2" x14ac:dyDescent="0.25">
      <c r="A428" s="1" t="s">
        <v>391</v>
      </c>
      <c r="B428" s="1" t="s">
        <v>400</v>
      </c>
      <c r="C428" s="9">
        <v>0</v>
      </c>
      <c r="D428" s="9">
        <v>164.54</v>
      </c>
      <c r="E428" s="9">
        <v>0</v>
      </c>
      <c r="F428" s="9">
        <v>51.73</v>
      </c>
      <c r="G428" s="8">
        <f t="shared" si="75"/>
        <v>0</v>
      </c>
      <c r="H428" s="8">
        <f t="shared" si="76"/>
        <v>307.68979999999999</v>
      </c>
      <c r="I428" s="8">
        <f t="shared" si="77"/>
        <v>0</v>
      </c>
      <c r="J428" s="8">
        <f t="shared" si="78"/>
        <v>552.4763999999999</v>
      </c>
      <c r="K428" s="8">
        <f t="shared" si="79"/>
        <v>860.16619999999989</v>
      </c>
      <c r="L428" s="8">
        <f t="shared" si="85"/>
        <v>0</v>
      </c>
      <c r="M428" s="8">
        <f t="shared" si="86"/>
        <v>307.68979999999999</v>
      </c>
      <c r="N428" s="8">
        <f t="shared" si="80"/>
        <v>0</v>
      </c>
      <c r="O428" s="8">
        <f t="shared" si="81"/>
        <v>331.58929999999998</v>
      </c>
      <c r="P428" s="8">
        <f t="shared" si="82"/>
        <v>639.27909999999997</v>
      </c>
    </row>
    <row r="429" spans="1:16" outlineLevel="2" x14ac:dyDescent="0.25">
      <c r="A429" s="1" t="s">
        <v>391</v>
      </c>
      <c r="B429" s="1" t="s">
        <v>401</v>
      </c>
      <c r="C429" s="9">
        <v>0</v>
      </c>
      <c r="D429" s="9">
        <v>50</v>
      </c>
      <c r="E429" s="9">
        <v>0</v>
      </c>
      <c r="F429" s="9">
        <v>0</v>
      </c>
      <c r="G429" s="8">
        <f t="shared" si="75"/>
        <v>0</v>
      </c>
      <c r="H429" s="8">
        <f t="shared" si="76"/>
        <v>93.5</v>
      </c>
      <c r="I429" s="8">
        <f t="shared" si="77"/>
        <v>0</v>
      </c>
      <c r="J429" s="8">
        <f t="shared" si="78"/>
        <v>0</v>
      </c>
      <c r="K429" s="8">
        <f t="shared" si="79"/>
        <v>93.5</v>
      </c>
      <c r="L429" s="8">
        <f t="shared" si="85"/>
        <v>0</v>
      </c>
      <c r="M429" s="8">
        <f t="shared" si="86"/>
        <v>93.5</v>
      </c>
      <c r="N429" s="8">
        <f t="shared" si="80"/>
        <v>0</v>
      </c>
      <c r="O429" s="8">
        <f t="shared" si="81"/>
        <v>0</v>
      </c>
      <c r="P429" s="8">
        <f t="shared" si="82"/>
        <v>93.5</v>
      </c>
    </row>
    <row r="430" spans="1:16" outlineLevel="2" x14ac:dyDescent="0.25">
      <c r="A430" s="1" t="s">
        <v>391</v>
      </c>
      <c r="B430" s="1" t="s">
        <v>402</v>
      </c>
      <c r="C430" s="9">
        <v>54</v>
      </c>
      <c r="D430" s="9">
        <v>341.68400000000003</v>
      </c>
      <c r="E430" s="9">
        <v>10</v>
      </c>
      <c r="F430" s="9">
        <v>61.66</v>
      </c>
      <c r="G430" s="8">
        <f t="shared" ref="G430:G496" si="89">+C430*0.79</f>
        <v>42.660000000000004</v>
      </c>
      <c r="H430" s="8">
        <f t="shared" ref="H430:H496" si="90">+D430*1.87</f>
        <v>638.94908000000009</v>
      </c>
      <c r="I430" s="8">
        <f t="shared" ref="I430:I496" si="91">+E430*2.14</f>
        <v>21.400000000000002</v>
      </c>
      <c r="J430" s="8">
        <f t="shared" ref="J430:J496" si="92">+F430*10.68</f>
        <v>658.52879999999993</v>
      </c>
      <c r="K430" s="8">
        <f t="shared" ref="K430:K496" si="93">SUM(G430:J430)</f>
        <v>1361.5378799999999</v>
      </c>
      <c r="L430" s="8">
        <f t="shared" si="85"/>
        <v>42.660000000000004</v>
      </c>
      <c r="M430" s="8">
        <f t="shared" si="86"/>
        <v>638.94908000000009</v>
      </c>
      <c r="N430" s="8">
        <f t="shared" ref="N430:N496" si="94">+E430*0.85</f>
        <v>8.5</v>
      </c>
      <c r="O430" s="8">
        <f t="shared" ref="O430:O496" si="95">+F430*6.41</f>
        <v>395.24059999999997</v>
      </c>
      <c r="P430" s="8">
        <f t="shared" ref="P430:P496" si="96">SUM(L430:O430)</f>
        <v>1085.34968</v>
      </c>
    </row>
    <row r="431" spans="1:16" outlineLevel="2" x14ac:dyDescent="0.25">
      <c r="A431" s="1" t="s">
        <v>391</v>
      </c>
      <c r="B431" s="1" t="s">
        <v>403</v>
      </c>
      <c r="C431" s="9">
        <v>0</v>
      </c>
      <c r="D431" s="9">
        <v>194</v>
      </c>
      <c r="E431" s="9">
        <v>0</v>
      </c>
      <c r="F431" s="9">
        <v>0</v>
      </c>
      <c r="G431" s="8">
        <f t="shared" si="89"/>
        <v>0</v>
      </c>
      <c r="H431" s="8">
        <f t="shared" si="90"/>
        <v>362.78000000000003</v>
      </c>
      <c r="I431" s="8">
        <f t="shared" si="91"/>
        <v>0</v>
      </c>
      <c r="J431" s="8">
        <f t="shared" si="92"/>
        <v>0</v>
      </c>
      <c r="K431" s="8">
        <f t="shared" si="93"/>
        <v>362.78000000000003</v>
      </c>
      <c r="L431" s="8">
        <f t="shared" si="85"/>
        <v>0</v>
      </c>
      <c r="M431" s="8">
        <f t="shared" si="86"/>
        <v>362.78000000000003</v>
      </c>
      <c r="N431" s="8">
        <f t="shared" si="94"/>
        <v>0</v>
      </c>
      <c r="O431" s="8">
        <f t="shared" si="95"/>
        <v>0</v>
      </c>
      <c r="P431" s="8">
        <f t="shared" si="96"/>
        <v>362.78000000000003</v>
      </c>
    </row>
    <row r="432" spans="1:16" outlineLevel="2" x14ac:dyDescent="0.25">
      <c r="A432" s="1" t="s">
        <v>391</v>
      </c>
      <c r="B432" s="1" t="s">
        <v>404</v>
      </c>
      <c r="C432" s="9">
        <v>0</v>
      </c>
      <c r="D432" s="9">
        <v>498.66</v>
      </c>
      <c r="E432" s="9">
        <v>0</v>
      </c>
      <c r="F432" s="9">
        <v>113</v>
      </c>
      <c r="G432" s="8">
        <f t="shared" si="89"/>
        <v>0</v>
      </c>
      <c r="H432" s="8">
        <f t="shared" si="90"/>
        <v>932.49420000000009</v>
      </c>
      <c r="I432" s="8">
        <f t="shared" si="91"/>
        <v>0</v>
      </c>
      <c r="J432" s="8">
        <f t="shared" si="92"/>
        <v>1206.8399999999999</v>
      </c>
      <c r="K432" s="8">
        <f t="shared" si="93"/>
        <v>2139.3342000000002</v>
      </c>
      <c r="L432" s="8">
        <f t="shared" si="85"/>
        <v>0</v>
      </c>
      <c r="M432" s="8">
        <f t="shared" si="86"/>
        <v>932.49420000000009</v>
      </c>
      <c r="N432" s="8">
        <f t="shared" si="94"/>
        <v>0</v>
      </c>
      <c r="O432" s="8">
        <f t="shared" si="95"/>
        <v>724.33</v>
      </c>
      <c r="P432" s="8">
        <f t="shared" si="96"/>
        <v>1656.8242</v>
      </c>
    </row>
    <row r="433" spans="1:16" outlineLevel="2" x14ac:dyDescent="0.25">
      <c r="A433" s="1" t="s">
        <v>391</v>
      </c>
      <c r="B433" s="1" t="s">
        <v>405</v>
      </c>
      <c r="C433" s="9">
        <v>0</v>
      </c>
      <c r="D433" s="9">
        <v>191.29</v>
      </c>
      <c r="E433" s="9">
        <v>0</v>
      </c>
      <c r="F433" s="9">
        <v>10</v>
      </c>
      <c r="G433" s="8">
        <f t="shared" si="89"/>
        <v>0</v>
      </c>
      <c r="H433" s="8">
        <f t="shared" si="90"/>
        <v>357.71230000000003</v>
      </c>
      <c r="I433" s="8">
        <f t="shared" si="91"/>
        <v>0</v>
      </c>
      <c r="J433" s="8">
        <f t="shared" si="92"/>
        <v>106.8</v>
      </c>
      <c r="K433" s="8">
        <f t="shared" si="93"/>
        <v>464.51230000000004</v>
      </c>
      <c r="L433" s="8">
        <f t="shared" si="85"/>
        <v>0</v>
      </c>
      <c r="M433" s="8">
        <f t="shared" si="86"/>
        <v>357.71230000000003</v>
      </c>
      <c r="N433" s="8">
        <f t="shared" si="94"/>
        <v>0</v>
      </c>
      <c r="O433" s="8">
        <f t="shared" si="95"/>
        <v>64.099999999999994</v>
      </c>
      <c r="P433" s="8">
        <f t="shared" si="96"/>
        <v>421.81230000000005</v>
      </c>
    </row>
    <row r="434" spans="1:16" outlineLevel="2" x14ac:dyDescent="0.25">
      <c r="A434" s="1" t="s">
        <v>391</v>
      </c>
      <c r="B434" s="1" t="s">
        <v>237</v>
      </c>
      <c r="C434" s="9">
        <v>0</v>
      </c>
      <c r="D434" s="9">
        <v>29</v>
      </c>
      <c r="E434" s="9">
        <v>0</v>
      </c>
      <c r="F434" s="9">
        <v>0</v>
      </c>
      <c r="G434" s="8">
        <f t="shared" si="89"/>
        <v>0</v>
      </c>
      <c r="H434" s="8">
        <f t="shared" si="90"/>
        <v>54.230000000000004</v>
      </c>
      <c r="I434" s="8">
        <f t="shared" si="91"/>
        <v>0</v>
      </c>
      <c r="J434" s="8">
        <f t="shared" si="92"/>
        <v>0</v>
      </c>
      <c r="K434" s="8">
        <f t="shared" si="93"/>
        <v>54.230000000000004</v>
      </c>
      <c r="L434" s="8">
        <f t="shared" si="85"/>
        <v>0</v>
      </c>
      <c r="M434" s="8">
        <f t="shared" si="86"/>
        <v>54.230000000000004</v>
      </c>
      <c r="N434" s="8">
        <f t="shared" si="94"/>
        <v>0</v>
      </c>
      <c r="O434" s="8">
        <f t="shared" si="95"/>
        <v>0</v>
      </c>
      <c r="P434" s="8">
        <f t="shared" si="96"/>
        <v>54.230000000000004</v>
      </c>
    </row>
    <row r="435" spans="1:16" outlineLevel="2" x14ac:dyDescent="0.25">
      <c r="A435" s="1" t="s">
        <v>391</v>
      </c>
      <c r="B435" s="1" t="s">
        <v>406</v>
      </c>
      <c r="C435" s="9">
        <v>0</v>
      </c>
      <c r="D435" s="9">
        <v>77</v>
      </c>
      <c r="E435" s="9">
        <v>0</v>
      </c>
      <c r="F435" s="9">
        <v>13</v>
      </c>
      <c r="G435" s="8">
        <f t="shared" si="89"/>
        <v>0</v>
      </c>
      <c r="H435" s="8">
        <f t="shared" si="90"/>
        <v>143.99</v>
      </c>
      <c r="I435" s="8">
        <f t="shared" si="91"/>
        <v>0</v>
      </c>
      <c r="J435" s="8">
        <f t="shared" si="92"/>
        <v>138.84</v>
      </c>
      <c r="K435" s="8">
        <f t="shared" si="93"/>
        <v>282.83000000000004</v>
      </c>
      <c r="L435" s="8">
        <f t="shared" si="85"/>
        <v>0</v>
      </c>
      <c r="M435" s="8">
        <f t="shared" si="86"/>
        <v>143.99</v>
      </c>
      <c r="N435" s="8">
        <f t="shared" si="94"/>
        <v>0</v>
      </c>
      <c r="O435" s="8">
        <f t="shared" si="95"/>
        <v>83.33</v>
      </c>
      <c r="P435" s="8">
        <f t="shared" si="96"/>
        <v>227.32</v>
      </c>
    </row>
    <row r="436" spans="1:16" outlineLevel="2" x14ac:dyDescent="0.25">
      <c r="A436" s="1" t="s">
        <v>391</v>
      </c>
      <c r="B436" s="1" t="s">
        <v>407</v>
      </c>
      <c r="C436" s="9">
        <v>0</v>
      </c>
      <c r="D436" s="9">
        <v>23</v>
      </c>
      <c r="E436" s="9">
        <v>0</v>
      </c>
      <c r="F436" s="9">
        <v>0</v>
      </c>
      <c r="G436" s="8">
        <f t="shared" si="89"/>
        <v>0</v>
      </c>
      <c r="H436" s="8">
        <f t="shared" si="90"/>
        <v>43.010000000000005</v>
      </c>
      <c r="I436" s="8">
        <f t="shared" si="91"/>
        <v>0</v>
      </c>
      <c r="J436" s="8">
        <f t="shared" si="92"/>
        <v>0</v>
      </c>
      <c r="K436" s="8">
        <f t="shared" si="93"/>
        <v>43.010000000000005</v>
      </c>
      <c r="L436" s="8">
        <f t="shared" si="85"/>
        <v>0</v>
      </c>
      <c r="M436" s="8">
        <f t="shared" si="86"/>
        <v>43.010000000000005</v>
      </c>
      <c r="N436" s="8">
        <f t="shared" si="94"/>
        <v>0</v>
      </c>
      <c r="O436" s="8">
        <f t="shared" si="95"/>
        <v>0</v>
      </c>
      <c r="P436" s="8">
        <f t="shared" si="96"/>
        <v>43.010000000000005</v>
      </c>
    </row>
    <row r="437" spans="1:16" outlineLevel="1" x14ac:dyDescent="0.25">
      <c r="A437" s="23" t="s">
        <v>1254</v>
      </c>
      <c r="B437" s="22"/>
      <c r="C437" s="9">
        <f t="shared" ref="C437:P437" si="97">SUBTOTAL(9,C419:C436)</f>
        <v>86</v>
      </c>
      <c r="D437" s="9">
        <f t="shared" si="97"/>
        <v>3440.5249999999996</v>
      </c>
      <c r="E437" s="9">
        <f t="shared" si="97"/>
        <v>10</v>
      </c>
      <c r="F437" s="9">
        <f t="shared" si="97"/>
        <v>577.49400000000003</v>
      </c>
      <c r="G437" s="8">
        <f t="shared" si="97"/>
        <v>67.94</v>
      </c>
      <c r="H437" s="8">
        <f t="shared" si="97"/>
        <v>6433.7817500000001</v>
      </c>
      <c r="I437" s="8">
        <f t="shared" si="97"/>
        <v>21.400000000000002</v>
      </c>
      <c r="J437" s="8">
        <f t="shared" si="97"/>
        <v>6167.6359199999997</v>
      </c>
      <c r="K437" s="8">
        <f t="shared" si="97"/>
        <v>12690.757670000001</v>
      </c>
      <c r="L437" s="8">
        <f t="shared" si="97"/>
        <v>67.94</v>
      </c>
      <c r="M437" s="8">
        <f t="shared" si="97"/>
        <v>6433.7817500000001</v>
      </c>
      <c r="N437" s="8">
        <f t="shared" si="97"/>
        <v>8.5</v>
      </c>
      <c r="O437" s="8">
        <f t="shared" si="97"/>
        <v>3701.7365399999999</v>
      </c>
      <c r="P437" s="8">
        <f t="shared" si="97"/>
        <v>10211.958289999999</v>
      </c>
    </row>
    <row r="438" spans="1:16" outlineLevel="2" x14ac:dyDescent="0.25">
      <c r="A438" s="1" t="s">
        <v>408</v>
      </c>
      <c r="B438" s="1" t="s">
        <v>409</v>
      </c>
      <c r="C438" s="9">
        <v>280</v>
      </c>
      <c r="D438" s="9">
        <v>936.05</v>
      </c>
      <c r="E438" s="9">
        <v>490.81</v>
      </c>
      <c r="F438" s="9">
        <v>594.26</v>
      </c>
      <c r="G438" s="8">
        <f t="shared" si="89"/>
        <v>221.20000000000002</v>
      </c>
      <c r="H438" s="8">
        <f t="shared" si="90"/>
        <v>1750.4135000000001</v>
      </c>
      <c r="I438" s="8">
        <f t="shared" si="91"/>
        <v>1050.3334</v>
      </c>
      <c r="J438" s="8">
        <f t="shared" si="92"/>
        <v>6346.6967999999997</v>
      </c>
      <c r="K438" s="8">
        <f t="shared" si="93"/>
        <v>9368.6437000000005</v>
      </c>
      <c r="L438" s="8">
        <f t="shared" si="85"/>
        <v>221.20000000000002</v>
      </c>
      <c r="M438" s="8">
        <f t="shared" si="86"/>
        <v>1750.4135000000001</v>
      </c>
      <c r="N438" s="8">
        <f t="shared" si="94"/>
        <v>417.18849999999998</v>
      </c>
      <c r="O438" s="8">
        <f t="shared" si="95"/>
        <v>3809.2066</v>
      </c>
      <c r="P438" s="8">
        <f t="shared" si="96"/>
        <v>6198.0086000000001</v>
      </c>
    </row>
    <row r="439" spans="1:16" outlineLevel="2" x14ac:dyDescent="0.25">
      <c r="A439" s="1" t="s">
        <v>408</v>
      </c>
      <c r="B439" s="1" t="s">
        <v>410</v>
      </c>
      <c r="C439" s="9">
        <v>1601.05</v>
      </c>
      <c r="D439" s="9">
        <v>2242.41</v>
      </c>
      <c r="E439" s="9">
        <v>700</v>
      </c>
      <c r="F439" s="9">
        <v>519</v>
      </c>
      <c r="G439" s="8">
        <f t="shared" si="89"/>
        <v>1264.8295000000001</v>
      </c>
      <c r="H439" s="8">
        <f t="shared" si="90"/>
        <v>4193.3067000000001</v>
      </c>
      <c r="I439" s="8">
        <f t="shared" si="91"/>
        <v>1498</v>
      </c>
      <c r="J439" s="8">
        <f t="shared" si="92"/>
        <v>5542.92</v>
      </c>
      <c r="K439" s="8">
        <f t="shared" si="93"/>
        <v>12499.056199999999</v>
      </c>
      <c r="L439" s="8">
        <f t="shared" si="85"/>
        <v>1264.8295000000001</v>
      </c>
      <c r="M439" s="8">
        <f t="shared" si="86"/>
        <v>4193.3067000000001</v>
      </c>
      <c r="N439" s="8">
        <f t="shared" si="94"/>
        <v>595</v>
      </c>
      <c r="O439" s="8">
        <f t="shared" si="95"/>
        <v>3326.79</v>
      </c>
      <c r="P439" s="8">
        <f t="shared" si="96"/>
        <v>9379.9261999999999</v>
      </c>
    </row>
    <row r="440" spans="1:16" outlineLevel="2" x14ac:dyDescent="0.25">
      <c r="A440" s="1" t="s">
        <v>408</v>
      </c>
      <c r="B440" s="1" t="s">
        <v>411</v>
      </c>
      <c r="C440" s="9">
        <v>4878.22</v>
      </c>
      <c r="D440" s="9">
        <v>2680.06</v>
      </c>
      <c r="E440" s="9">
        <v>320.93</v>
      </c>
      <c r="F440" s="9">
        <v>102.63</v>
      </c>
      <c r="G440" s="8">
        <f t="shared" si="89"/>
        <v>3853.7938000000004</v>
      </c>
      <c r="H440" s="8">
        <f t="shared" si="90"/>
        <v>5011.7121999999999</v>
      </c>
      <c r="I440" s="8">
        <f t="shared" si="91"/>
        <v>686.79020000000003</v>
      </c>
      <c r="J440" s="8">
        <f t="shared" si="92"/>
        <v>1096.0883999999999</v>
      </c>
      <c r="K440" s="8">
        <f t="shared" si="93"/>
        <v>10648.384600000001</v>
      </c>
      <c r="L440" s="8">
        <f t="shared" si="85"/>
        <v>3853.7938000000004</v>
      </c>
      <c r="M440" s="8">
        <f t="shared" si="86"/>
        <v>5011.7121999999999</v>
      </c>
      <c r="N440" s="8">
        <f t="shared" si="94"/>
        <v>272.79050000000001</v>
      </c>
      <c r="O440" s="8">
        <f t="shared" si="95"/>
        <v>657.85829999999999</v>
      </c>
      <c r="P440" s="8">
        <f t="shared" si="96"/>
        <v>9796.1548000000003</v>
      </c>
    </row>
    <row r="441" spans="1:16" outlineLevel="2" x14ac:dyDescent="0.25">
      <c r="A441" s="1" t="s">
        <v>408</v>
      </c>
      <c r="B441" s="1" t="s">
        <v>412</v>
      </c>
      <c r="C441" s="9">
        <v>5710.1</v>
      </c>
      <c r="D441" s="9">
        <v>332.09</v>
      </c>
      <c r="E441" s="9">
        <v>40</v>
      </c>
      <c r="F441" s="9">
        <v>343.53199999999998</v>
      </c>
      <c r="G441" s="8">
        <f t="shared" si="89"/>
        <v>4510.9790000000003</v>
      </c>
      <c r="H441" s="8">
        <f t="shared" si="90"/>
        <v>621.00829999999996</v>
      </c>
      <c r="I441" s="8">
        <f t="shared" si="91"/>
        <v>85.600000000000009</v>
      </c>
      <c r="J441" s="8">
        <f t="shared" si="92"/>
        <v>3668.9217599999997</v>
      </c>
      <c r="K441" s="8">
        <f t="shared" si="93"/>
        <v>8886.5090600000003</v>
      </c>
      <c r="L441" s="8">
        <f t="shared" si="85"/>
        <v>4510.9790000000003</v>
      </c>
      <c r="M441" s="8">
        <f t="shared" si="86"/>
        <v>621.00829999999996</v>
      </c>
      <c r="N441" s="8">
        <f t="shared" si="94"/>
        <v>34</v>
      </c>
      <c r="O441" s="8">
        <f t="shared" si="95"/>
        <v>2202.0401200000001</v>
      </c>
      <c r="P441" s="8">
        <f t="shared" si="96"/>
        <v>7368.0274200000003</v>
      </c>
    </row>
    <row r="442" spans="1:16" outlineLevel="2" x14ac:dyDescent="0.25">
      <c r="A442" s="1" t="s">
        <v>408</v>
      </c>
      <c r="B442" s="1" t="s">
        <v>413</v>
      </c>
      <c r="C442" s="9">
        <v>17837.919999999998</v>
      </c>
      <c r="D442" s="9">
        <v>675.48</v>
      </c>
      <c r="E442" s="9">
        <v>188.55</v>
      </c>
      <c r="F442" s="9">
        <v>189</v>
      </c>
      <c r="G442" s="8">
        <f t="shared" si="89"/>
        <v>14091.9568</v>
      </c>
      <c r="H442" s="8">
        <f t="shared" si="90"/>
        <v>1263.1476</v>
      </c>
      <c r="I442" s="8">
        <f t="shared" si="91"/>
        <v>403.49700000000007</v>
      </c>
      <c r="J442" s="8">
        <f t="shared" si="92"/>
        <v>2018.52</v>
      </c>
      <c r="K442" s="8">
        <f t="shared" si="93"/>
        <v>17777.1214</v>
      </c>
      <c r="L442" s="8">
        <f t="shared" si="85"/>
        <v>14091.9568</v>
      </c>
      <c r="M442" s="8">
        <f t="shared" si="86"/>
        <v>1263.1476</v>
      </c>
      <c r="N442" s="8">
        <f t="shared" si="94"/>
        <v>160.26750000000001</v>
      </c>
      <c r="O442" s="8">
        <f t="shared" si="95"/>
        <v>1211.49</v>
      </c>
      <c r="P442" s="8">
        <f t="shared" si="96"/>
        <v>16726.8619</v>
      </c>
    </row>
    <row r="443" spans="1:16" outlineLevel="2" x14ac:dyDescent="0.25">
      <c r="A443" s="1" t="s">
        <v>408</v>
      </c>
      <c r="B443" s="1" t="s">
        <v>414</v>
      </c>
      <c r="C443" s="9">
        <v>0</v>
      </c>
      <c r="D443" s="9">
        <v>0</v>
      </c>
      <c r="E443" s="9">
        <v>177</v>
      </c>
      <c r="F443" s="9">
        <v>181.58</v>
      </c>
      <c r="G443" s="8">
        <f t="shared" si="89"/>
        <v>0</v>
      </c>
      <c r="H443" s="8">
        <f t="shared" si="90"/>
        <v>0</v>
      </c>
      <c r="I443" s="8">
        <f t="shared" si="91"/>
        <v>378.78000000000003</v>
      </c>
      <c r="J443" s="8">
        <f t="shared" si="92"/>
        <v>1939.2744</v>
      </c>
      <c r="K443" s="8">
        <f t="shared" si="93"/>
        <v>2318.0544</v>
      </c>
      <c r="L443" s="8">
        <f t="shared" si="85"/>
        <v>0</v>
      </c>
      <c r="M443" s="8">
        <f t="shared" si="86"/>
        <v>0</v>
      </c>
      <c r="N443" s="8">
        <f t="shared" si="94"/>
        <v>150.44999999999999</v>
      </c>
      <c r="O443" s="8">
        <f t="shared" si="95"/>
        <v>1163.9278000000002</v>
      </c>
      <c r="P443" s="8">
        <f t="shared" si="96"/>
        <v>1314.3778000000002</v>
      </c>
    </row>
    <row r="444" spans="1:16" outlineLevel="2" x14ac:dyDescent="0.25">
      <c r="A444" s="1" t="s">
        <v>408</v>
      </c>
      <c r="B444" s="1" t="s">
        <v>415</v>
      </c>
      <c r="C444" s="9">
        <v>2008.7</v>
      </c>
      <c r="D444" s="9">
        <v>2191.59</v>
      </c>
      <c r="E444" s="9">
        <v>314.43</v>
      </c>
      <c r="F444" s="9">
        <v>1168.55</v>
      </c>
      <c r="G444" s="8">
        <f t="shared" si="89"/>
        <v>1586.873</v>
      </c>
      <c r="H444" s="8">
        <f t="shared" si="90"/>
        <v>4098.2733000000007</v>
      </c>
      <c r="I444" s="8">
        <f t="shared" si="91"/>
        <v>672.88020000000006</v>
      </c>
      <c r="J444" s="8">
        <f t="shared" si="92"/>
        <v>12480.114</v>
      </c>
      <c r="K444" s="8">
        <f t="shared" si="93"/>
        <v>18838.140500000001</v>
      </c>
      <c r="L444" s="8">
        <f t="shared" si="85"/>
        <v>1586.873</v>
      </c>
      <c r="M444" s="8">
        <f t="shared" si="86"/>
        <v>4098.2733000000007</v>
      </c>
      <c r="N444" s="8">
        <f t="shared" si="94"/>
        <v>267.26549999999997</v>
      </c>
      <c r="O444" s="8">
        <f t="shared" si="95"/>
        <v>7490.4054999999998</v>
      </c>
      <c r="P444" s="8">
        <f t="shared" si="96"/>
        <v>13442.817299999999</v>
      </c>
    </row>
    <row r="445" spans="1:16" outlineLevel="2" x14ac:dyDescent="0.25">
      <c r="A445" s="1" t="s">
        <v>408</v>
      </c>
      <c r="B445" s="1" t="s">
        <v>416</v>
      </c>
      <c r="C445" s="9">
        <v>129</v>
      </c>
      <c r="D445" s="9">
        <v>260</v>
      </c>
      <c r="E445" s="9">
        <v>63.53</v>
      </c>
      <c r="F445" s="9">
        <v>157.99299999999999</v>
      </c>
      <c r="G445" s="8">
        <f t="shared" si="89"/>
        <v>101.91000000000001</v>
      </c>
      <c r="H445" s="8">
        <f t="shared" si="90"/>
        <v>486.20000000000005</v>
      </c>
      <c r="I445" s="8">
        <f t="shared" si="91"/>
        <v>135.95420000000001</v>
      </c>
      <c r="J445" s="8">
        <f t="shared" si="92"/>
        <v>1687.3652399999999</v>
      </c>
      <c r="K445" s="8">
        <f t="shared" si="93"/>
        <v>2411.4294399999999</v>
      </c>
      <c r="L445" s="8">
        <f t="shared" si="85"/>
        <v>101.91000000000001</v>
      </c>
      <c r="M445" s="8">
        <f t="shared" si="86"/>
        <v>486.20000000000005</v>
      </c>
      <c r="N445" s="8">
        <f t="shared" si="94"/>
        <v>54.000500000000002</v>
      </c>
      <c r="O445" s="8">
        <f t="shared" si="95"/>
        <v>1012.73513</v>
      </c>
      <c r="P445" s="8">
        <f t="shared" si="96"/>
        <v>1654.84563</v>
      </c>
    </row>
    <row r="446" spans="1:16" outlineLevel="2" x14ac:dyDescent="0.25">
      <c r="A446" s="1" t="s">
        <v>408</v>
      </c>
      <c r="B446" s="1" t="s">
        <v>417</v>
      </c>
      <c r="C446" s="9">
        <v>175.4</v>
      </c>
      <c r="D446" s="9">
        <v>914.5</v>
      </c>
      <c r="E446" s="9">
        <v>605.83000000000004</v>
      </c>
      <c r="F446" s="9">
        <v>588.79200000000003</v>
      </c>
      <c r="G446" s="8">
        <f t="shared" si="89"/>
        <v>138.566</v>
      </c>
      <c r="H446" s="8">
        <f t="shared" si="90"/>
        <v>1710.115</v>
      </c>
      <c r="I446" s="8">
        <f t="shared" si="91"/>
        <v>1296.4762000000001</v>
      </c>
      <c r="J446" s="8">
        <f t="shared" si="92"/>
        <v>6288.2985600000002</v>
      </c>
      <c r="K446" s="8">
        <f t="shared" si="93"/>
        <v>9433.4557600000007</v>
      </c>
      <c r="L446" s="8">
        <f t="shared" si="85"/>
        <v>138.566</v>
      </c>
      <c r="M446" s="8">
        <f t="shared" si="86"/>
        <v>1710.115</v>
      </c>
      <c r="N446" s="8">
        <f t="shared" si="94"/>
        <v>514.95550000000003</v>
      </c>
      <c r="O446" s="8">
        <f t="shared" si="95"/>
        <v>3774.1567200000004</v>
      </c>
      <c r="P446" s="8">
        <f t="shared" si="96"/>
        <v>6137.7932200000005</v>
      </c>
    </row>
    <row r="447" spans="1:16" outlineLevel="2" x14ac:dyDescent="0.25">
      <c r="A447" s="1" t="s">
        <v>408</v>
      </c>
      <c r="B447" s="1" t="s">
        <v>418</v>
      </c>
      <c r="C447" s="9">
        <v>25128.42</v>
      </c>
      <c r="D447" s="9">
        <v>1809.6</v>
      </c>
      <c r="E447" s="9">
        <v>1348.498</v>
      </c>
      <c r="F447" s="9">
        <v>467.03</v>
      </c>
      <c r="G447" s="8">
        <f t="shared" si="89"/>
        <v>19851.451799999999</v>
      </c>
      <c r="H447" s="8">
        <f t="shared" si="90"/>
        <v>3383.9520000000002</v>
      </c>
      <c r="I447" s="8">
        <f t="shared" si="91"/>
        <v>2885.7857200000003</v>
      </c>
      <c r="J447" s="8">
        <f t="shared" si="92"/>
        <v>4987.8804</v>
      </c>
      <c r="K447" s="8">
        <f t="shared" si="93"/>
        <v>31109.069920000002</v>
      </c>
      <c r="L447" s="8">
        <f t="shared" si="85"/>
        <v>19851.451799999999</v>
      </c>
      <c r="M447" s="8">
        <f t="shared" si="86"/>
        <v>3383.9520000000002</v>
      </c>
      <c r="N447" s="8">
        <f t="shared" si="94"/>
        <v>1146.2233000000001</v>
      </c>
      <c r="O447" s="8">
        <f t="shared" si="95"/>
        <v>2993.6623</v>
      </c>
      <c r="P447" s="8">
        <f t="shared" si="96"/>
        <v>27375.289400000001</v>
      </c>
    </row>
    <row r="448" spans="1:16" outlineLevel="2" x14ac:dyDescent="0.25">
      <c r="A448" s="1" t="s">
        <v>408</v>
      </c>
      <c r="B448" s="1" t="s">
        <v>11</v>
      </c>
      <c r="C448" s="9">
        <v>3856.65</v>
      </c>
      <c r="D448" s="9">
        <v>3498.46</v>
      </c>
      <c r="E448" s="9">
        <v>307</v>
      </c>
      <c r="F448" s="9">
        <v>664.37</v>
      </c>
      <c r="G448" s="8">
        <f t="shared" si="89"/>
        <v>3046.7535000000003</v>
      </c>
      <c r="H448" s="8">
        <f t="shared" si="90"/>
        <v>6542.1202000000003</v>
      </c>
      <c r="I448" s="8">
        <f t="shared" si="91"/>
        <v>656.98</v>
      </c>
      <c r="J448" s="8">
        <f t="shared" si="92"/>
        <v>7095.4715999999999</v>
      </c>
      <c r="K448" s="8">
        <f t="shared" si="93"/>
        <v>17341.3253</v>
      </c>
      <c r="L448" s="8">
        <f t="shared" si="85"/>
        <v>3046.7535000000003</v>
      </c>
      <c r="M448" s="8">
        <f t="shared" si="86"/>
        <v>6542.1202000000003</v>
      </c>
      <c r="N448" s="8">
        <f t="shared" si="94"/>
        <v>260.95</v>
      </c>
      <c r="O448" s="8">
        <f t="shared" si="95"/>
        <v>4258.6117000000004</v>
      </c>
      <c r="P448" s="8">
        <f t="shared" si="96"/>
        <v>14108.435400000002</v>
      </c>
    </row>
    <row r="449" spans="1:16" outlineLevel="2" x14ac:dyDescent="0.25">
      <c r="A449" s="1" t="s">
        <v>408</v>
      </c>
      <c r="B449" s="1" t="s">
        <v>419</v>
      </c>
      <c r="C449" s="9">
        <v>8350.85</v>
      </c>
      <c r="D449" s="9">
        <v>5667.96</v>
      </c>
      <c r="E449" s="9">
        <v>1734.6220000000001</v>
      </c>
      <c r="F449" s="9">
        <v>2513.652</v>
      </c>
      <c r="G449" s="8">
        <f t="shared" si="89"/>
        <v>6597.1715000000004</v>
      </c>
      <c r="H449" s="8">
        <f t="shared" si="90"/>
        <v>10599.085200000001</v>
      </c>
      <c r="I449" s="8">
        <f t="shared" si="91"/>
        <v>3712.0910800000001</v>
      </c>
      <c r="J449" s="8">
        <f t="shared" si="92"/>
        <v>26845.803359999998</v>
      </c>
      <c r="K449" s="8">
        <f t="shared" si="93"/>
        <v>47754.151140000002</v>
      </c>
      <c r="L449" s="8">
        <f t="shared" si="85"/>
        <v>6597.1715000000004</v>
      </c>
      <c r="M449" s="8">
        <f t="shared" si="86"/>
        <v>10599.085200000001</v>
      </c>
      <c r="N449" s="8">
        <f t="shared" si="94"/>
        <v>1474.4286999999999</v>
      </c>
      <c r="O449" s="8">
        <f t="shared" si="95"/>
        <v>16112.509320000001</v>
      </c>
      <c r="P449" s="8">
        <f t="shared" si="96"/>
        <v>34783.19472</v>
      </c>
    </row>
    <row r="450" spans="1:16" outlineLevel="2" x14ac:dyDescent="0.25">
      <c r="A450" s="1" t="s">
        <v>408</v>
      </c>
      <c r="B450" s="1" t="s">
        <v>420</v>
      </c>
      <c r="C450" s="9">
        <v>778.74</v>
      </c>
      <c r="D450" s="9">
        <v>764.08</v>
      </c>
      <c r="E450" s="9">
        <v>39</v>
      </c>
      <c r="F450" s="9">
        <v>654.05999999999995</v>
      </c>
      <c r="G450" s="8">
        <f t="shared" si="89"/>
        <v>615.20460000000003</v>
      </c>
      <c r="H450" s="8">
        <f t="shared" si="90"/>
        <v>1428.8296000000003</v>
      </c>
      <c r="I450" s="8">
        <f t="shared" si="91"/>
        <v>83.460000000000008</v>
      </c>
      <c r="J450" s="8">
        <f t="shared" si="92"/>
        <v>6985.3607999999995</v>
      </c>
      <c r="K450" s="8">
        <f t="shared" si="93"/>
        <v>9112.8549999999996</v>
      </c>
      <c r="L450" s="8">
        <f t="shared" si="85"/>
        <v>615.20460000000003</v>
      </c>
      <c r="M450" s="8">
        <f t="shared" si="86"/>
        <v>1428.8296000000003</v>
      </c>
      <c r="N450" s="8">
        <f t="shared" si="94"/>
        <v>33.15</v>
      </c>
      <c r="O450" s="8">
        <f t="shared" si="95"/>
        <v>4192.5245999999997</v>
      </c>
      <c r="P450" s="8">
        <f t="shared" si="96"/>
        <v>6269.7088000000003</v>
      </c>
    </row>
    <row r="451" spans="1:16" outlineLevel="2" x14ac:dyDescent="0.25">
      <c r="A451" s="1" t="s">
        <v>408</v>
      </c>
      <c r="B451" s="1" t="s">
        <v>421</v>
      </c>
      <c r="C451" s="9">
        <v>10551.69</v>
      </c>
      <c r="D451" s="9">
        <v>375.5</v>
      </c>
      <c r="E451" s="9">
        <v>370.65</v>
      </c>
      <c r="F451" s="9">
        <v>169.5</v>
      </c>
      <c r="G451" s="8">
        <f t="shared" si="89"/>
        <v>8335.8351000000002</v>
      </c>
      <c r="H451" s="8">
        <f t="shared" si="90"/>
        <v>702.18500000000006</v>
      </c>
      <c r="I451" s="8">
        <f t="shared" si="91"/>
        <v>793.19100000000003</v>
      </c>
      <c r="J451" s="8">
        <f t="shared" si="92"/>
        <v>1810.26</v>
      </c>
      <c r="K451" s="8">
        <f t="shared" si="93"/>
        <v>11641.471100000001</v>
      </c>
      <c r="L451" s="8">
        <f t="shared" si="85"/>
        <v>8335.8351000000002</v>
      </c>
      <c r="M451" s="8">
        <f t="shared" si="86"/>
        <v>702.18500000000006</v>
      </c>
      <c r="N451" s="8">
        <f t="shared" si="94"/>
        <v>315.05249999999995</v>
      </c>
      <c r="O451" s="8">
        <f t="shared" si="95"/>
        <v>1086.4950000000001</v>
      </c>
      <c r="P451" s="8">
        <f t="shared" si="96"/>
        <v>10439.5676</v>
      </c>
    </row>
    <row r="452" spans="1:16" outlineLevel="2" x14ac:dyDescent="0.25">
      <c r="A452" s="1" t="s">
        <v>408</v>
      </c>
      <c r="B452" s="1" t="s">
        <v>422</v>
      </c>
      <c r="C452" s="9">
        <v>4622.97</v>
      </c>
      <c r="D452" s="9">
        <v>404.41</v>
      </c>
      <c r="E452" s="9">
        <v>420.84</v>
      </c>
      <c r="F452" s="9">
        <v>529.4</v>
      </c>
      <c r="G452" s="8">
        <f t="shared" si="89"/>
        <v>3652.1463000000003</v>
      </c>
      <c r="H452" s="8">
        <f t="shared" si="90"/>
        <v>756.24670000000015</v>
      </c>
      <c r="I452" s="8">
        <f t="shared" si="91"/>
        <v>900.59759999999994</v>
      </c>
      <c r="J452" s="8">
        <f t="shared" si="92"/>
        <v>5653.9919999999993</v>
      </c>
      <c r="K452" s="8">
        <f t="shared" si="93"/>
        <v>10962.982599999999</v>
      </c>
      <c r="L452" s="8">
        <f t="shared" si="85"/>
        <v>3652.1463000000003</v>
      </c>
      <c r="M452" s="8">
        <f t="shared" si="86"/>
        <v>756.24670000000015</v>
      </c>
      <c r="N452" s="8">
        <f t="shared" si="94"/>
        <v>357.71399999999994</v>
      </c>
      <c r="O452" s="8">
        <f t="shared" si="95"/>
        <v>3393.4539999999997</v>
      </c>
      <c r="P452" s="8">
        <f t="shared" si="96"/>
        <v>8159.5609999999997</v>
      </c>
    </row>
    <row r="453" spans="1:16" outlineLevel="1" x14ac:dyDescent="0.25">
      <c r="A453" s="23" t="s">
        <v>1253</v>
      </c>
      <c r="B453" s="22"/>
      <c r="C453" s="9">
        <f t="shared" ref="C453:P453" si="98">SUBTOTAL(9,C438:C452)</f>
        <v>85909.71</v>
      </c>
      <c r="D453" s="9">
        <f t="shared" si="98"/>
        <v>22752.190000000002</v>
      </c>
      <c r="E453" s="9">
        <f t="shared" si="98"/>
        <v>7121.69</v>
      </c>
      <c r="F453" s="9">
        <f t="shared" si="98"/>
        <v>8843.3489999999983</v>
      </c>
      <c r="G453" s="8">
        <f t="shared" si="98"/>
        <v>67868.670899999997</v>
      </c>
      <c r="H453" s="8">
        <f t="shared" si="98"/>
        <v>42546.595300000001</v>
      </c>
      <c r="I453" s="8">
        <f t="shared" si="98"/>
        <v>15240.416599999999</v>
      </c>
      <c r="J453" s="8">
        <f t="shared" si="98"/>
        <v>94446.967319999982</v>
      </c>
      <c r="K453" s="8">
        <f t="shared" si="98"/>
        <v>220102.65011999998</v>
      </c>
      <c r="L453" s="8">
        <f t="shared" si="98"/>
        <v>67868.670899999997</v>
      </c>
      <c r="M453" s="8">
        <f t="shared" si="98"/>
        <v>42546.595300000001</v>
      </c>
      <c r="N453" s="8">
        <f t="shared" si="98"/>
        <v>6053.4364999999998</v>
      </c>
      <c r="O453" s="8">
        <f t="shared" si="98"/>
        <v>56685.86709</v>
      </c>
      <c r="P453" s="8">
        <f t="shared" si="98"/>
        <v>173154.56979000001</v>
      </c>
    </row>
    <row r="454" spans="1:16" outlineLevel="2" x14ac:dyDescent="0.25">
      <c r="A454" s="1" t="s">
        <v>423</v>
      </c>
      <c r="B454" s="1" t="s">
        <v>424</v>
      </c>
      <c r="C454" s="9">
        <v>69</v>
      </c>
      <c r="D454" s="9">
        <v>299</v>
      </c>
      <c r="E454" s="9">
        <v>0</v>
      </c>
      <c r="F454" s="9">
        <v>25</v>
      </c>
      <c r="G454" s="8">
        <f t="shared" si="89"/>
        <v>54.510000000000005</v>
      </c>
      <c r="H454" s="8">
        <f t="shared" si="90"/>
        <v>559.13</v>
      </c>
      <c r="I454" s="8">
        <f t="shared" si="91"/>
        <v>0</v>
      </c>
      <c r="J454" s="8">
        <f t="shared" si="92"/>
        <v>267</v>
      </c>
      <c r="K454" s="8">
        <f t="shared" si="93"/>
        <v>880.64</v>
      </c>
      <c r="L454" s="8">
        <f t="shared" si="85"/>
        <v>54.510000000000005</v>
      </c>
      <c r="M454" s="8">
        <f t="shared" si="86"/>
        <v>559.13</v>
      </c>
      <c r="N454" s="8">
        <f t="shared" si="94"/>
        <v>0</v>
      </c>
      <c r="O454" s="8">
        <f t="shared" si="95"/>
        <v>160.25</v>
      </c>
      <c r="P454" s="8">
        <f t="shared" si="96"/>
        <v>773.89</v>
      </c>
    </row>
    <row r="455" spans="1:16" outlineLevel="2" x14ac:dyDescent="0.25">
      <c r="A455" s="1" t="s">
        <v>423</v>
      </c>
      <c r="B455" s="1" t="s">
        <v>425</v>
      </c>
      <c r="C455" s="9">
        <v>0</v>
      </c>
      <c r="D455" s="9">
        <v>246</v>
      </c>
      <c r="E455" s="9">
        <v>40</v>
      </c>
      <c r="F455" s="9">
        <v>633.91999999999996</v>
      </c>
      <c r="G455" s="8">
        <f t="shared" si="89"/>
        <v>0</v>
      </c>
      <c r="H455" s="8">
        <f t="shared" si="90"/>
        <v>460.02000000000004</v>
      </c>
      <c r="I455" s="8">
        <f t="shared" si="91"/>
        <v>85.600000000000009</v>
      </c>
      <c r="J455" s="8">
        <f t="shared" si="92"/>
        <v>6770.2655999999997</v>
      </c>
      <c r="K455" s="8">
        <f t="shared" si="93"/>
        <v>7315.8855999999996</v>
      </c>
      <c r="L455" s="8">
        <f t="shared" si="85"/>
        <v>0</v>
      </c>
      <c r="M455" s="8">
        <f t="shared" si="86"/>
        <v>460.02000000000004</v>
      </c>
      <c r="N455" s="8">
        <f t="shared" si="94"/>
        <v>34</v>
      </c>
      <c r="O455" s="8">
        <f t="shared" si="95"/>
        <v>4063.4271999999996</v>
      </c>
      <c r="P455" s="8">
        <f t="shared" si="96"/>
        <v>4557.4471999999996</v>
      </c>
    </row>
    <row r="456" spans="1:16" outlineLevel="2" x14ac:dyDescent="0.25">
      <c r="A456" s="1" t="s">
        <v>423</v>
      </c>
      <c r="B456" s="1" t="s">
        <v>426</v>
      </c>
      <c r="C456" s="9">
        <v>0</v>
      </c>
      <c r="D456" s="9">
        <v>87.9</v>
      </c>
      <c r="E456" s="9">
        <v>239.32</v>
      </c>
      <c r="F456" s="9">
        <v>152.12</v>
      </c>
      <c r="G456" s="8">
        <f t="shared" si="89"/>
        <v>0</v>
      </c>
      <c r="H456" s="8">
        <f t="shared" si="90"/>
        <v>164.37300000000002</v>
      </c>
      <c r="I456" s="8">
        <f t="shared" si="91"/>
        <v>512.14480000000003</v>
      </c>
      <c r="J456" s="8">
        <f t="shared" si="92"/>
        <v>1624.6415999999999</v>
      </c>
      <c r="K456" s="8">
        <f t="shared" si="93"/>
        <v>2301.1594</v>
      </c>
      <c r="L456" s="8">
        <f t="shared" si="85"/>
        <v>0</v>
      </c>
      <c r="M456" s="8">
        <f t="shared" si="86"/>
        <v>164.37300000000002</v>
      </c>
      <c r="N456" s="8">
        <f t="shared" si="94"/>
        <v>203.422</v>
      </c>
      <c r="O456" s="8">
        <f t="shared" si="95"/>
        <v>975.08920000000001</v>
      </c>
      <c r="P456" s="8">
        <f t="shared" si="96"/>
        <v>1342.8842</v>
      </c>
    </row>
    <row r="457" spans="1:16" outlineLevel="2" x14ac:dyDescent="0.25">
      <c r="A457" s="1" t="s">
        <v>423</v>
      </c>
      <c r="B457" s="1" t="s">
        <v>427</v>
      </c>
      <c r="C457" s="9">
        <v>0</v>
      </c>
      <c r="D457" s="9">
        <v>82.73</v>
      </c>
      <c r="E457" s="9">
        <v>0</v>
      </c>
      <c r="F457" s="9">
        <v>160</v>
      </c>
      <c r="G457" s="8">
        <f t="shared" si="89"/>
        <v>0</v>
      </c>
      <c r="H457" s="8">
        <f t="shared" si="90"/>
        <v>154.70510000000002</v>
      </c>
      <c r="I457" s="8">
        <f t="shared" si="91"/>
        <v>0</v>
      </c>
      <c r="J457" s="8">
        <f t="shared" si="92"/>
        <v>1708.8</v>
      </c>
      <c r="K457" s="8">
        <f t="shared" si="93"/>
        <v>1863.5050999999999</v>
      </c>
      <c r="L457" s="8">
        <f t="shared" si="85"/>
        <v>0</v>
      </c>
      <c r="M457" s="8">
        <f t="shared" si="86"/>
        <v>154.70510000000002</v>
      </c>
      <c r="N457" s="8">
        <f t="shared" si="94"/>
        <v>0</v>
      </c>
      <c r="O457" s="8">
        <f t="shared" si="95"/>
        <v>1025.5999999999999</v>
      </c>
      <c r="P457" s="8">
        <f t="shared" si="96"/>
        <v>1180.3051</v>
      </c>
    </row>
    <row r="458" spans="1:16" outlineLevel="2" x14ac:dyDescent="0.25">
      <c r="A458" s="1" t="s">
        <v>423</v>
      </c>
      <c r="B458" s="1" t="s">
        <v>428</v>
      </c>
      <c r="C458" s="9">
        <v>214</v>
      </c>
      <c r="D458" s="9">
        <v>845.84699999999998</v>
      </c>
      <c r="E458" s="9">
        <v>119</v>
      </c>
      <c r="F458" s="9">
        <v>172.3</v>
      </c>
      <c r="G458" s="8">
        <f t="shared" si="89"/>
        <v>169.06</v>
      </c>
      <c r="H458" s="8">
        <f t="shared" si="90"/>
        <v>1581.73389</v>
      </c>
      <c r="I458" s="8">
        <f t="shared" si="91"/>
        <v>254.66000000000003</v>
      </c>
      <c r="J458" s="8">
        <f t="shared" si="92"/>
        <v>1840.164</v>
      </c>
      <c r="K458" s="8">
        <f t="shared" si="93"/>
        <v>3845.61789</v>
      </c>
      <c r="L458" s="8">
        <f t="shared" si="85"/>
        <v>169.06</v>
      </c>
      <c r="M458" s="8">
        <f t="shared" si="86"/>
        <v>1581.73389</v>
      </c>
      <c r="N458" s="8">
        <f t="shared" si="94"/>
        <v>101.14999999999999</v>
      </c>
      <c r="O458" s="8">
        <f t="shared" si="95"/>
        <v>1104.4430000000002</v>
      </c>
      <c r="P458" s="8">
        <f t="shared" si="96"/>
        <v>2956.3868900000002</v>
      </c>
    </row>
    <row r="459" spans="1:16" outlineLevel="2" x14ac:dyDescent="0.25">
      <c r="A459" s="1" t="s">
        <v>423</v>
      </c>
      <c r="B459" s="1" t="s">
        <v>429</v>
      </c>
      <c r="C459" s="9">
        <v>38</v>
      </c>
      <c r="D459" s="9">
        <v>434</v>
      </c>
      <c r="E459" s="9">
        <v>0</v>
      </c>
      <c r="F459" s="9">
        <v>119.04</v>
      </c>
      <c r="G459" s="8">
        <f t="shared" si="89"/>
        <v>30.020000000000003</v>
      </c>
      <c r="H459" s="8">
        <f t="shared" si="90"/>
        <v>811.58</v>
      </c>
      <c r="I459" s="8">
        <f t="shared" si="91"/>
        <v>0</v>
      </c>
      <c r="J459" s="8">
        <f t="shared" si="92"/>
        <v>1271.3471999999999</v>
      </c>
      <c r="K459" s="8">
        <f t="shared" si="93"/>
        <v>2112.9472000000001</v>
      </c>
      <c r="L459" s="8">
        <f t="shared" si="85"/>
        <v>30.020000000000003</v>
      </c>
      <c r="M459" s="8">
        <f t="shared" si="86"/>
        <v>811.58</v>
      </c>
      <c r="N459" s="8">
        <f t="shared" si="94"/>
        <v>0</v>
      </c>
      <c r="O459" s="8">
        <f t="shared" si="95"/>
        <v>763.04640000000006</v>
      </c>
      <c r="P459" s="8">
        <f t="shared" si="96"/>
        <v>1604.6464000000001</v>
      </c>
    </row>
    <row r="460" spans="1:16" outlineLevel="2" x14ac:dyDescent="0.25">
      <c r="A460" s="1" t="s">
        <v>423</v>
      </c>
      <c r="B460" s="1" t="s">
        <v>430</v>
      </c>
      <c r="C460" s="9">
        <v>14.45</v>
      </c>
      <c r="D460" s="9">
        <v>207.3</v>
      </c>
      <c r="E460" s="9">
        <v>0</v>
      </c>
      <c r="F460" s="9">
        <v>0</v>
      </c>
      <c r="G460" s="8">
        <f t="shared" si="89"/>
        <v>11.4155</v>
      </c>
      <c r="H460" s="8">
        <f t="shared" si="90"/>
        <v>387.65100000000007</v>
      </c>
      <c r="I460" s="8">
        <f t="shared" si="91"/>
        <v>0</v>
      </c>
      <c r="J460" s="8">
        <f t="shared" si="92"/>
        <v>0</v>
      </c>
      <c r="K460" s="8">
        <f t="shared" si="93"/>
        <v>399.06650000000008</v>
      </c>
      <c r="L460" s="8">
        <f t="shared" si="85"/>
        <v>11.4155</v>
      </c>
      <c r="M460" s="8">
        <f t="shared" si="86"/>
        <v>387.65100000000007</v>
      </c>
      <c r="N460" s="8">
        <f t="shared" si="94"/>
        <v>0</v>
      </c>
      <c r="O460" s="8">
        <f t="shared" si="95"/>
        <v>0</v>
      </c>
      <c r="P460" s="8">
        <f t="shared" si="96"/>
        <v>399.06650000000008</v>
      </c>
    </row>
    <row r="461" spans="1:16" outlineLevel="2" x14ac:dyDescent="0.25">
      <c r="A461" s="1" t="s">
        <v>423</v>
      </c>
      <c r="B461" s="1" t="s">
        <v>431</v>
      </c>
      <c r="C461" s="9">
        <v>0</v>
      </c>
      <c r="D461" s="9">
        <v>127.188</v>
      </c>
      <c r="E461" s="9">
        <v>0</v>
      </c>
      <c r="F461" s="9">
        <v>0</v>
      </c>
      <c r="G461" s="8">
        <f t="shared" si="89"/>
        <v>0</v>
      </c>
      <c r="H461" s="8">
        <f t="shared" si="90"/>
        <v>237.84156000000002</v>
      </c>
      <c r="I461" s="8">
        <f t="shared" si="91"/>
        <v>0</v>
      </c>
      <c r="J461" s="8">
        <f t="shared" si="92"/>
        <v>0</v>
      </c>
      <c r="K461" s="8">
        <f t="shared" si="93"/>
        <v>237.84156000000002</v>
      </c>
      <c r="L461" s="8">
        <f t="shared" si="85"/>
        <v>0</v>
      </c>
      <c r="M461" s="8">
        <f t="shared" si="86"/>
        <v>237.84156000000002</v>
      </c>
      <c r="N461" s="8">
        <f t="shared" si="94"/>
        <v>0</v>
      </c>
      <c r="O461" s="8">
        <f t="shared" si="95"/>
        <v>0</v>
      </c>
      <c r="P461" s="8">
        <f t="shared" si="96"/>
        <v>237.84156000000002</v>
      </c>
    </row>
    <row r="462" spans="1:16" outlineLevel="2" x14ac:dyDescent="0.25">
      <c r="A462" s="1" t="s">
        <v>423</v>
      </c>
      <c r="B462" s="1" t="s">
        <v>432</v>
      </c>
      <c r="C462" s="9">
        <v>0</v>
      </c>
      <c r="D462" s="9">
        <v>401.63</v>
      </c>
      <c r="E462" s="9">
        <v>0</v>
      </c>
      <c r="F462" s="9">
        <v>60</v>
      </c>
      <c r="G462" s="8">
        <f t="shared" si="89"/>
        <v>0</v>
      </c>
      <c r="H462" s="8">
        <f t="shared" si="90"/>
        <v>751.04810000000009</v>
      </c>
      <c r="I462" s="8">
        <f t="shared" si="91"/>
        <v>0</v>
      </c>
      <c r="J462" s="8">
        <f t="shared" si="92"/>
        <v>640.79999999999995</v>
      </c>
      <c r="K462" s="8">
        <f t="shared" si="93"/>
        <v>1391.8481000000002</v>
      </c>
      <c r="L462" s="8">
        <f t="shared" si="85"/>
        <v>0</v>
      </c>
      <c r="M462" s="8">
        <f t="shared" si="86"/>
        <v>751.04810000000009</v>
      </c>
      <c r="N462" s="8">
        <f t="shared" si="94"/>
        <v>0</v>
      </c>
      <c r="O462" s="8">
        <f t="shared" si="95"/>
        <v>384.6</v>
      </c>
      <c r="P462" s="8">
        <f t="shared" si="96"/>
        <v>1135.6481000000001</v>
      </c>
    </row>
    <row r="463" spans="1:16" outlineLevel="2" x14ac:dyDescent="0.25">
      <c r="A463" s="1" t="s">
        <v>423</v>
      </c>
      <c r="B463" s="1" t="s">
        <v>153</v>
      </c>
      <c r="C463" s="9">
        <v>0</v>
      </c>
      <c r="D463" s="9">
        <v>379.72</v>
      </c>
      <c r="E463" s="9">
        <v>0</v>
      </c>
      <c r="F463" s="9">
        <v>89</v>
      </c>
      <c r="G463" s="8">
        <f t="shared" si="89"/>
        <v>0</v>
      </c>
      <c r="H463" s="8">
        <f t="shared" si="90"/>
        <v>710.07640000000004</v>
      </c>
      <c r="I463" s="8">
        <f t="shared" si="91"/>
        <v>0</v>
      </c>
      <c r="J463" s="8">
        <f t="shared" si="92"/>
        <v>950.52</v>
      </c>
      <c r="K463" s="8">
        <f t="shared" si="93"/>
        <v>1660.5963999999999</v>
      </c>
      <c r="L463" s="8">
        <f t="shared" si="85"/>
        <v>0</v>
      </c>
      <c r="M463" s="8">
        <f t="shared" si="86"/>
        <v>710.07640000000004</v>
      </c>
      <c r="N463" s="8">
        <f t="shared" si="94"/>
        <v>0</v>
      </c>
      <c r="O463" s="8">
        <f t="shared" si="95"/>
        <v>570.49</v>
      </c>
      <c r="P463" s="8">
        <f t="shared" si="96"/>
        <v>1280.5664000000002</v>
      </c>
    </row>
    <row r="464" spans="1:16" outlineLevel="2" x14ac:dyDescent="0.25">
      <c r="A464" s="1" t="s">
        <v>423</v>
      </c>
      <c r="B464" s="1" t="s">
        <v>433</v>
      </c>
      <c r="C464" s="9">
        <v>0</v>
      </c>
      <c r="D464" s="9">
        <v>61</v>
      </c>
      <c r="E464" s="9">
        <v>0</v>
      </c>
      <c r="F464" s="9">
        <v>0</v>
      </c>
      <c r="G464" s="8">
        <f t="shared" si="89"/>
        <v>0</v>
      </c>
      <c r="H464" s="8">
        <f t="shared" si="90"/>
        <v>114.07000000000001</v>
      </c>
      <c r="I464" s="8">
        <f t="shared" si="91"/>
        <v>0</v>
      </c>
      <c r="J464" s="8">
        <f t="shared" si="92"/>
        <v>0</v>
      </c>
      <c r="K464" s="8">
        <f t="shared" si="93"/>
        <v>114.07000000000001</v>
      </c>
      <c r="L464" s="8">
        <f t="shared" si="85"/>
        <v>0</v>
      </c>
      <c r="M464" s="8">
        <f t="shared" si="86"/>
        <v>114.07000000000001</v>
      </c>
      <c r="N464" s="8">
        <f t="shared" si="94"/>
        <v>0</v>
      </c>
      <c r="O464" s="8">
        <f t="shared" si="95"/>
        <v>0</v>
      </c>
      <c r="P464" s="8">
        <f t="shared" si="96"/>
        <v>114.07000000000001</v>
      </c>
    </row>
    <row r="465" spans="1:16" outlineLevel="2" x14ac:dyDescent="0.25">
      <c r="A465" s="1" t="s">
        <v>423</v>
      </c>
      <c r="B465" s="1" t="s">
        <v>434</v>
      </c>
      <c r="C465" s="9">
        <v>24</v>
      </c>
      <c r="D465" s="9">
        <v>1235.04</v>
      </c>
      <c r="E465" s="9">
        <v>0</v>
      </c>
      <c r="F465" s="9">
        <v>451.4</v>
      </c>
      <c r="G465" s="8">
        <f t="shared" si="89"/>
        <v>18.96</v>
      </c>
      <c r="H465" s="8">
        <f t="shared" si="90"/>
        <v>2309.5248000000001</v>
      </c>
      <c r="I465" s="8">
        <f t="shared" si="91"/>
        <v>0</v>
      </c>
      <c r="J465" s="8">
        <f t="shared" si="92"/>
        <v>4820.9519999999993</v>
      </c>
      <c r="K465" s="8">
        <f t="shared" si="93"/>
        <v>7149.4367999999995</v>
      </c>
      <c r="L465" s="8">
        <f t="shared" si="85"/>
        <v>18.96</v>
      </c>
      <c r="M465" s="8">
        <f t="shared" si="86"/>
        <v>2309.5248000000001</v>
      </c>
      <c r="N465" s="8">
        <f t="shared" si="94"/>
        <v>0</v>
      </c>
      <c r="O465" s="8">
        <f t="shared" si="95"/>
        <v>2893.4739999999997</v>
      </c>
      <c r="P465" s="8">
        <f t="shared" si="96"/>
        <v>5221.9588000000003</v>
      </c>
    </row>
    <row r="466" spans="1:16" outlineLevel="2" x14ac:dyDescent="0.25">
      <c r="A466" s="1" t="s">
        <v>423</v>
      </c>
      <c r="B466" s="1" t="s">
        <v>435</v>
      </c>
      <c r="C466" s="9">
        <v>0</v>
      </c>
      <c r="D466" s="9">
        <v>58.92</v>
      </c>
      <c r="E466" s="9">
        <v>0</v>
      </c>
      <c r="F466" s="9">
        <v>0</v>
      </c>
      <c r="G466" s="8">
        <f t="shared" si="89"/>
        <v>0</v>
      </c>
      <c r="H466" s="8">
        <f t="shared" si="90"/>
        <v>110.18040000000001</v>
      </c>
      <c r="I466" s="8">
        <f t="shared" si="91"/>
        <v>0</v>
      </c>
      <c r="J466" s="8">
        <f t="shared" si="92"/>
        <v>0</v>
      </c>
      <c r="K466" s="8">
        <f t="shared" si="93"/>
        <v>110.18040000000001</v>
      </c>
      <c r="L466" s="8">
        <f t="shared" si="85"/>
        <v>0</v>
      </c>
      <c r="M466" s="8">
        <f t="shared" si="86"/>
        <v>110.18040000000001</v>
      </c>
      <c r="N466" s="8">
        <f t="shared" si="94"/>
        <v>0</v>
      </c>
      <c r="O466" s="8">
        <f t="shared" si="95"/>
        <v>0</v>
      </c>
      <c r="P466" s="8">
        <f t="shared" si="96"/>
        <v>110.18040000000001</v>
      </c>
    </row>
    <row r="467" spans="1:16" outlineLevel="2" x14ac:dyDescent="0.25">
      <c r="A467" s="1" t="s">
        <v>423</v>
      </c>
      <c r="B467" s="1" t="s">
        <v>436</v>
      </c>
      <c r="C467" s="9">
        <v>93</v>
      </c>
      <c r="D467" s="9">
        <v>301</v>
      </c>
      <c r="E467" s="9">
        <v>0</v>
      </c>
      <c r="F467" s="9">
        <v>30.38</v>
      </c>
      <c r="G467" s="8">
        <f t="shared" si="89"/>
        <v>73.47</v>
      </c>
      <c r="H467" s="8">
        <f t="shared" si="90"/>
        <v>562.87</v>
      </c>
      <c r="I467" s="8">
        <f t="shared" si="91"/>
        <v>0</v>
      </c>
      <c r="J467" s="8">
        <f t="shared" si="92"/>
        <v>324.45839999999998</v>
      </c>
      <c r="K467" s="8">
        <f t="shared" si="93"/>
        <v>960.79840000000002</v>
      </c>
      <c r="L467" s="8">
        <f t="shared" si="85"/>
        <v>73.47</v>
      </c>
      <c r="M467" s="8">
        <f t="shared" si="86"/>
        <v>562.87</v>
      </c>
      <c r="N467" s="8">
        <f t="shared" si="94"/>
        <v>0</v>
      </c>
      <c r="O467" s="8">
        <f t="shared" si="95"/>
        <v>194.73580000000001</v>
      </c>
      <c r="P467" s="8">
        <f t="shared" si="96"/>
        <v>831.07580000000007</v>
      </c>
    </row>
    <row r="468" spans="1:16" outlineLevel="2" x14ac:dyDescent="0.25">
      <c r="A468" s="1" t="s">
        <v>423</v>
      </c>
      <c r="B468" s="1" t="s">
        <v>437</v>
      </c>
      <c r="C468" s="9">
        <v>0</v>
      </c>
      <c r="D468" s="9">
        <v>76.656000000000006</v>
      </c>
      <c r="E468" s="9">
        <v>0</v>
      </c>
      <c r="F468" s="9">
        <v>50.85</v>
      </c>
      <c r="G468" s="8">
        <f t="shared" si="89"/>
        <v>0</v>
      </c>
      <c r="H468" s="8">
        <f t="shared" si="90"/>
        <v>143.34672000000003</v>
      </c>
      <c r="I468" s="8">
        <f t="shared" si="91"/>
        <v>0</v>
      </c>
      <c r="J468" s="8">
        <f t="shared" si="92"/>
        <v>543.07799999999997</v>
      </c>
      <c r="K468" s="8">
        <f t="shared" si="93"/>
        <v>686.42471999999998</v>
      </c>
      <c r="L468" s="8">
        <f t="shared" si="85"/>
        <v>0</v>
      </c>
      <c r="M468" s="8">
        <f t="shared" si="86"/>
        <v>143.34672000000003</v>
      </c>
      <c r="N468" s="8">
        <f t="shared" si="94"/>
        <v>0</v>
      </c>
      <c r="O468" s="8">
        <f t="shared" si="95"/>
        <v>325.94850000000002</v>
      </c>
      <c r="P468" s="8">
        <f t="shared" si="96"/>
        <v>469.29522000000009</v>
      </c>
    </row>
    <row r="469" spans="1:16" outlineLevel="2" x14ac:dyDescent="0.25">
      <c r="A469" s="1" t="s">
        <v>423</v>
      </c>
      <c r="B469" s="1" t="s">
        <v>438</v>
      </c>
      <c r="C469" s="9">
        <v>80</v>
      </c>
      <c r="D469" s="9">
        <v>194.5</v>
      </c>
      <c r="E469" s="9">
        <v>0</v>
      </c>
      <c r="F469" s="9">
        <v>39.299999999999997</v>
      </c>
      <c r="G469" s="8">
        <f t="shared" si="89"/>
        <v>63.2</v>
      </c>
      <c r="H469" s="8">
        <f t="shared" si="90"/>
        <v>363.71500000000003</v>
      </c>
      <c r="I469" s="8">
        <f t="shared" si="91"/>
        <v>0</v>
      </c>
      <c r="J469" s="8">
        <f t="shared" si="92"/>
        <v>419.72399999999993</v>
      </c>
      <c r="K469" s="8">
        <f t="shared" si="93"/>
        <v>846.6389999999999</v>
      </c>
      <c r="L469" s="8">
        <f t="shared" si="85"/>
        <v>63.2</v>
      </c>
      <c r="M469" s="8">
        <f t="shared" si="86"/>
        <v>363.71500000000003</v>
      </c>
      <c r="N469" s="8">
        <f t="shared" si="94"/>
        <v>0</v>
      </c>
      <c r="O469" s="8">
        <f t="shared" si="95"/>
        <v>251.91299999999998</v>
      </c>
      <c r="P469" s="8">
        <f t="shared" si="96"/>
        <v>678.82799999999997</v>
      </c>
    </row>
    <row r="470" spans="1:16" outlineLevel="2" x14ac:dyDescent="0.25">
      <c r="A470" s="1" t="s">
        <v>423</v>
      </c>
      <c r="B470" s="1" t="s">
        <v>439</v>
      </c>
      <c r="C470" s="9">
        <v>0</v>
      </c>
      <c r="D470" s="9">
        <v>699.28</v>
      </c>
      <c r="E470" s="9">
        <v>0</v>
      </c>
      <c r="F470" s="9">
        <v>429.02</v>
      </c>
      <c r="G470" s="8">
        <f t="shared" si="89"/>
        <v>0</v>
      </c>
      <c r="H470" s="8">
        <f t="shared" si="90"/>
        <v>1307.6536000000001</v>
      </c>
      <c r="I470" s="8">
        <f t="shared" si="91"/>
        <v>0</v>
      </c>
      <c r="J470" s="8">
        <f t="shared" si="92"/>
        <v>4581.9335999999994</v>
      </c>
      <c r="K470" s="8">
        <f t="shared" si="93"/>
        <v>5889.5871999999999</v>
      </c>
      <c r="L470" s="8">
        <f t="shared" si="85"/>
        <v>0</v>
      </c>
      <c r="M470" s="8">
        <f t="shared" si="86"/>
        <v>1307.6536000000001</v>
      </c>
      <c r="N470" s="8">
        <f t="shared" si="94"/>
        <v>0</v>
      </c>
      <c r="O470" s="8">
        <f t="shared" si="95"/>
        <v>2750.0182</v>
      </c>
      <c r="P470" s="8">
        <f t="shared" si="96"/>
        <v>4057.6718000000001</v>
      </c>
    </row>
    <row r="471" spans="1:16" outlineLevel="2" x14ac:dyDescent="0.25">
      <c r="A471" s="1" t="s">
        <v>423</v>
      </c>
      <c r="B471" s="1" t="s">
        <v>440</v>
      </c>
      <c r="C471" s="9">
        <v>0</v>
      </c>
      <c r="D471" s="9">
        <v>322.71100000000001</v>
      </c>
      <c r="E471" s="9">
        <v>144.5</v>
      </c>
      <c r="F471" s="9">
        <v>255.22</v>
      </c>
      <c r="G471" s="8">
        <f t="shared" si="89"/>
        <v>0</v>
      </c>
      <c r="H471" s="8">
        <f t="shared" si="90"/>
        <v>603.46957000000009</v>
      </c>
      <c r="I471" s="8">
        <f t="shared" si="91"/>
        <v>309.23</v>
      </c>
      <c r="J471" s="8">
        <f t="shared" si="92"/>
        <v>2725.7496000000001</v>
      </c>
      <c r="K471" s="8">
        <f t="shared" si="93"/>
        <v>3638.4491700000003</v>
      </c>
      <c r="L471" s="8">
        <f t="shared" si="85"/>
        <v>0</v>
      </c>
      <c r="M471" s="8">
        <f t="shared" si="86"/>
        <v>603.46957000000009</v>
      </c>
      <c r="N471" s="8">
        <f t="shared" si="94"/>
        <v>122.825</v>
      </c>
      <c r="O471" s="8">
        <f t="shared" si="95"/>
        <v>1635.9602</v>
      </c>
      <c r="P471" s="8">
        <f t="shared" si="96"/>
        <v>2362.25477</v>
      </c>
    </row>
    <row r="472" spans="1:16" outlineLevel="2" x14ac:dyDescent="0.25">
      <c r="A472" s="1" t="s">
        <v>423</v>
      </c>
      <c r="B472" s="1" t="s">
        <v>441</v>
      </c>
      <c r="C472" s="9">
        <v>0</v>
      </c>
      <c r="D472" s="9">
        <v>567.16999999999996</v>
      </c>
      <c r="E472" s="9">
        <v>0</v>
      </c>
      <c r="F472" s="9">
        <v>191.7</v>
      </c>
      <c r="G472" s="8">
        <f t="shared" si="89"/>
        <v>0</v>
      </c>
      <c r="H472" s="8">
        <f t="shared" si="90"/>
        <v>1060.6079</v>
      </c>
      <c r="I472" s="8">
        <f t="shared" si="91"/>
        <v>0</v>
      </c>
      <c r="J472" s="8">
        <f t="shared" si="92"/>
        <v>2047.3559999999998</v>
      </c>
      <c r="K472" s="8">
        <f t="shared" si="93"/>
        <v>3107.9638999999997</v>
      </c>
      <c r="L472" s="8">
        <f t="shared" si="85"/>
        <v>0</v>
      </c>
      <c r="M472" s="8">
        <f t="shared" si="86"/>
        <v>1060.6079</v>
      </c>
      <c r="N472" s="8">
        <f t="shared" si="94"/>
        <v>0</v>
      </c>
      <c r="O472" s="8">
        <f t="shared" si="95"/>
        <v>1228.797</v>
      </c>
      <c r="P472" s="8">
        <f t="shared" si="96"/>
        <v>2289.4049</v>
      </c>
    </row>
    <row r="473" spans="1:16" outlineLevel="2" x14ac:dyDescent="0.25">
      <c r="A473" s="1" t="s">
        <v>423</v>
      </c>
      <c r="B473" s="1" t="s">
        <v>442</v>
      </c>
      <c r="C473" s="9">
        <v>40</v>
      </c>
      <c r="D473" s="9">
        <v>95</v>
      </c>
      <c r="E473" s="9">
        <v>43.76</v>
      </c>
      <c r="F473" s="9">
        <v>70</v>
      </c>
      <c r="G473" s="8">
        <f t="shared" si="89"/>
        <v>31.6</v>
      </c>
      <c r="H473" s="8">
        <f t="shared" si="90"/>
        <v>177.65</v>
      </c>
      <c r="I473" s="8">
        <f t="shared" si="91"/>
        <v>93.6464</v>
      </c>
      <c r="J473" s="8">
        <f t="shared" si="92"/>
        <v>747.6</v>
      </c>
      <c r="K473" s="8">
        <f t="shared" si="93"/>
        <v>1050.4964</v>
      </c>
      <c r="L473" s="8">
        <f t="shared" si="85"/>
        <v>31.6</v>
      </c>
      <c r="M473" s="8">
        <f t="shared" si="86"/>
        <v>177.65</v>
      </c>
      <c r="N473" s="8">
        <f t="shared" si="94"/>
        <v>37.195999999999998</v>
      </c>
      <c r="O473" s="8">
        <f t="shared" si="95"/>
        <v>448.7</v>
      </c>
      <c r="P473" s="8">
        <f t="shared" si="96"/>
        <v>695.14599999999996</v>
      </c>
    </row>
    <row r="474" spans="1:16" outlineLevel="2" x14ac:dyDescent="0.25">
      <c r="A474" s="1" t="s">
        <v>423</v>
      </c>
      <c r="B474" s="1" t="s">
        <v>443</v>
      </c>
      <c r="C474" s="9">
        <v>555.25</v>
      </c>
      <c r="D474" s="9">
        <v>1031.731</v>
      </c>
      <c r="E474" s="9">
        <v>0</v>
      </c>
      <c r="F474" s="9">
        <v>755.1</v>
      </c>
      <c r="G474" s="8">
        <f t="shared" si="89"/>
        <v>438.64750000000004</v>
      </c>
      <c r="H474" s="8">
        <f t="shared" si="90"/>
        <v>1929.3369700000001</v>
      </c>
      <c r="I474" s="8">
        <f t="shared" si="91"/>
        <v>0</v>
      </c>
      <c r="J474" s="8">
        <f t="shared" si="92"/>
        <v>8064.4679999999998</v>
      </c>
      <c r="K474" s="8">
        <f t="shared" si="93"/>
        <v>10432.45247</v>
      </c>
      <c r="L474" s="8">
        <f t="shared" ref="L474:L542" si="99">+C474*0.79</f>
        <v>438.64750000000004</v>
      </c>
      <c r="M474" s="8">
        <f t="shared" ref="M474:M542" si="100">+D474*1.87</f>
        <v>1929.3369700000001</v>
      </c>
      <c r="N474" s="8">
        <f t="shared" si="94"/>
        <v>0</v>
      </c>
      <c r="O474" s="8">
        <f t="shared" si="95"/>
        <v>4840.1909999999998</v>
      </c>
      <c r="P474" s="8">
        <f t="shared" si="96"/>
        <v>7208.1754700000001</v>
      </c>
    </row>
    <row r="475" spans="1:16" outlineLevel="2" x14ac:dyDescent="0.25">
      <c r="A475" s="1" t="s">
        <v>423</v>
      </c>
      <c r="B475" s="1" t="s">
        <v>444</v>
      </c>
      <c r="C475" s="9">
        <v>17.88</v>
      </c>
      <c r="D475" s="9">
        <v>117.66</v>
      </c>
      <c r="E475" s="9">
        <v>0</v>
      </c>
      <c r="F475" s="9">
        <v>39</v>
      </c>
      <c r="G475" s="8">
        <f t="shared" si="89"/>
        <v>14.1252</v>
      </c>
      <c r="H475" s="8">
        <f t="shared" si="90"/>
        <v>220.02420000000001</v>
      </c>
      <c r="I475" s="8">
        <f t="shared" si="91"/>
        <v>0</v>
      </c>
      <c r="J475" s="8">
        <f t="shared" si="92"/>
        <v>416.52</v>
      </c>
      <c r="K475" s="8">
        <f t="shared" si="93"/>
        <v>650.6694</v>
      </c>
      <c r="L475" s="8">
        <f t="shared" si="99"/>
        <v>14.1252</v>
      </c>
      <c r="M475" s="8">
        <f t="shared" si="100"/>
        <v>220.02420000000001</v>
      </c>
      <c r="N475" s="8">
        <f t="shared" si="94"/>
        <v>0</v>
      </c>
      <c r="O475" s="8">
        <f t="shared" si="95"/>
        <v>249.99</v>
      </c>
      <c r="P475" s="8">
        <f t="shared" si="96"/>
        <v>484.13940000000002</v>
      </c>
    </row>
    <row r="476" spans="1:16" outlineLevel="2" x14ac:dyDescent="0.25">
      <c r="A476" s="1" t="s">
        <v>423</v>
      </c>
      <c r="B476" s="1" t="s">
        <v>445</v>
      </c>
      <c r="C476" s="9">
        <v>100.4</v>
      </c>
      <c r="D476" s="9">
        <v>681.11500000000001</v>
      </c>
      <c r="E476" s="9">
        <v>0</v>
      </c>
      <c r="F476" s="9">
        <v>143.84</v>
      </c>
      <c r="G476" s="8">
        <f t="shared" si="89"/>
        <v>79.316000000000003</v>
      </c>
      <c r="H476" s="8">
        <f t="shared" si="90"/>
        <v>1273.68505</v>
      </c>
      <c r="I476" s="8">
        <f t="shared" si="91"/>
        <v>0</v>
      </c>
      <c r="J476" s="8">
        <f t="shared" si="92"/>
        <v>1536.2112</v>
      </c>
      <c r="K476" s="8">
        <f t="shared" si="93"/>
        <v>2889.21225</v>
      </c>
      <c r="L476" s="8">
        <f t="shared" si="99"/>
        <v>79.316000000000003</v>
      </c>
      <c r="M476" s="8">
        <f t="shared" si="100"/>
        <v>1273.68505</v>
      </c>
      <c r="N476" s="8">
        <f t="shared" si="94"/>
        <v>0</v>
      </c>
      <c r="O476" s="8">
        <f t="shared" si="95"/>
        <v>922.01440000000002</v>
      </c>
      <c r="P476" s="8">
        <f t="shared" si="96"/>
        <v>2275.0154499999999</v>
      </c>
    </row>
    <row r="477" spans="1:16" outlineLevel="2" x14ac:dyDescent="0.25">
      <c r="A477" s="1" t="s">
        <v>423</v>
      </c>
      <c r="B477" s="1" t="s">
        <v>446</v>
      </c>
      <c r="C477" s="9">
        <v>0</v>
      </c>
      <c r="D477" s="9">
        <v>415.40899999999999</v>
      </c>
      <c r="E477" s="9">
        <v>0</v>
      </c>
      <c r="F477" s="9">
        <v>227.01</v>
      </c>
      <c r="G477" s="8">
        <f t="shared" si="89"/>
        <v>0</v>
      </c>
      <c r="H477" s="8">
        <f t="shared" si="90"/>
        <v>776.81483000000003</v>
      </c>
      <c r="I477" s="8">
        <f t="shared" si="91"/>
        <v>0</v>
      </c>
      <c r="J477" s="8">
        <f t="shared" si="92"/>
        <v>2424.4667999999997</v>
      </c>
      <c r="K477" s="8">
        <f t="shared" si="93"/>
        <v>3201.2816299999995</v>
      </c>
      <c r="L477" s="8">
        <f t="shared" si="99"/>
        <v>0</v>
      </c>
      <c r="M477" s="8">
        <f t="shared" si="100"/>
        <v>776.81483000000003</v>
      </c>
      <c r="N477" s="8">
        <f t="shared" si="94"/>
        <v>0</v>
      </c>
      <c r="O477" s="8">
        <f t="shared" si="95"/>
        <v>1455.1341</v>
      </c>
      <c r="P477" s="8">
        <f t="shared" si="96"/>
        <v>2231.94893</v>
      </c>
    </row>
    <row r="478" spans="1:16" outlineLevel="2" x14ac:dyDescent="0.25">
      <c r="A478" s="1" t="s">
        <v>423</v>
      </c>
      <c r="B478" s="1" t="s">
        <v>447</v>
      </c>
      <c r="C478" s="9">
        <v>0</v>
      </c>
      <c r="D478" s="9">
        <v>117</v>
      </c>
      <c r="E478" s="9">
        <v>0</v>
      </c>
      <c r="F478" s="9">
        <v>0</v>
      </c>
      <c r="G478" s="8">
        <f t="shared" si="89"/>
        <v>0</v>
      </c>
      <c r="H478" s="8">
        <f t="shared" si="90"/>
        <v>218.79000000000002</v>
      </c>
      <c r="I478" s="8">
        <f t="shared" si="91"/>
        <v>0</v>
      </c>
      <c r="J478" s="8">
        <f t="shared" si="92"/>
        <v>0</v>
      </c>
      <c r="K478" s="8">
        <f t="shared" si="93"/>
        <v>218.79000000000002</v>
      </c>
      <c r="L478" s="8">
        <f t="shared" si="99"/>
        <v>0</v>
      </c>
      <c r="M478" s="8">
        <f t="shared" si="100"/>
        <v>218.79000000000002</v>
      </c>
      <c r="N478" s="8">
        <f t="shared" si="94"/>
        <v>0</v>
      </c>
      <c r="O478" s="8">
        <f t="shared" si="95"/>
        <v>0</v>
      </c>
      <c r="P478" s="8">
        <f t="shared" si="96"/>
        <v>218.79000000000002</v>
      </c>
    </row>
    <row r="479" spans="1:16" outlineLevel="2" x14ac:dyDescent="0.25">
      <c r="A479" s="1" t="s">
        <v>423</v>
      </c>
      <c r="B479" s="1" t="s">
        <v>448</v>
      </c>
      <c r="C479" s="9">
        <v>212.6</v>
      </c>
      <c r="D479" s="9">
        <v>334.46</v>
      </c>
      <c r="E479" s="9">
        <v>0</v>
      </c>
      <c r="F479" s="9">
        <v>137.1</v>
      </c>
      <c r="G479" s="8">
        <f t="shared" si="89"/>
        <v>167.95400000000001</v>
      </c>
      <c r="H479" s="8">
        <f t="shared" si="90"/>
        <v>625.4402</v>
      </c>
      <c r="I479" s="8">
        <f t="shared" si="91"/>
        <v>0</v>
      </c>
      <c r="J479" s="8">
        <f t="shared" si="92"/>
        <v>1464.2279999999998</v>
      </c>
      <c r="K479" s="8">
        <f t="shared" si="93"/>
        <v>2257.6221999999998</v>
      </c>
      <c r="L479" s="8">
        <f t="shared" si="99"/>
        <v>167.95400000000001</v>
      </c>
      <c r="M479" s="8">
        <f t="shared" si="100"/>
        <v>625.4402</v>
      </c>
      <c r="N479" s="8">
        <f t="shared" si="94"/>
        <v>0</v>
      </c>
      <c r="O479" s="8">
        <f t="shared" si="95"/>
        <v>878.81100000000004</v>
      </c>
      <c r="P479" s="8">
        <f t="shared" si="96"/>
        <v>1672.2051999999999</v>
      </c>
    </row>
    <row r="480" spans="1:16" outlineLevel="2" x14ac:dyDescent="0.25">
      <c r="A480" s="1" t="s">
        <v>423</v>
      </c>
      <c r="B480" s="1" t="s">
        <v>449</v>
      </c>
      <c r="C480" s="9">
        <v>0</v>
      </c>
      <c r="D480" s="9">
        <v>52</v>
      </c>
      <c r="E480" s="9">
        <v>0</v>
      </c>
      <c r="F480" s="9">
        <v>18.5</v>
      </c>
      <c r="G480" s="8">
        <f t="shared" si="89"/>
        <v>0</v>
      </c>
      <c r="H480" s="8">
        <f t="shared" si="90"/>
        <v>97.240000000000009</v>
      </c>
      <c r="I480" s="8">
        <f t="shared" si="91"/>
        <v>0</v>
      </c>
      <c r="J480" s="8">
        <f t="shared" si="92"/>
        <v>197.57999999999998</v>
      </c>
      <c r="K480" s="8">
        <f t="shared" si="93"/>
        <v>294.82</v>
      </c>
      <c r="L480" s="8">
        <f t="shared" si="99"/>
        <v>0</v>
      </c>
      <c r="M480" s="8">
        <f t="shared" si="100"/>
        <v>97.240000000000009</v>
      </c>
      <c r="N480" s="8">
        <f t="shared" si="94"/>
        <v>0</v>
      </c>
      <c r="O480" s="8">
        <f t="shared" si="95"/>
        <v>118.58500000000001</v>
      </c>
      <c r="P480" s="8">
        <f t="shared" si="96"/>
        <v>215.82500000000002</v>
      </c>
    </row>
    <row r="481" spans="1:16" outlineLevel="2" x14ac:dyDescent="0.25">
      <c r="A481" s="1" t="s">
        <v>423</v>
      </c>
      <c r="B481" s="1" t="s">
        <v>450</v>
      </c>
      <c r="C481" s="9">
        <v>65</v>
      </c>
      <c r="D481" s="9">
        <v>175.3</v>
      </c>
      <c r="E481" s="9">
        <v>0</v>
      </c>
      <c r="F481" s="9">
        <v>0</v>
      </c>
      <c r="G481" s="8">
        <f t="shared" si="89"/>
        <v>51.35</v>
      </c>
      <c r="H481" s="8">
        <f t="shared" si="90"/>
        <v>327.81100000000004</v>
      </c>
      <c r="I481" s="8">
        <f t="shared" si="91"/>
        <v>0</v>
      </c>
      <c r="J481" s="8">
        <f t="shared" si="92"/>
        <v>0</v>
      </c>
      <c r="K481" s="8">
        <f t="shared" si="93"/>
        <v>379.16100000000006</v>
      </c>
      <c r="L481" s="8">
        <f t="shared" si="99"/>
        <v>51.35</v>
      </c>
      <c r="M481" s="8">
        <f t="shared" si="100"/>
        <v>327.81100000000004</v>
      </c>
      <c r="N481" s="8">
        <f t="shared" si="94"/>
        <v>0</v>
      </c>
      <c r="O481" s="8">
        <f t="shared" si="95"/>
        <v>0</v>
      </c>
      <c r="P481" s="8">
        <f t="shared" si="96"/>
        <v>379.16100000000006</v>
      </c>
    </row>
    <row r="482" spans="1:16" outlineLevel="2" x14ac:dyDescent="0.25">
      <c r="A482" s="1" t="s">
        <v>423</v>
      </c>
      <c r="B482" s="1" t="s">
        <v>451</v>
      </c>
      <c r="C482" s="9">
        <v>20</v>
      </c>
      <c r="D482" s="9">
        <v>85</v>
      </c>
      <c r="E482" s="9">
        <v>0</v>
      </c>
      <c r="F482" s="9">
        <v>0</v>
      </c>
      <c r="G482" s="8">
        <f t="shared" si="89"/>
        <v>15.8</v>
      </c>
      <c r="H482" s="8">
        <f t="shared" si="90"/>
        <v>158.95000000000002</v>
      </c>
      <c r="I482" s="8">
        <f t="shared" si="91"/>
        <v>0</v>
      </c>
      <c r="J482" s="8">
        <f t="shared" si="92"/>
        <v>0</v>
      </c>
      <c r="K482" s="8">
        <f t="shared" si="93"/>
        <v>174.75000000000003</v>
      </c>
      <c r="L482" s="8">
        <f t="shared" si="99"/>
        <v>15.8</v>
      </c>
      <c r="M482" s="8">
        <f t="shared" si="100"/>
        <v>158.95000000000002</v>
      </c>
      <c r="N482" s="8">
        <f t="shared" si="94"/>
        <v>0</v>
      </c>
      <c r="O482" s="8">
        <f t="shared" si="95"/>
        <v>0</v>
      </c>
      <c r="P482" s="8">
        <f t="shared" si="96"/>
        <v>174.75000000000003</v>
      </c>
    </row>
    <row r="483" spans="1:16" outlineLevel="2" x14ac:dyDescent="0.25">
      <c r="A483" s="1" t="s">
        <v>423</v>
      </c>
      <c r="B483" s="1" t="s">
        <v>452</v>
      </c>
      <c r="C483" s="9">
        <v>0</v>
      </c>
      <c r="D483" s="9">
        <v>685.26</v>
      </c>
      <c r="E483" s="9">
        <v>0</v>
      </c>
      <c r="F483" s="9">
        <v>263.95</v>
      </c>
      <c r="G483" s="8">
        <f t="shared" si="89"/>
        <v>0</v>
      </c>
      <c r="H483" s="8">
        <f t="shared" si="90"/>
        <v>1281.4362000000001</v>
      </c>
      <c r="I483" s="8">
        <f t="shared" si="91"/>
        <v>0</v>
      </c>
      <c r="J483" s="8">
        <f t="shared" si="92"/>
        <v>2818.9859999999999</v>
      </c>
      <c r="K483" s="8">
        <f t="shared" si="93"/>
        <v>4100.4222</v>
      </c>
      <c r="L483" s="8">
        <f t="shared" si="99"/>
        <v>0</v>
      </c>
      <c r="M483" s="8">
        <f t="shared" si="100"/>
        <v>1281.4362000000001</v>
      </c>
      <c r="N483" s="8">
        <f t="shared" si="94"/>
        <v>0</v>
      </c>
      <c r="O483" s="8">
        <f t="shared" si="95"/>
        <v>1691.9195</v>
      </c>
      <c r="P483" s="8">
        <f t="shared" si="96"/>
        <v>2973.3557000000001</v>
      </c>
    </row>
    <row r="484" spans="1:16" outlineLevel="2" x14ac:dyDescent="0.25">
      <c r="A484" s="1" t="s">
        <v>423</v>
      </c>
      <c r="B484" s="1" t="s">
        <v>453</v>
      </c>
      <c r="C484" s="9">
        <v>190.6</v>
      </c>
      <c r="D484" s="9">
        <v>886.85</v>
      </c>
      <c r="E484" s="9">
        <v>0</v>
      </c>
      <c r="F484" s="9">
        <v>728.43</v>
      </c>
      <c r="G484" s="8">
        <f t="shared" si="89"/>
        <v>150.57400000000001</v>
      </c>
      <c r="H484" s="8">
        <f t="shared" si="90"/>
        <v>1658.4095000000002</v>
      </c>
      <c r="I484" s="8">
        <f t="shared" si="91"/>
        <v>0</v>
      </c>
      <c r="J484" s="8">
        <f t="shared" si="92"/>
        <v>7779.6323999999995</v>
      </c>
      <c r="K484" s="8">
        <f t="shared" si="93"/>
        <v>9588.6159000000007</v>
      </c>
      <c r="L484" s="8">
        <f t="shared" si="99"/>
        <v>150.57400000000001</v>
      </c>
      <c r="M484" s="8">
        <f t="shared" si="100"/>
        <v>1658.4095000000002</v>
      </c>
      <c r="N484" s="8">
        <f t="shared" si="94"/>
        <v>0</v>
      </c>
      <c r="O484" s="8">
        <f t="shared" si="95"/>
        <v>4669.2362999999996</v>
      </c>
      <c r="P484" s="8">
        <f t="shared" si="96"/>
        <v>6478.2197999999999</v>
      </c>
    </row>
    <row r="485" spans="1:16" outlineLevel="2" x14ac:dyDescent="0.25">
      <c r="A485" s="1" t="s">
        <v>423</v>
      </c>
      <c r="B485" s="1" t="s">
        <v>454</v>
      </c>
      <c r="C485" s="9">
        <v>0</v>
      </c>
      <c r="D485" s="9">
        <v>195.5</v>
      </c>
      <c r="E485" s="9">
        <v>0</v>
      </c>
      <c r="F485" s="9">
        <v>58.4</v>
      </c>
      <c r="G485" s="8">
        <f t="shared" si="89"/>
        <v>0</v>
      </c>
      <c r="H485" s="8">
        <f t="shared" si="90"/>
        <v>365.58500000000004</v>
      </c>
      <c r="I485" s="8">
        <f t="shared" si="91"/>
        <v>0</v>
      </c>
      <c r="J485" s="8">
        <f t="shared" si="92"/>
        <v>623.71199999999999</v>
      </c>
      <c r="K485" s="8">
        <f t="shared" si="93"/>
        <v>989.29700000000003</v>
      </c>
      <c r="L485" s="8">
        <f t="shared" si="99"/>
        <v>0</v>
      </c>
      <c r="M485" s="8">
        <f t="shared" si="100"/>
        <v>365.58500000000004</v>
      </c>
      <c r="N485" s="8">
        <f t="shared" si="94"/>
        <v>0</v>
      </c>
      <c r="O485" s="8">
        <f t="shared" si="95"/>
        <v>374.34399999999999</v>
      </c>
      <c r="P485" s="8">
        <f t="shared" si="96"/>
        <v>739.92900000000009</v>
      </c>
    </row>
    <row r="486" spans="1:16" outlineLevel="2" x14ac:dyDescent="0.25">
      <c r="A486" s="1" t="s">
        <v>423</v>
      </c>
      <c r="B486" s="1" t="s">
        <v>455</v>
      </c>
      <c r="C486" s="9">
        <v>0</v>
      </c>
      <c r="D486" s="9">
        <v>589.9</v>
      </c>
      <c r="E486" s="9">
        <v>0</v>
      </c>
      <c r="F486" s="9">
        <v>344.3</v>
      </c>
      <c r="G486" s="8">
        <f t="shared" si="89"/>
        <v>0</v>
      </c>
      <c r="H486" s="8">
        <f t="shared" si="90"/>
        <v>1103.1130000000001</v>
      </c>
      <c r="I486" s="8">
        <f t="shared" si="91"/>
        <v>0</v>
      </c>
      <c r="J486" s="8">
        <f t="shared" si="92"/>
        <v>3677.1239999999998</v>
      </c>
      <c r="K486" s="8">
        <f t="shared" si="93"/>
        <v>4780.2370000000001</v>
      </c>
      <c r="L486" s="8">
        <f t="shared" si="99"/>
        <v>0</v>
      </c>
      <c r="M486" s="8">
        <f t="shared" si="100"/>
        <v>1103.1130000000001</v>
      </c>
      <c r="N486" s="8">
        <f t="shared" si="94"/>
        <v>0</v>
      </c>
      <c r="O486" s="8">
        <f t="shared" si="95"/>
        <v>2206.9630000000002</v>
      </c>
      <c r="P486" s="8">
        <f t="shared" si="96"/>
        <v>3310.076</v>
      </c>
    </row>
    <row r="487" spans="1:16" outlineLevel="2" x14ac:dyDescent="0.25">
      <c r="A487" s="1" t="s">
        <v>423</v>
      </c>
      <c r="B487" s="1" t="s">
        <v>456</v>
      </c>
      <c r="C487" s="9">
        <v>302.83</v>
      </c>
      <c r="D487" s="9">
        <v>1423.24</v>
      </c>
      <c r="E487" s="9">
        <v>40</v>
      </c>
      <c r="F487" s="9">
        <v>325.005</v>
      </c>
      <c r="G487" s="8">
        <f t="shared" si="89"/>
        <v>239.23570000000001</v>
      </c>
      <c r="H487" s="8">
        <f t="shared" si="90"/>
        <v>2661.4588000000003</v>
      </c>
      <c r="I487" s="8">
        <f t="shared" si="91"/>
        <v>85.600000000000009</v>
      </c>
      <c r="J487" s="8">
        <f t="shared" si="92"/>
        <v>3471.0533999999998</v>
      </c>
      <c r="K487" s="8">
        <f t="shared" si="93"/>
        <v>6457.3479000000007</v>
      </c>
      <c r="L487" s="8">
        <f t="shared" si="99"/>
        <v>239.23570000000001</v>
      </c>
      <c r="M487" s="8">
        <f t="shared" si="100"/>
        <v>2661.4588000000003</v>
      </c>
      <c r="N487" s="8">
        <f t="shared" si="94"/>
        <v>34</v>
      </c>
      <c r="O487" s="8">
        <f t="shared" si="95"/>
        <v>2083.2820499999998</v>
      </c>
      <c r="P487" s="8">
        <f t="shared" si="96"/>
        <v>5017.9765500000003</v>
      </c>
    </row>
    <row r="488" spans="1:16" outlineLevel="1" x14ac:dyDescent="0.25">
      <c r="A488" s="23" t="s">
        <v>1252</v>
      </c>
      <c r="B488" s="22"/>
      <c r="C488" s="9">
        <f t="shared" ref="C488:P488" si="101">SUBTOTAL(9,C454:C487)</f>
        <v>2037.01</v>
      </c>
      <c r="D488" s="9">
        <f t="shared" si="101"/>
        <v>13513.016999999998</v>
      </c>
      <c r="E488" s="9">
        <f t="shared" si="101"/>
        <v>626.57999999999993</v>
      </c>
      <c r="F488" s="9">
        <f t="shared" si="101"/>
        <v>5969.8850000000002</v>
      </c>
      <c r="G488" s="8">
        <f t="shared" si="101"/>
        <v>1609.2378999999999</v>
      </c>
      <c r="H488" s="8">
        <f t="shared" si="101"/>
        <v>25269.341790000009</v>
      </c>
      <c r="I488" s="8">
        <f t="shared" si="101"/>
        <v>1340.8812</v>
      </c>
      <c r="J488" s="8">
        <f t="shared" si="101"/>
        <v>63758.371799999986</v>
      </c>
      <c r="K488" s="8">
        <f t="shared" si="101"/>
        <v>91977.83269000001</v>
      </c>
      <c r="L488" s="8">
        <f t="shared" si="101"/>
        <v>1609.2378999999999</v>
      </c>
      <c r="M488" s="8">
        <f t="shared" si="101"/>
        <v>25269.341790000009</v>
      </c>
      <c r="N488" s="8">
        <f t="shared" si="101"/>
        <v>532.59299999999996</v>
      </c>
      <c r="O488" s="8">
        <f t="shared" si="101"/>
        <v>38266.962850000004</v>
      </c>
      <c r="P488" s="8">
        <f t="shared" si="101"/>
        <v>65678.135540000003</v>
      </c>
    </row>
    <row r="489" spans="1:16" outlineLevel="2" x14ac:dyDescent="0.25">
      <c r="A489" s="1" t="s">
        <v>457</v>
      </c>
      <c r="B489" s="1" t="s">
        <v>3</v>
      </c>
      <c r="C489" s="9">
        <v>88.73</v>
      </c>
      <c r="D489" s="9">
        <v>448.95</v>
      </c>
      <c r="E489" s="9">
        <v>25</v>
      </c>
      <c r="F489" s="9">
        <v>63</v>
      </c>
      <c r="G489" s="8">
        <f t="shared" si="89"/>
        <v>70.096700000000013</v>
      </c>
      <c r="H489" s="8">
        <f t="shared" si="90"/>
        <v>839.53650000000005</v>
      </c>
      <c r="I489" s="8">
        <f t="shared" si="91"/>
        <v>53.5</v>
      </c>
      <c r="J489" s="8">
        <f t="shared" si="92"/>
        <v>672.84</v>
      </c>
      <c r="K489" s="8">
        <f t="shared" si="93"/>
        <v>1635.9732000000001</v>
      </c>
      <c r="L489" s="8">
        <f t="shared" si="99"/>
        <v>70.096700000000013</v>
      </c>
      <c r="M489" s="8">
        <f t="shared" si="100"/>
        <v>839.53650000000005</v>
      </c>
      <c r="N489" s="8">
        <f t="shared" si="94"/>
        <v>21.25</v>
      </c>
      <c r="O489" s="8">
        <f t="shared" si="95"/>
        <v>403.83</v>
      </c>
      <c r="P489" s="8">
        <f t="shared" si="96"/>
        <v>1334.7132000000001</v>
      </c>
    </row>
    <row r="490" spans="1:16" outlineLevel="2" x14ac:dyDescent="0.25">
      <c r="A490" s="1" t="s">
        <v>457</v>
      </c>
      <c r="B490" s="1" t="s">
        <v>458</v>
      </c>
      <c r="C490" s="9">
        <v>12</v>
      </c>
      <c r="D490" s="9">
        <v>139.47999999999999</v>
      </c>
      <c r="E490" s="9">
        <v>0</v>
      </c>
      <c r="F490" s="9">
        <v>0</v>
      </c>
      <c r="G490" s="8">
        <f t="shared" si="89"/>
        <v>9.48</v>
      </c>
      <c r="H490" s="8">
        <f t="shared" si="90"/>
        <v>260.82760000000002</v>
      </c>
      <c r="I490" s="8">
        <f t="shared" si="91"/>
        <v>0</v>
      </c>
      <c r="J490" s="8">
        <f t="shared" si="92"/>
        <v>0</v>
      </c>
      <c r="K490" s="8">
        <f t="shared" si="93"/>
        <v>270.30760000000004</v>
      </c>
      <c r="L490" s="8">
        <f t="shared" si="99"/>
        <v>9.48</v>
      </c>
      <c r="M490" s="8">
        <f t="shared" si="100"/>
        <v>260.82760000000002</v>
      </c>
      <c r="N490" s="8">
        <f t="shared" si="94"/>
        <v>0</v>
      </c>
      <c r="O490" s="8">
        <f t="shared" si="95"/>
        <v>0</v>
      </c>
      <c r="P490" s="8">
        <f t="shared" si="96"/>
        <v>270.30760000000004</v>
      </c>
    </row>
    <row r="491" spans="1:16" outlineLevel="2" x14ac:dyDescent="0.25">
      <c r="A491" s="1" t="s">
        <v>457</v>
      </c>
      <c r="B491" s="1" t="s">
        <v>459</v>
      </c>
      <c r="C491" s="9">
        <v>67</v>
      </c>
      <c r="D491" s="9">
        <v>353</v>
      </c>
      <c r="E491" s="9">
        <v>0</v>
      </c>
      <c r="F491" s="9">
        <v>57</v>
      </c>
      <c r="G491" s="8">
        <f t="shared" si="89"/>
        <v>52.93</v>
      </c>
      <c r="H491" s="8">
        <f t="shared" si="90"/>
        <v>660.11</v>
      </c>
      <c r="I491" s="8">
        <f t="shared" si="91"/>
        <v>0</v>
      </c>
      <c r="J491" s="8">
        <f t="shared" si="92"/>
        <v>608.76</v>
      </c>
      <c r="K491" s="8">
        <f t="shared" si="93"/>
        <v>1321.8</v>
      </c>
      <c r="L491" s="8">
        <f t="shared" si="99"/>
        <v>52.93</v>
      </c>
      <c r="M491" s="8">
        <f t="shared" si="100"/>
        <v>660.11</v>
      </c>
      <c r="N491" s="8">
        <f t="shared" si="94"/>
        <v>0</v>
      </c>
      <c r="O491" s="8">
        <f t="shared" si="95"/>
        <v>365.37</v>
      </c>
      <c r="P491" s="8">
        <f t="shared" si="96"/>
        <v>1078.4099999999999</v>
      </c>
    </row>
    <row r="492" spans="1:16" outlineLevel="2" x14ac:dyDescent="0.25">
      <c r="A492" s="1" t="s">
        <v>457</v>
      </c>
      <c r="B492" s="1" t="s">
        <v>460</v>
      </c>
      <c r="C492" s="9">
        <v>0</v>
      </c>
      <c r="D492" s="9">
        <v>281.07</v>
      </c>
      <c r="E492" s="9">
        <v>0</v>
      </c>
      <c r="F492" s="9">
        <v>121.23</v>
      </c>
      <c r="G492" s="8">
        <f t="shared" si="89"/>
        <v>0</v>
      </c>
      <c r="H492" s="8">
        <f t="shared" si="90"/>
        <v>525.60090000000002</v>
      </c>
      <c r="I492" s="8">
        <f t="shared" si="91"/>
        <v>0</v>
      </c>
      <c r="J492" s="8">
        <f t="shared" si="92"/>
        <v>1294.7364</v>
      </c>
      <c r="K492" s="8">
        <f t="shared" si="93"/>
        <v>1820.3373000000001</v>
      </c>
      <c r="L492" s="8">
        <f t="shared" si="99"/>
        <v>0</v>
      </c>
      <c r="M492" s="8">
        <f t="shared" si="100"/>
        <v>525.60090000000002</v>
      </c>
      <c r="N492" s="8">
        <f t="shared" si="94"/>
        <v>0</v>
      </c>
      <c r="O492" s="8">
        <f t="shared" si="95"/>
        <v>777.0843000000001</v>
      </c>
      <c r="P492" s="8">
        <f t="shared" si="96"/>
        <v>1302.6852000000001</v>
      </c>
    </row>
    <row r="493" spans="1:16" outlineLevel="2" x14ac:dyDescent="0.25">
      <c r="A493" s="1" t="s">
        <v>457</v>
      </c>
      <c r="B493" s="1" t="s">
        <v>461</v>
      </c>
      <c r="C493" s="9">
        <v>0</v>
      </c>
      <c r="D493" s="9">
        <v>62</v>
      </c>
      <c r="E493" s="9">
        <v>0</v>
      </c>
      <c r="F493" s="9">
        <v>16</v>
      </c>
      <c r="G493" s="8">
        <f t="shared" si="89"/>
        <v>0</v>
      </c>
      <c r="H493" s="8">
        <f t="shared" si="90"/>
        <v>115.94000000000001</v>
      </c>
      <c r="I493" s="8">
        <f t="shared" si="91"/>
        <v>0</v>
      </c>
      <c r="J493" s="8">
        <f t="shared" si="92"/>
        <v>170.88</v>
      </c>
      <c r="K493" s="8">
        <f t="shared" si="93"/>
        <v>286.82</v>
      </c>
      <c r="L493" s="8">
        <f t="shared" si="99"/>
        <v>0</v>
      </c>
      <c r="M493" s="8">
        <f t="shared" si="100"/>
        <v>115.94000000000001</v>
      </c>
      <c r="N493" s="8">
        <f t="shared" si="94"/>
        <v>0</v>
      </c>
      <c r="O493" s="8">
        <f t="shared" si="95"/>
        <v>102.56</v>
      </c>
      <c r="P493" s="8">
        <f t="shared" si="96"/>
        <v>218.5</v>
      </c>
    </row>
    <row r="494" spans="1:16" outlineLevel="2" x14ac:dyDescent="0.25">
      <c r="A494" s="1" t="s">
        <v>457</v>
      </c>
      <c r="B494" s="1" t="s">
        <v>462</v>
      </c>
      <c r="C494" s="9">
        <v>50</v>
      </c>
      <c r="D494" s="9">
        <v>386</v>
      </c>
      <c r="E494" s="9">
        <v>0</v>
      </c>
      <c r="F494" s="9">
        <v>54</v>
      </c>
      <c r="G494" s="8">
        <f t="shared" si="89"/>
        <v>39.5</v>
      </c>
      <c r="H494" s="8">
        <f t="shared" si="90"/>
        <v>721.82</v>
      </c>
      <c r="I494" s="8">
        <f t="shared" si="91"/>
        <v>0</v>
      </c>
      <c r="J494" s="8">
        <f t="shared" si="92"/>
        <v>576.72</v>
      </c>
      <c r="K494" s="8">
        <f t="shared" si="93"/>
        <v>1338.04</v>
      </c>
      <c r="L494" s="8">
        <f t="shared" si="99"/>
        <v>39.5</v>
      </c>
      <c r="M494" s="8">
        <f t="shared" si="100"/>
        <v>721.82</v>
      </c>
      <c r="N494" s="8">
        <f t="shared" si="94"/>
        <v>0</v>
      </c>
      <c r="O494" s="8">
        <f t="shared" si="95"/>
        <v>346.14</v>
      </c>
      <c r="P494" s="8">
        <f t="shared" si="96"/>
        <v>1107.46</v>
      </c>
    </row>
    <row r="495" spans="1:16" outlineLevel="2" x14ac:dyDescent="0.25">
      <c r="A495" s="1" t="s">
        <v>457</v>
      </c>
      <c r="B495" s="1" t="s">
        <v>463</v>
      </c>
      <c r="C495" s="9">
        <v>0</v>
      </c>
      <c r="D495" s="9">
        <v>209</v>
      </c>
      <c r="E495" s="9">
        <v>0</v>
      </c>
      <c r="F495" s="9">
        <v>15.54</v>
      </c>
      <c r="G495" s="8">
        <f t="shared" si="89"/>
        <v>0</v>
      </c>
      <c r="H495" s="8">
        <f t="shared" si="90"/>
        <v>390.83000000000004</v>
      </c>
      <c r="I495" s="8">
        <f t="shared" si="91"/>
        <v>0</v>
      </c>
      <c r="J495" s="8">
        <f t="shared" si="92"/>
        <v>165.96719999999999</v>
      </c>
      <c r="K495" s="8">
        <f t="shared" si="93"/>
        <v>556.79719999999998</v>
      </c>
      <c r="L495" s="8">
        <f t="shared" si="99"/>
        <v>0</v>
      </c>
      <c r="M495" s="8">
        <f t="shared" si="100"/>
        <v>390.83000000000004</v>
      </c>
      <c r="N495" s="8">
        <f t="shared" si="94"/>
        <v>0</v>
      </c>
      <c r="O495" s="8">
        <f t="shared" si="95"/>
        <v>99.611400000000003</v>
      </c>
      <c r="P495" s="8">
        <f t="shared" si="96"/>
        <v>490.44140000000004</v>
      </c>
    </row>
    <row r="496" spans="1:16" outlineLevel="2" x14ac:dyDescent="0.25">
      <c r="A496" s="1" t="s">
        <v>457</v>
      </c>
      <c r="B496" s="1" t="s">
        <v>464</v>
      </c>
      <c r="C496" s="9">
        <v>0</v>
      </c>
      <c r="D496" s="9">
        <v>44</v>
      </c>
      <c r="E496" s="9">
        <v>0</v>
      </c>
      <c r="F496" s="9">
        <v>38.142000000000003</v>
      </c>
      <c r="G496" s="8">
        <f t="shared" si="89"/>
        <v>0</v>
      </c>
      <c r="H496" s="8">
        <f t="shared" si="90"/>
        <v>82.28</v>
      </c>
      <c r="I496" s="8">
        <f t="shared" si="91"/>
        <v>0</v>
      </c>
      <c r="J496" s="8">
        <f t="shared" si="92"/>
        <v>407.35656</v>
      </c>
      <c r="K496" s="8">
        <f t="shared" si="93"/>
        <v>489.63656000000003</v>
      </c>
      <c r="L496" s="8">
        <f t="shared" si="99"/>
        <v>0</v>
      </c>
      <c r="M496" s="8">
        <f t="shared" si="100"/>
        <v>82.28</v>
      </c>
      <c r="N496" s="8">
        <f t="shared" si="94"/>
        <v>0</v>
      </c>
      <c r="O496" s="8">
        <f t="shared" si="95"/>
        <v>244.49022000000002</v>
      </c>
      <c r="P496" s="8">
        <f t="shared" si="96"/>
        <v>326.77021999999999</v>
      </c>
    </row>
    <row r="497" spans="1:16" outlineLevel="2" x14ac:dyDescent="0.25">
      <c r="A497" s="1" t="s">
        <v>457</v>
      </c>
      <c r="B497" s="1" t="s">
        <v>465</v>
      </c>
      <c r="C497" s="9">
        <v>73</v>
      </c>
      <c r="D497" s="9">
        <v>685.69</v>
      </c>
      <c r="E497" s="9">
        <v>0</v>
      </c>
      <c r="F497" s="9">
        <v>146.58000000000001</v>
      </c>
      <c r="G497" s="8">
        <f t="shared" ref="G497:G565" si="102">+C497*0.79</f>
        <v>57.67</v>
      </c>
      <c r="H497" s="8">
        <f t="shared" ref="H497:H565" si="103">+D497*1.87</f>
        <v>1282.2403000000002</v>
      </c>
      <c r="I497" s="8">
        <f t="shared" ref="I497:I565" si="104">+E497*2.14</f>
        <v>0</v>
      </c>
      <c r="J497" s="8">
        <f t="shared" ref="J497:J565" si="105">+F497*10.68</f>
        <v>1565.4744000000001</v>
      </c>
      <c r="K497" s="8">
        <f t="shared" ref="K497:K565" si="106">SUM(G497:J497)</f>
        <v>2905.3847000000005</v>
      </c>
      <c r="L497" s="8">
        <f t="shared" si="99"/>
        <v>57.67</v>
      </c>
      <c r="M497" s="8">
        <f t="shared" si="100"/>
        <v>1282.2403000000002</v>
      </c>
      <c r="N497" s="8">
        <f t="shared" ref="N497:N565" si="107">+E497*0.85</f>
        <v>0</v>
      </c>
      <c r="O497" s="8">
        <f t="shared" ref="O497:O565" si="108">+F497*6.41</f>
        <v>939.57780000000014</v>
      </c>
      <c r="P497" s="8">
        <f t="shared" ref="P497:P565" si="109">SUM(L497:O497)</f>
        <v>2279.4881000000005</v>
      </c>
    </row>
    <row r="498" spans="1:16" outlineLevel="2" x14ac:dyDescent="0.25">
      <c r="A498" s="1" t="s">
        <v>457</v>
      </c>
      <c r="B498" s="1" t="s">
        <v>12</v>
      </c>
      <c r="C498" s="9">
        <v>15</v>
      </c>
      <c r="D498" s="9">
        <v>200.13</v>
      </c>
      <c r="E498" s="9">
        <v>0</v>
      </c>
      <c r="F498" s="9">
        <v>0</v>
      </c>
      <c r="G498" s="8">
        <f t="shared" si="102"/>
        <v>11.850000000000001</v>
      </c>
      <c r="H498" s="8">
        <f t="shared" si="103"/>
        <v>374.24310000000003</v>
      </c>
      <c r="I498" s="8">
        <f t="shared" si="104"/>
        <v>0</v>
      </c>
      <c r="J498" s="8">
        <f t="shared" si="105"/>
        <v>0</v>
      </c>
      <c r="K498" s="8">
        <f t="shared" si="106"/>
        <v>386.09310000000005</v>
      </c>
      <c r="L498" s="8">
        <f t="shared" si="99"/>
        <v>11.850000000000001</v>
      </c>
      <c r="M498" s="8">
        <f t="shared" si="100"/>
        <v>374.24310000000003</v>
      </c>
      <c r="N498" s="8">
        <f t="shared" si="107"/>
        <v>0</v>
      </c>
      <c r="O498" s="8">
        <f t="shared" si="108"/>
        <v>0</v>
      </c>
      <c r="P498" s="8">
        <f t="shared" si="109"/>
        <v>386.09310000000005</v>
      </c>
    </row>
    <row r="499" spans="1:16" outlineLevel="2" x14ac:dyDescent="0.25">
      <c r="A499" s="1" t="s">
        <v>457</v>
      </c>
      <c r="B499" s="1" t="s">
        <v>466</v>
      </c>
      <c r="C499" s="9">
        <v>27</v>
      </c>
      <c r="D499" s="9">
        <v>39</v>
      </c>
      <c r="E499" s="9">
        <v>0</v>
      </c>
      <c r="F499" s="9">
        <v>21</v>
      </c>
      <c r="G499" s="8">
        <f t="shared" si="102"/>
        <v>21.330000000000002</v>
      </c>
      <c r="H499" s="8">
        <f t="shared" si="103"/>
        <v>72.930000000000007</v>
      </c>
      <c r="I499" s="8">
        <f t="shared" si="104"/>
        <v>0</v>
      </c>
      <c r="J499" s="8">
        <f t="shared" si="105"/>
        <v>224.28</v>
      </c>
      <c r="K499" s="8">
        <f t="shared" si="106"/>
        <v>318.54000000000002</v>
      </c>
      <c r="L499" s="8">
        <f t="shared" si="99"/>
        <v>21.330000000000002</v>
      </c>
      <c r="M499" s="8">
        <f t="shared" si="100"/>
        <v>72.930000000000007</v>
      </c>
      <c r="N499" s="8">
        <f t="shared" si="107"/>
        <v>0</v>
      </c>
      <c r="O499" s="8">
        <f t="shared" si="108"/>
        <v>134.61000000000001</v>
      </c>
      <c r="P499" s="8">
        <f t="shared" si="109"/>
        <v>228.87</v>
      </c>
    </row>
    <row r="500" spans="1:16" outlineLevel="2" x14ac:dyDescent="0.25">
      <c r="A500" s="1" t="s">
        <v>457</v>
      </c>
      <c r="B500" s="1" t="s">
        <v>467</v>
      </c>
      <c r="C500" s="9">
        <v>196.8</v>
      </c>
      <c r="D500" s="9">
        <v>748</v>
      </c>
      <c r="E500" s="9">
        <v>0</v>
      </c>
      <c r="F500" s="9">
        <v>94</v>
      </c>
      <c r="G500" s="8">
        <f t="shared" si="102"/>
        <v>155.47200000000001</v>
      </c>
      <c r="H500" s="8">
        <f t="shared" si="103"/>
        <v>1398.76</v>
      </c>
      <c r="I500" s="8">
        <f t="shared" si="104"/>
        <v>0</v>
      </c>
      <c r="J500" s="8">
        <f t="shared" si="105"/>
        <v>1003.92</v>
      </c>
      <c r="K500" s="8">
        <f t="shared" si="106"/>
        <v>2558.152</v>
      </c>
      <c r="L500" s="8">
        <f t="shared" si="99"/>
        <v>155.47200000000001</v>
      </c>
      <c r="M500" s="8">
        <f t="shared" si="100"/>
        <v>1398.76</v>
      </c>
      <c r="N500" s="8">
        <f t="shared" si="107"/>
        <v>0</v>
      </c>
      <c r="O500" s="8">
        <f t="shared" si="108"/>
        <v>602.54</v>
      </c>
      <c r="P500" s="8">
        <f t="shared" si="109"/>
        <v>2156.7719999999999</v>
      </c>
    </row>
    <row r="501" spans="1:16" outlineLevel="2" x14ac:dyDescent="0.25">
      <c r="A501" s="1" t="s">
        <v>457</v>
      </c>
      <c r="B501" s="1" t="s">
        <v>468</v>
      </c>
      <c r="C501" s="9">
        <v>32.659999999999997</v>
      </c>
      <c r="D501" s="9">
        <v>239</v>
      </c>
      <c r="E501" s="9">
        <v>0</v>
      </c>
      <c r="F501" s="9">
        <v>0</v>
      </c>
      <c r="G501" s="8">
        <f t="shared" si="102"/>
        <v>25.801399999999997</v>
      </c>
      <c r="H501" s="8">
        <f t="shared" si="103"/>
        <v>446.93</v>
      </c>
      <c r="I501" s="8">
        <f t="shared" si="104"/>
        <v>0</v>
      </c>
      <c r="J501" s="8">
        <f t="shared" si="105"/>
        <v>0</v>
      </c>
      <c r="K501" s="8">
        <f t="shared" si="106"/>
        <v>472.73140000000001</v>
      </c>
      <c r="L501" s="8">
        <f t="shared" si="99"/>
        <v>25.801399999999997</v>
      </c>
      <c r="M501" s="8">
        <f t="shared" si="100"/>
        <v>446.93</v>
      </c>
      <c r="N501" s="8">
        <f t="shared" si="107"/>
        <v>0</v>
      </c>
      <c r="O501" s="8">
        <f t="shared" si="108"/>
        <v>0</v>
      </c>
      <c r="P501" s="8">
        <f t="shared" si="109"/>
        <v>472.73140000000001</v>
      </c>
    </row>
    <row r="502" spans="1:16" outlineLevel="2" x14ac:dyDescent="0.25">
      <c r="A502" s="1" t="s">
        <v>457</v>
      </c>
      <c r="B502" s="1" t="s">
        <v>469</v>
      </c>
      <c r="C502" s="9">
        <v>10</v>
      </c>
      <c r="D502" s="9">
        <v>70</v>
      </c>
      <c r="E502" s="9">
        <v>0</v>
      </c>
      <c r="F502" s="9">
        <v>30</v>
      </c>
      <c r="G502" s="8">
        <f t="shared" si="102"/>
        <v>7.9</v>
      </c>
      <c r="H502" s="8">
        <f t="shared" si="103"/>
        <v>130.9</v>
      </c>
      <c r="I502" s="8">
        <f t="shared" si="104"/>
        <v>0</v>
      </c>
      <c r="J502" s="8">
        <f t="shared" si="105"/>
        <v>320.39999999999998</v>
      </c>
      <c r="K502" s="8">
        <f t="shared" si="106"/>
        <v>459.2</v>
      </c>
      <c r="L502" s="8">
        <f t="shared" si="99"/>
        <v>7.9</v>
      </c>
      <c r="M502" s="8">
        <f t="shared" si="100"/>
        <v>130.9</v>
      </c>
      <c r="N502" s="8">
        <f t="shared" si="107"/>
        <v>0</v>
      </c>
      <c r="O502" s="8">
        <f t="shared" si="108"/>
        <v>192.3</v>
      </c>
      <c r="P502" s="8">
        <f t="shared" si="109"/>
        <v>331.1</v>
      </c>
    </row>
    <row r="503" spans="1:16" outlineLevel="2" x14ac:dyDescent="0.25">
      <c r="A503" s="1" t="s">
        <v>457</v>
      </c>
      <c r="B503" s="1" t="s">
        <v>335</v>
      </c>
      <c r="C503" s="9">
        <v>30</v>
      </c>
      <c r="D503" s="9">
        <v>251</v>
      </c>
      <c r="E503" s="9">
        <v>0</v>
      </c>
      <c r="F503" s="9">
        <v>151.94</v>
      </c>
      <c r="G503" s="8">
        <f t="shared" si="102"/>
        <v>23.700000000000003</v>
      </c>
      <c r="H503" s="8">
        <f t="shared" si="103"/>
        <v>469.37</v>
      </c>
      <c r="I503" s="8">
        <f t="shared" si="104"/>
        <v>0</v>
      </c>
      <c r="J503" s="8">
        <f t="shared" si="105"/>
        <v>1622.7192</v>
      </c>
      <c r="K503" s="8">
        <f t="shared" si="106"/>
        <v>2115.7892000000002</v>
      </c>
      <c r="L503" s="8">
        <f t="shared" si="99"/>
        <v>23.700000000000003</v>
      </c>
      <c r="M503" s="8">
        <f t="shared" si="100"/>
        <v>469.37</v>
      </c>
      <c r="N503" s="8">
        <f t="shared" si="107"/>
        <v>0</v>
      </c>
      <c r="O503" s="8">
        <f t="shared" si="108"/>
        <v>973.93539999999996</v>
      </c>
      <c r="P503" s="8">
        <f t="shared" si="109"/>
        <v>1467.0054</v>
      </c>
    </row>
    <row r="504" spans="1:16" outlineLevel="2" x14ac:dyDescent="0.25">
      <c r="A504" s="1" t="s">
        <v>457</v>
      </c>
      <c r="B504" s="1" t="s">
        <v>215</v>
      </c>
      <c r="C504" s="9">
        <v>23</v>
      </c>
      <c r="D504" s="9">
        <v>859.11</v>
      </c>
      <c r="E504" s="9">
        <v>0</v>
      </c>
      <c r="F504" s="9">
        <v>128</v>
      </c>
      <c r="G504" s="8">
        <f t="shared" si="102"/>
        <v>18.170000000000002</v>
      </c>
      <c r="H504" s="8">
        <f t="shared" si="103"/>
        <v>1606.5357000000001</v>
      </c>
      <c r="I504" s="8">
        <f t="shared" si="104"/>
        <v>0</v>
      </c>
      <c r="J504" s="8">
        <f t="shared" si="105"/>
        <v>1367.04</v>
      </c>
      <c r="K504" s="8">
        <f t="shared" si="106"/>
        <v>2991.7457000000004</v>
      </c>
      <c r="L504" s="8">
        <f t="shared" si="99"/>
        <v>18.170000000000002</v>
      </c>
      <c r="M504" s="8">
        <f t="shared" si="100"/>
        <v>1606.5357000000001</v>
      </c>
      <c r="N504" s="8">
        <f t="shared" si="107"/>
        <v>0</v>
      </c>
      <c r="O504" s="8">
        <f t="shared" si="108"/>
        <v>820.48</v>
      </c>
      <c r="P504" s="8">
        <f t="shared" si="109"/>
        <v>2445.1857</v>
      </c>
    </row>
    <row r="505" spans="1:16" outlineLevel="1" x14ac:dyDescent="0.25">
      <c r="A505" s="23" t="s">
        <v>1251</v>
      </c>
      <c r="B505" s="22"/>
      <c r="C505" s="9">
        <f t="shared" ref="C505:P505" si="110">SUBTOTAL(9,C489:C504)</f>
        <v>625.18999999999994</v>
      </c>
      <c r="D505" s="9">
        <f t="shared" si="110"/>
        <v>5015.4299999999994</v>
      </c>
      <c r="E505" s="9">
        <f t="shared" si="110"/>
        <v>25</v>
      </c>
      <c r="F505" s="9">
        <f t="shared" si="110"/>
        <v>936.43200000000002</v>
      </c>
      <c r="G505" s="8">
        <f t="shared" si="110"/>
        <v>493.90010000000001</v>
      </c>
      <c r="H505" s="8">
        <f t="shared" si="110"/>
        <v>9378.8541000000005</v>
      </c>
      <c r="I505" s="8">
        <f t="shared" si="110"/>
        <v>53.5</v>
      </c>
      <c r="J505" s="8">
        <f t="shared" si="110"/>
        <v>10001.09376</v>
      </c>
      <c r="K505" s="8">
        <f t="shared" si="110"/>
        <v>19927.347960000003</v>
      </c>
      <c r="L505" s="8">
        <f t="shared" si="110"/>
        <v>493.90010000000001</v>
      </c>
      <c r="M505" s="8">
        <f t="shared" si="110"/>
        <v>9378.8541000000005</v>
      </c>
      <c r="N505" s="8">
        <f t="shared" si="110"/>
        <v>21.25</v>
      </c>
      <c r="O505" s="8">
        <f t="shared" si="110"/>
        <v>6002.5291200000011</v>
      </c>
      <c r="P505" s="8">
        <f t="shared" si="110"/>
        <v>15896.533320000004</v>
      </c>
    </row>
    <row r="506" spans="1:16" outlineLevel="2" x14ac:dyDescent="0.25">
      <c r="A506" s="1" t="s">
        <v>470</v>
      </c>
      <c r="B506" s="1" t="s">
        <v>459</v>
      </c>
      <c r="C506" s="9">
        <v>0</v>
      </c>
      <c r="D506" s="9">
        <v>206</v>
      </c>
      <c r="E506" s="9">
        <v>0</v>
      </c>
      <c r="F506" s="9">
        <v>26</v>
      </c>
      <c r="G506" s="8">
        <f t="shared" si="102"/>
        <v>0</v>
      </c>
      <c r="H506" s="8">
        <f t="shared" si="103"/>
        <v>385.22</v>
      </c>
      <c r="I506" s="8">
        <f t="shared" si="104"/>
        <v>0</v>
      </c>
      <c r="J506" s="8">
        <f t="shared" si="105"/>
        <v>277.68</v>
      </c>
      <c r="K506" s="8">
        <f t="shared" si="106"/>
        <v>662.90000000000009</v>
      </c>
      <c r="L506" s="8">
        <f t="shared" si="99"/>
        <v>0</v>
      </c>
      <c r="M506" s="8">
        <f t="shared" si="100"/>
        <v>385.22</v>
      </c>
      <c r="N506" s="8">
        <f t="shared" si="107"/>
        <v>0</v>
      </c>
      <c r="O506" s="8">
        <f t="shared" si="108"/>
        <v>166.66</v>
      </c>
      <c r="P506" s="8">
        <f t="shared" si="109"/>
        <v>551.88</v>
      </c>
    </row>
    <row r="507" spans="1:16" outlineLevel="2" x14ac:dyDescent="0.25">
      <c r="A507" s="1" t="s">
        <v>470</v>
      </c>
      <c r="B507" s="1" t="s">
        <v>471</v>
      </c>
      <c r="C507" s="9">
        <v>0</v>
      </c>
      <c r="D507" s="9">
        <v>20</v>
      </c>
      <c r="E507" s="9">
        <v>0</v>
      </c>
      <c r="F507" s="9">
        <v>0</v>
      </c>
      <c r="G507" s="8">
        <f t="shared" si="102"/>
        <v>0</v>
      </c>
      <c r="H507" s="8">
        <f t="shared" si="103"/>
        <v>37.400000000000006</v>
      </c>
      <c r="I507" s="8">
        <f t="shared" si="104"/>
        <v>0</v>
      </c>
      <c r="J507" s="8">
        <f t="shared" si="105"/>
        <v>0</v>
      </c>
      <c r="K507" s="8">
        <f t="shared" si="106"/>
        <v>37.400000000000006</v>
      </c>
      <c r="L507" s="8">
        <f t="shared" si="99"/>
        <v>0</v>
      </c>
      <c r="M507" s="8">
        <f t="shared" si="100"/>
        <v>37.400000000000006</v>
      </c>
      <c r="N507" s="8">
        <f t="shared" si="107"/>
        <v>0</v>
      </c>
      <c r="O507" s="8">
        <f t="shared" si="108"/>
        <v>0</v>
      </c>
      <c r="P507" s="8">
        <f t="shared" si="109"/>
        <v>37.400000000000006</v>
      </c>
    </row>
    <row r="508" spans="1:16" outlineLevel="2" x14ac:dyDescent="0.25">
      <c r="A508" s="1" t="s">
        <v>470</v>
      </c>
      <c r="B508" s="1" t="s">
        <v>472</v>
      </c>
      <c r="C508" s="9">
        <v>0</v>
      </c>
      <c r="D508" s="9">
        <v>239.23</v>
      </c>
      <c r="E508" s="9">
        <v>0</v>
      </c>
      <c r="F508" s="9">
        <v>160.28299999999999</v>
      </c>
      <c r="G508" s="8">
        <f t="shared" si="102"/>
        <v>0</v>
      </c>
      <c r="H508" s="8">
        <f t="shared" si="103"/>
        <v>447.36009999999999</v>
      </c>
      <c r="I508" s="8">
        <f t="shared" si="104"/>
        <v>0</v>
      </c>
      <c r="J508" s="8">
        <f t="shared" si="105"/>
        <v>1711.8224399999999</v>
      </c>
      <c r="K508" s="8">
        <f t="shared" si="106"/>
        <v>2159.1825399999998</v>
      </c>
      <c r="L508" s="8">
        <f t="shared" si="99"/>
        <v>0</v>
      </c>
      <c r="M508" s="8">
        <f t="shared" si="100"/>
        <v>447.36009999999999</v>
      </c>
      <c r="N508" s="8">
        <f t="shared" si="107"/>
        <v>0</v>
      </c>
      <c r="O508" s="8">
        <f t="shared" si="108"/>
        <v>1027.4140299999999</v>
      </c>
      <c r="P508" s="8">
        <f t="shared" si="109"/>
        <v>1474.7741299999998</v>
      </c>
    </row>
    <row r="509" spans="1:16" outlineLevel="2" x14ac:dyDescent="0.25">
      <c r="A509" s="1" t="s">
        <v>470</v>
      </c>
      <c r="B509" s="1" t="s">
        <v>473</v>
      </c>
      <c r="C509" s="9">
        <v>0</v>
      </c>
      <c r="D509" s="9">
        <v>215</v>
      </c>
      <c r="E509" s="9">
        <v>0</v>
      </c>
      <c r="F509" s="9">
        <v>50.55</v>
      </c>
      <c r="G509" s="8">
        <f t="shared" si="102"/>
        <v>0</v>
      </c>
      <c r="H509" s="8">
        <f t="shared" si="103"/>
        <v>402.05</v>
      </c>
      <c r="I509" s="8">
        <f t="shared" si="104"/>
        <v>0</v>
      </c>
      <c r="J509" s="8">
        <f t="shared" si="105"/>
        <v>539.87399999999991</v>
      </c>
      <c r="K509" s="8">
        <f t="shared" si="106"/>
        <v>941.92399999999998</v>
      </c>
      <c r="L509" s="8">
        <f t="shared" si="99"/>
        <v>0</v>
      </c>
      <c r="M509" s="8">
        <f t="shared" si="100"/>
        <v>402.05</v>
      </c>
      <c r="N509" s="8">
        <f t="shared" si="107"/>
        <v>0</v>
      </c>
      <c r="O509" s="8">
        <f t="shared" si="108"/>
        <v>324.02549999999997</v>
      </c>
      <c r="P509" s="8">
        <f t="shared" si="109"/>
        <v>726.07549999999992</v>
      </c>
    </row>
    <row r="510" spans="1:16" outlineLevel="2" x14ac:dyDescent="0.25">
      <c r="A510" s="1" t="s">
        <v>470</v>
      </c>
      <c r="B510" s="1" t="s">
        <v>474</v>
      </c>
      <c r="C510" s="9">
        <v>0</v>
      </c>
      <c r="D510" s="9">
        <v>370.66</v>
      </c>
      <c r="E510" s="9">
        <v>0</v>
      </c>
      <c r="F510" s="9">
        <v>110</v>
      </c>
      <c r="G510" s="8">
        <f t="shared" si="102"/>
        <v>0</v>
      </c>
      <c r="H510" s="8">
        <f t="shared" si="103"/>
        <v>693.13420000000008</v>
      </c>
      <c r="I510" s="8">
        <f t="shared" si="104"/>
        <v>0</v>
      </c>
      <c r="J510" s="8">
        <f t="shared" si="105"/>
        <v>1174.8</v>
      </c>
      <c r="K510" s="8">
        <f t="shared" si="106"/>
        <v>1867.9342000000001</v>
      </c>
      <c r="L510" s="8">
        <f t="shared" si="99"/>
        <v>0</v>
      </c>
      <c r="M510" s="8">
        <f t="shared" si="100"/>
        <v>693.13420000000008</v>
      </c>
      <c r="N510" s="8">
        <f t="shared" si="107"/>
        <v>0</v>
      </c>
      <c r="O510" s="8">
        <f t="shared" si="108"/>
        <v>705.1</v>
      </c>
      <c r="P510" s="8">
        <f t="shared" si="109"/>
        <v>1398.2342000000001</v>
      </c>
    </row>
    <row r="511" spans="1:16" outlineLevel="2" x14ac:dyDescent="0.25">
      <c r="A511" s="1" t="s">
        <v>470</v>
      </c>
      <c r="B511" s="1" t="s">
        <v>475</v>
      </c>
      <c r="C511" s="9">
        <v>0</v>
      </c>
      <c r="D511" s="9">
        <v>326</v>
      </c>
      <c r="E511" s="9">
        <v>0</v>
      </c>
      <c r="F511" s="9">
        <v>188.25</v>
      </c>
      <c r="G511" s="8">
        <f t="shared" si="102"/>
        <v>0</v>
      </c>
      <c r="H511" s="8">
        <f t="shared" si="103"/>
        <v>609.62</v>
      </c>
      <c r="I511" s="8">
        <f t="shared" si="104"/>
        <v>0</v>
      </c>
      <c r="J511" s="8">
        <f t="shared" si="105"/>
        <v>2010.51</v>
      </c>
      <c r="K511" s="8">
        <f t="shared" si="106"/>
        <v>2620.13</v>
      </c>
      <c r="L511" s="8">
        <f t="shared" si="99"/>
        <v>0</v>
      </c>
      <c r="M511" s="8">
        <f t="shared" si="100"/>
        <v>609.62</v>
      </c>
      <c r="N511" s="8">
        <f t="shared" si="107"/>
        <v>0</v>
      </c>
      <c r="O511" s="8">
        <f t="shared" si="108"/>
        <v>1206.6825000000001</v>
      </c>
      <c r="P511" s="8">
        <f t="shared" si="109"/>
        <v>1816.3025000000002</v>
      </c>
    </row>
    <row r="512" spans="1:16" outlineLevel="2" x14ac:dyDescent="0.25">
      <c r="A512" s="1" t="s">
        <v>470</v>
      </c>
      <c r="B512" s="1" t="s">
        <v>254</v>
      </c>
      <c r="C512" s="9">
        <v>0</v>
      </c>
      <c r="D512" s="9">
        <v>15</v>
      </c>
      <c r="E512" s="9">
        <v>0</v>
      </c>
      <c r="F512" s="9">
        <v>0</v>
      </c>
      <c r="G512" s="8">
        <f t="shared" si="102"/>
        <v>0</v>
      </c>
      <c r="H512" s="8">
        <f t="shared" si="103"/>
        <v>28.05</v>
      </c>
      <c r="I512" s="8">
        <f t="shared" si="104"/>
        <v>0</v>
      </c>
      <c r="J512" s="8">
        <f t="shared" si="105"/>
        <v>0</v>
      </c>
      <c r="K512" s="8">
        <f t="shared" si="106"/>
        <v>28.05</v>
      </c>
      <c r="L512" s="8">
        <f t="shared" si="99"/>
        <v>0</v>
      </c>
      <c r="M512" s="8">
        <f t="shared" si="100"/>
        <v>28.05</v>
      </c>
      <c r="N512" s="8">
        <f t="shared" si="107"/>
        <v>0</v>
      </c>
      <c r="O512" s="8">
        <f t="shared" si="108"/>
        <v>0</v>
      </c>
      <c r="P512" s="8">
        <f t="shared" si="109"/>
        <v>28.05</v>
      </c>
    </row>
    <row r="513" spans="1:16" outlineLevel="2" x14ac:dyDescent="0.25">
      <c r="A513" s="1" t="s">
        <v>470</v>
      </c>
      <c r="B513" s="1" t="s">
        <v>476</v>
      </c>
      <c r="C513" s="9">
        <v>0</v>
      </c>
      <c r="D513" s="9">
        <v>245</v>
      </c>
      <c r="E513" s="9">
        <v>0</v>
      </c>
      <c r="F513" s="9">
        <v>40</v>
      </c>
      <c r="G513" s="8">
        <f t="shared" si="102"/>
        <v>0</v>
      </c>
      <c r="H513" s="8">
        <f t="shared" si="103"/>
        <v>458.15000000000003</v>
      </c>
      <c r="I513" s="8">
        <f t="shared" si="104"/>
        <v>0</v>
      </c>
      <c r="J513" s="8">
        <f t="shared" si="105"/>
        <v>427.2</v>
      </c>
      <c r="K513" s="8">
        <f t="shared" si="106"/>
        <v>885.35</v>
      </c>
      <c r="L513" s="8">
        <f t="shared" si="99"/>
        <v>0</v>
      </c>
      <c r="M513" s="8">
        <f t="shared" si="100"/>
        <v>458.15000000000003</v>
      </c>
      <c r="N513" s="8">
        <f t="shared" si="107"/>
        <v>0</v>
      </c>
      <c r="O513" s="8">
        <f t="shared" si="108"/>
        <v>256.39999999999998</v>
      </c>
      <c r="P513" s="8">
        <f t="shared" si="109"/>
        <v>714.55</v>
      </c>
    </row>
    <row r="514" spans="1:16" outlineLevel="1" x14ac:dyDescent="0.25">
      <c r="A514" s="23" t="s">
        <v>1250</v>
      </c>
      <c r="B514" s="22"/>
      <c r="C514" s="9">
        <f t="shared" ref="C514:P514" si="111">SUBTOTAL(9,C506:C513)</f>
        <v>0</v>
      </c>
      <c r="D514" s="9">
        <f t="shared" si="111"/>
        <v>1636.89</v>
      </c>
      <c r="E514" s="9">
        <f t="shared" si="111"/>
        <v>0</v>
      </c>
      <c r="F514" s="9">
        <f t="shared" si="111"/>
        <v>575.08299999999997</v>
      </c>
      <c r="G514" s="8">
        <f t="shared" si="111"/>
        <v>0</v>
      </c>
      <c r="H514" s="8">
        <f t="shared" si="111"/>
        <v>3060.9843000000001</v>
      </c>
      <c r="I514" s="8">
        <f t="shared" si="111"/>
        <v>0</v>
      </c>
      <c r="J514" s="8">
        <f t="shared" si="111"/>
        <v>6141.8864400000002</v>
      </c>
      <c r="K514" s="8">
        <f t="shared" si="111"/>
        <v>9202.8707400000003</v>
      </c>
      <c r="L514" s="8">
        <f t="shared" si="111"/>
        <v>0</v>
      </c>
      <c r="M514" s="8">
        <f t="shared" si="111"/>
        <v>3060.9843000000001</v>
      </c>
      <c r="N514" s="8">
        <f t="shared" si="111"/>
        <v>0</v>
      </c>
      <c r="O514" s="8">
        <f t="shared" si="111"/>
        <v>3686.2820299999998</v>
      </c>
      <c r="P514" s="8">
        <f t="shared" si="111"/>
        <v>6747.2663300000004</v>
      </c>
    </row>
    <row r="515" spans="1:16" outlineLevel="2" x14ac:dyDescent="0.25">
      <c r="A515" s="1" t="s">
        <v>477</v>
      </c>
      <c r="B515" s="1" t="s">
        <v>478</v>
      </c>
      <c r="C515" s="9">
        <v>63</v>
      </c>
      <c r="D515" s="9">
        <v>4743.5600000000004</v>
      </c>
      <c r="E515" s="9">
        <v>202</v>
      </c>
      <c r="F515" s="9">
        <v>2121.4699999999998</v>
      </c>
      <c r="G515" s="8">
        <f t="shared" si="102"/>
        <v>49.77</v>
      </c>
      <c r="H515" s="8">
        <f t="shared" si="103"/>
        <v>8870.4572000000007</v>
      </c>
      <c r="I515" s="8">
        <f t="shared" si="104"/>
        <v>432.28000000000003</v>
      </c>
      <c r="J515" s="8">
        <f t="shared" si="105"/>
        <v>22657.299599999998</v>
      </c>
      <c r="K515" s="8">
        <f t="shared" si="106"/>
        <v>32009.806799999998</v>
      </c>
      <c r="L515" s="8">
        <f t="shared" si="99"/>
        <v>49.77</v>
      </c>
      <c r="M515" s="8">
        <f t="shared" si="100"/>
        <v>8870.4572000000007</v>
      </c>
      <c r="N515" s="8">
        <f t="shared" si="107"/>
        <v>171.7</v>
      </c>
      <c r="O515" s="8">
        <f t="shared" si="108"/>
        <v>13598.6227</v>
      </c>
      <c r="P515" s="8">
        <f t="shared" si="109"/>
        <v>22690.549900000002</v>
      </c>
    </row>
    <row r="516" spans="1:16" outlineLevel="2" x14ac:dyDescent="0.25">
      <c r="A516" s="1" t="s">
        <v>477</v>
      </c>
      <c r="B516" s="1" t="s">
        <v>479</v>
      </c>
      <c r="C516" s="9">
        <v>0</v>
      </c>
      <c r="D516" s="9">
        <v>149.16999999999999</v>
      </c>
      <c r="E516" s="9">
        <v>0</v>
      </c>
      <c r="F516" s="9">
        <v>0</v>
      </c>
      <c r="G516" s="8">
        <f t="shared" si="102"/>
        <v>0</v>
      </c>
      <c r="H516" s="8">
        <f t="shared" si="103"/>
        <v>278.9479</v>
      </c>
      <c r="I516" s="8">
        <f t="shared" si="104"/>
        <v>0</v>
      </c>
      <c r="J516" s="8">
        <f t="shared" si="105"/>
        <v>0</v>
      </c>
      <c r="K516" s="8">
        <f t="shared" si="106"/>
        <v>278.9479</v>
      </c>
      <c r="L516" s="8">
        <f t="shared" si="99"/>
        <v>0</v>
      </c>
      <c r="M516" s="8">
        <f t="shared" si="100"/>
        <v>278.9479</v>
      </c>
      <c r="N516" s="8">
        <f t="shared" si="107"/>
        <v>0</v>
      </c>
      <c r="O516" s="8">
        <f t="shared" si="108"/>
        <v>0</v>
      </c>
      <c r="P516" s="8">
        <f t="shared" si="109"/>
        <v>278.9479</v>
      </c>
    </row>
    <row r="517" spans="1:16" outlineLevel="2" x14ac:dyDescent="0.25">
      <c r="A517" s="1" t="s">
        <v>477</v>
      </c>
      <c r="B517" s="1" t="s">
        <v>480</v>
      </c>
      <c r="C517" s="9">
        <v>160.4</v>
      </c>
      <c r="D517" s="9">
        <v>4155.12</v>
      </c>
      <c r="E517" s="9">
        <v>40</v>
      </c>
      <c r="F517" s="9">
        <v>680.07600000000002</v>
      </c>
      <c r="G517" s="8">
        <f t="shared" si="102"/>
        <v>126.71600000000001</v>
      </c>
      <c r="H517" s="8">
        <f t="shared" si="103"/>
        <v>7770.0744000000004</v>
      </c>
      <c r="I517" s="8">
        <f t="shared" si="104"/>
        <v>85.600000000000009</v>
      </c>
      <c r="J517" s="8">
        <f t="shared" si="105"/>
        <v>7263.2116800000003</v>
      </c>
      <c r="K517" s="8">
        <f t="shared" si="106"/>
        <v>15245.602080000001</v>
      </c>
      <c r="L517" s="8">
        <f t="shared" si="99"/>
        <v>126.71600000000001</v>
      </c>
      <c r="M517" s="8">
        <f t="shared" si="100"/>
        <v>7770.0744000000004</v>
      </c>
      <c r="N517" s="8">
        <f t="shared" si="107"/>
        <v>34</v>
      </c>
      <c r="O517" s="8">
        <f t="shared" si="108"/>
        <v>4359.2871599999999</v>
      </c>
      <c r="P517" s="8">
        <f t="shared" si="109"/>
        <v>12290.077560000002</v>
      </c>
    </row>
    <row r="518" spans="1:16" outlineLevel="2" x14ac:dyDescent="0.25">
      <c r="A518" s="1" t="s">
        <v>477</v>
      </c>
      <c r="B518" s="1" t="s">
        <v>481</v>
      </c>
      <c r="C518" s="9">
        <v>244</v>
      </c>
      <c r="D518" s="9">
        <v>3518.39</v>
      </c>
      <c r="E518" s="9">
        <v>0</v>
      </c>
      <c r="F518" s="9">
        <v>400.42</v>
      </c>
      <c r="G518" s="8">
        <f t="shared" si="102"/>
        <v>192.76000000000002</v>
      </c>
      <c r="H518" s="8">
        <f t="shared" si="103"/>
        <v>6579.3892999999998</v>
      </c>
      <c r="I518" s="8">
        <f t="shared" si="104"/>
        <v>0</v>
      </c>
      <c r="J518" s="8">
        <f t="shared" si="105"/>
        <v>4276.4856</v>
      </c>
      <c r="K518" s="8">
        <f t="shared" si="106"/>
        <v>11048.634900000001</v>
      </c>
      <c r="L518" s="8">
        <f t="shared" si="99"/>
        <v>192.76000000000002</v>
      </c>
      <c r="M518" s="8">
        <f t="shared" si="100"/>
        <v>6579.3892999999998</v>
      </c>
      <c r="N518" s="8">
        <f t="shared" si="107"/>
        <v>0</v>
      </c>
      <c r="O518" s="8">
        <f t="shared" si="108"/>
        <v>2566.6922</v>
      </c>
      <c r="P518" s="8">
        <f t="shared" si="109"/>
        <v>9338.8415000000005</v>
      </c>
    </row>
    <row r="519" spans="1:16" outlineLevel="2" x14ac:dyDescent="0.25">
      <c r="A519" s="1" t="s">
        <v>477</v>
      </c>
      <c r="B519" s="1" t="s">
        <v>482</v>
      </c>
      <c r="C519" s="9">
        <v>491.87</v>
      </c>
      <c r="D519" s="9">
        <v>4226.34</v>
      </c>
      <c r="E519" s="9">
        <v>34</v>
      </c>
      <c r="F519" s="9">
        <v>1264.98</v>
      </c>
      <c r="G519" s="8">
        <f t="shared" si="102"/>
        <v>388.57730000000004</v>
      </c>
      <c r="H519" s="8">
        <f t="shared" si="103"/>
        <v>7903.2558000000008</v>
      </c>
      <c r="I519" s="8">
        <f t="shared" si="104"/>
        <v>72.760000000000005</v>
      </c>
      <c r="J519" s="8">
        <f t="shared" si="105"/>
        <v>13509.9864</v>
      </c>
      <c r="K519" s="8">
        <f t="shared" si="106"/>
        <v>21874.5795</v>
      </c>
      <c r="L519" s="8">
        <f t="shared" si="99"/>
        <v>388.57730000000004</v>
      </c>
      <c r="M519" s="8">
        <f t="shared" si="100"/>
        <v>7903.2558000000008</v>
      </c>
      <c r="N519" s="8">
        <f t="shared" si="107"/>
        <v>28.9</v>
      </c>
      <c r="O519" s="8">
        <f t="shared" si="108"/>
        <v>8108.5218000000004</v>
      </c>
      <c r="P519" s="8">
        <f t="shared" si="109"/>
        <v>16429.2549</v>
      </c>
    </row>
    <row r="520" spans="1:16" outlineLevel="2" x14ac:dyDescent="0.25">
      <c r="A520" s="1" t="s">
        <v>477</v>
      </c>
      <c r="B520" s="1" t="s">
        <v>395</v>
      </c>
      <c r="C520" s="9">
        <v>10</v>
      </c>
      <c r="D520" s="9">
        <v>840.36</v>
      </c>
      <c r="E520" s="9">
        <v>40</v>
      </c>
      <c r="F520" s="9">
        <v>327</v>
      </c>
      <c r="G520" s="8">
        <f t="shared" si="102"/>
        <v>7.9</v>
      </c>
      <c r="H520" s="8">
        <f t="shared" si="103"/>
        <v>1571.4732000000001</v>
      </c>
      <c r="I520" s="8">
        <f t="shared" si="104"/>
        <v>85.600000000000009</v>
      </c>
      <c r="J520" s="8">
        <f t="shared" si="105"/>
        <v>3492.36</v>
      </c>
      <c r="K520" s="8">
        <f t="shared" si="106"/>
        <v>5157.3332</v>
      </c>
      <c r="L520" s="8">
        <f t="shared" si="99"/>
        <v>7.9</v>
      </c>
      <c r="M520" s="8">
        <f t="shared" si="100"/>
        <v>1571.4732000000001</v>
      </c>
      <c r="N520" s="8">
        <f t="shared" si="107"/>
        <v>34</v>
      </c>
      <c r="O520" s="8">
        <f t="shared" si="108"/>
        <v>2096.0700000000002</v>
      </c>
      <c r="P520" s="8">
        <f t="shared" si="109"/>
        <v>3709.4432000000006</v>
      </c>
    </row>
    <row r="521" spans="1:16" outlineLevel="2" x14ac:dyDescent="0.25">
      <c r="A521" s="1" t="s">
        <v>477</v>
      </c>
      <c r="B521" s="1" t="s">
        <v>343</v>
      </c>
      <c r="C521" s="9">
        <v>17.579999999999998</v>
      </c>
      <c r="D521" s="9">
        <v>2692.6</v>
      </c>
      <c r="E521" s="9">
        <v>18</v>
      </c>
      <c r="F521" s="9">
        <v>1177.69</v>
      </c>
      <c r="G521" s="8">
        <f t="shared" si="102"/>
        <v>13.888199999999999</v>
      </c>
      <c r="H521" s="8">
        <f t="shared" si="103"/>
        <v>5035.1620000000003</v>
      </c>
      <c r="I521" s="8">
        <f t="shared" si="104"/>
        <v>38.520000000000003</v>
      </c>
      <c r="J521" s="8">
        <f t="shared" si="105"/>
        <v>12577.7292</v>
      </c>
      <c r="K521" s="8">
        <f t="shared" si="106"/>
        <v>17665.2994</v>
      </c>
      <c r="L521" s="8">
        <f t="shared" si="99"/>
        <v>13.888199999999999</v>
      </c>
      <c r="M521" s="8">
        <f t="shared" si="100"/>
        <v>5035.1620000000003</v>
      </c>
      <c r="N521" s="8">
        <f t="shared" si="107"/>
        <v>15.299999999999999</v>
      </c>
      <c r="O521" s="8">
        <f t="shared" si="108"/>
        <v>7548.9929000000002</v>
      </c>
      <c r="P521" s="8">
        <f t="shared" si="109"/>
        <v>12613.343100000002</v>
      </c>
    </row>
    <row r="522" spans="1:16" outlineLevel="2" x14ac:dyDescent="0.25">
      <c r="A522" s="1" t="s">
        <v>477</v>
      </c>
      <c r="B522" s="1" t="s">
        <v>483</v>
      </c>
      <c r="C522" s="9">
        <v>0</v>
      </c>
      <c r="D522" s="9">
        <v>1088.57</v>
      </c>
      <c r="E522" s="9">
        <v>0</v>
      </c>
      <c r="F522" s="9">
        <v>322.89</v>
      </c>
      <c r="G522" s="8">
        <f t="shared" si="102"/>
        <v>0</v>
      </c>
      <c r="H522" s="8">
        <f t="shared" si="103"/>
        <v>2035.6259</v>
      </c>
      <c r="I522" s="8">
        <f t="shared" si="104"/>
        <v>0</v>
      </c>
      <c r="J522" s="8">
        <f t="shared" si="105"/>
        <v>3448.4651999999996</v>
      </c>
      <c r="K522" s="8">
        <f t="shared" si="106"/>
        <v>5484.0910999999996</v>
      </c>
      <c r="L522" s="8">
        <f t="shared" si="99"/>
        <v>0</v>
      </c>
      <c r="M522" s="8">
        <f t="shared" si="100"/>
        <v>2035.6259</v>
      </c>
      <c r="N522" s="8">
        <f t="shared" si="107"/>
        <v>0</v>
      </c>
      <c r="O522" s="8">
        <f t="shared" si="108"/>
        <v>2069.7249000000002</v>
      </c>
      <c r="P522" s="8">
        <f t="shared" si="109"/>
        <v>4105.3508000000002</v>
      </c>
    </row>
    <row r="523" spans="1:16" outlineLevel="2" x14ac:dyDescent="0.25">
      <c r="A523" s="1" t="s">
        <v>477</v>
      </c>
      <c r="B523" s="1" t="s">
        <v>484</v>
      </c>
      <c r="C523" s="9">
        <v>30</v>
      </c>
      <c r="D523" s="9">
        <v>188.5</v>
      </c>
      <c r="E523" s="9">
        <v>0</v>
      </c>
      <c r="F523" s="9">
        <v>44.31</v>
      </c>
      <c r="G523" s="8">
        <f t="shared" si="102"/>
        <v>23.700000000000003</v>
      </c>
      <c r="H523" s="8">
        <f t="shared" si="103"/>
        <v>352.495</v>
      </c>
      <c r="I523" s="8">
        <f t="shared" si="104"/>
        <v>0</v>
      </c>
      <c r="J523" s="8">
        <f t="shared" si="105"/>
        <v>473.23079999999999</v>
      </c>
      <c r="K523" s="8">
        <f t="shared" si="106"/>
        <v>849.42579999999998</v>
      </c>
      <c r="L523" s="8">
        <f t="shared" si="99"/>
        <v>23.700000000000003</v>
      </c>
      <c r="M523" s="8">
        <f t="shared" si="100"/>
        <v>352.495</v>
      </c>
      <c r="N523" s="8">
        <f t="shared" si="107"/>
        <v>0</v>
      </c>
      <c r="O523" s="8">
        <f t="shared" si="108"/>
        <v>284.02710000000002</v>
      </c>
      <c r="P523" s="8">
        <f t="shared" si="109"/>
        <v>660.22209999999995</v>
      </c>
    </row>
    <row r="524" spans="1:16" outlineLevel="2" x14ac:dyDescent="0.25">
      <c r="A524" s="1" t="s">
        <v>477</v>
      </c>
      <c r="B524" s="1" t="s">
        <v>485</v>
      </c>
      <c r="C524" s="9">
        <v>0</v>
      </c>
      <c r="D524" s="9">
        <v>763.07</v>
      </c>
      <c r="E524" s="9">
        <v>0</v>
      </c>
      <c r="F524" s="9">
        <v>106</v>
      </c>
      <c r="G524" s="8">
        <f t="shared" si="102"/>
        <v>0</v>
      </c>
      <c r="H524" s="8">
        <f t="shared" si="103"/>
        <v>1426.9409000000003</v>
      </c>
      <c r="I524" s="8">
        <f t="shared" si="104"/>
        <v>0</v>
      </c>
      <c r="J524" s="8">
        <f t="shared" si="105"/>
        <v>1132.08</v>
      </c>
      <c r="K524" s="8">
        <f t="shared" si="106"/>
        <v>2559.0209000000004</v>
      </c>
      <c r="L524" s="8">
        <f t="shared" si="99"/>
        <v>0</v>
      </c>
      <c r="M524" s="8">
        <f t="shared" si="100"/>
        <v>1426.9409000000003</v>
      </c>
      <c r="N524" s="8">
        <f t="shared" si="107"/>
        <v>0</v>
      </c>
      <c r="O524" s="8">
        <f t="shared" si="108"/>
        <v>679.46</v>
      </c>
      <c r="P524" s="8">
        <f t="shared" si="109"/>
        <v>2106.4009000000005</v>
      </c>
    </row>
    <row r="525" spans="1:16" outlineLevel="2" x14ac:dyDescent="0.25">
      <c r="A525" s="1" t="s">
        <v>477</v>
      </c>
      <c r="B525" s="1" t="s">
        <v>486</v>
      </c>
      <c r="C525" s="9">
        <v>239</v>
      </c>
      <c r="D525" s="9">
        <v>1214.01</v>
      </c>
      <c r="E525" s="9">
        <v>0</v>
      </c>
      <c r="F525" s="9">
        <v>313</v>
      </c>
      <c r="G525" s="8">
        <f t="shared" si="102"/>
        <v>188.81</v>
      </c>
      <c r="H525" s="8">
        <f t="shared" si="103"/>
        <v>2270.1986999999999</v>
      </c>
      <c r="I525" s="8">
        <f t="shared" si="104"/>
        <v>0</v>
      </c>
      <c r="J525" s="8">
        <f t="shared" si="105"/>
        <v>3342.8399999999997</v>
      </c>
      <c r="K525" s="8">
        <f t="shared" si="106"/>
        <v>5801.8486999999996</v>
      </c>
      <c r="L525" s="8">
        <f t="shared" si="99"/>
        <v>188.81</v>
      </c>
      <c r="M525" s="8">
        <f t="shared" si="100"/>
        <v>2270.1986999999999</v>
      </c>
      <c r="N525" s="8">
        <f t="shared" si="107"/>
        <v>0</v>
      </c>
      <c r="O525" s="8">
        <f t="shared" si="108"/>
        <v>2006.3300000000002</v>
      </c>
      <c r="P525" s="8">
        <f t="shared" si="109"/>
        <v>4465.3387000000002</v>
      </c>
    </row>
    <row r="526" spans="1:16" outlineLevel="2" x14ac:dyDescent="0.25">
      <c r="A526" s="1" t="s">
        <v>477</v>
      </c>
      <c r="B526" s="1" t="s">
        <v>487</v>
      </c>
      <c r="C526" s="9">
        <v>19</v>
      </c>
      <c r="D526" s="9">
        <v>3403.2570000000001</v>
      </c>
      <c r="E526" s="9">
        <v>0</v>
      </c>
      <c r="F526" s="9">
        <v>1082.8969999999999</v>
      </c>
      <c r="G526" s="8">
        <f t="shared" si="102"/>
        <v>15.010000000000002</v>
      </c>
      <c r="H526" s="8">
        <f t="shared" si="103"/>
        <v>6364.0905900000007</v>
      </c>
      <c r="I526" s="8">
        <f t="shared" si="104"/>
        <v>0</v>
      </c>
      <c r="J526" s="8">
        <f t="shared" si="105"/>
        <v>11565.339959999999</v>
      </c>
      <c r="K526" s="8">
        <f t="shared" si="106"/>
        <v>17944.440549999999</v>
      </c>
      <c r="L526" s="8">
        <f t="shared" si="99"/>
        <v>15.010000000000002</v>
      </c>
      <c r="M526" s="8">
        <f t="shared" si="100"/>
        <v>6364.0905900000007</v>
      </c>
      <c r="N526" s="8">
        <f t="shared" si="107"/>
        <v>0</v>
      </c>
      <c r="O526" s="8">
        <f t="shared" si="108"/>
        <v>6941.3697699999993</v>
      </c>
      <c r="P526" s="8">
        <f t="shared" si="109"/>
        <v>13320.470359999999</v>
      </c>
    </row>
    <row r="527" spans="1:16" outlineLevel="2" x14ac:dyDescent="0.25">
      <c r="A527" s="1" t="s">
        <v>477</v>
      </c>
      <c r="B527" s="1" t="s">
        <v>488</v>
      </c>
      <c r="C527" s="9">
        <v>0</v>
      </c>
      <c r="D527" s="9">
        <v>3493.1640000000002</v>
      </c>
      <c r="E527" s="9">
        <v>0</v>
      </c>
      <c r="F527" s="9">
        <v>962.27</v>
      </c>
      <c r="G527" s="8">
        <f t="shared" si="102"/>
        <v>0</v>
      </c>
      <c r="H527" s="8">
        <f t="shared" si="103"/>
        <v>6532.2166800000005</v>
      </c>
      <c r="I527" s="8">
        <f t="shared" si="104"/>
        <v>0</v>
      </c>
      <c r="J527" s="8">
        <f t="shared" si="105"/>
        <v>10277.043599999999</v>
      </c>
      <c r="K527" s="8">
        <f t="shared" si="106"/>
        <v>16809.260279999999</v>
      </c>
      <c r="L527" s="8">
        <f t="shared" si="99"/>
        <v>0</v>
      </c>
      <c r="M527" s="8">
        <f t="shared" si="100"/>
        <v>6532.2166800000005</v>
      </c>
      <c r="N527" s="8">
        <f t="shared" si="107"/>
        <v>0</v>
      </c>
      <c r="O527" s="8">
        <f t="shared" si="108"/>
        <v>6168.1507000000001</v>
      </c>
      <c r="P527" s="8">
        <f t="shared" si="109"/>
        <v>12700.36738</v>
      </c>
    </row>
    <row r="528" spans="1:16" outlineLevel="2" x14ac:dyDescent="0.25">
      <c r="A528" s="1" t="s">
        <v>477</v>
      </c>
      <c r="B528" s="1" t="s">
        <v>489</v>
      </c>
      <c r="C528" s="9">
        <v>56.57</v>
      </c>
      <c r="D528" s="9">
        <v>632.70000000000005</v>
      </c>
      <c r="E528" s="9">
        <v>0</v>
      </c>
      <c r="F528" s="9">
        <v>41.1</v>
      </c>
      <c r="G528" s="8">
        <f t="shared" si="102"/>
        <v>44.690300000000001</v>
      </c>
      <c r="H528" s="8">
        <f t="shared" si="103"/>
        <v>1183.1490000000001</v>
      </c>
      <c r="I528" s="8">
        <f t="shared" si="104"/>
        <v>0</v>
      </c>
      <c r="J528" s="8">
        <f t="shared" si="105"/>
        <v>438.94799999999998</v>
      </c>
      <c r="K528" s="8">
        <f t="shared" si="106"/>
        <v>1666.7873</v>
      </c>
      <c r="L528" s="8">
        <f t="shared" si="99"/>
        <v>44.690300000000001</v>
      </c>
      <c r="M528" s="8">
        <f t="shared" si="100"/>
        <v>1183.1490000000001</v>
      </c>
      <c r="N528" s="8">
        <f t="shared" si="107"/>
        <v>0</v>
      </c>
      <c r="O528" s="8">
        <f t="shared" si="108"/>
        <v>263.45100000000002</v>
      </c>
      <c r="P528" s="8">
        <f t="shared" si="109"/>
        <v>1491.2903000000001</v>
      </c>
    </row>
    <row r="529" spans="1:16" outlineLevel="2" x14ac:dyDescent="0.25">
      <c r="A529" s="1" t="s">
        <v>477</v>
      </c>
      <c r="B529" s="1" t="s">
        <v>490</v>
      </c>
      <c r="C529" s="9">
        <v>16.440000000000001</v>
      </c>
      <c r="D529" s="9">
        <v>5301.6059999999998</v>
      </c>
      <c r="E529" s="9">
        <v>0</v>
      </c>
      <c r="F529" s="9">
        <v>1368.06</v>
      </c>
      <c r="G529" s="8">
        <f t="shared" si="102"/>
        <v>12.987600000000002</v>
      </c>
      <c r="H529" s="8">
        <f t="shared" si="103"/>
        <v>9914.0032200000005</v>
      </c>
      <c r="I529" s="8">
        <f t="shared" si="104"/>
        <v>0</v>
      </c>
      <c r="J529" s="8">
        <f t="shared" si="105"/>
        <v>14610.880799999999</v>
      </c>
      <c r="K529" s="8">
        <f t="shared" si="106"/>
        <v>24537.871619999998</v>
      </c>
      <c r="L529" s="8">
        <f t="shared" si="99"/>
        <v>12.987600000000002</v>
      </c>
      <c r="M529" s="8">
        <f t="shared" si="100"/>
        <v>9914.0032200000005</v>
      </c>
      <c r="N529" s="8">
        <f t="shared" si="107"/>
        <v>0</v>
      </c>
      <c r="O529" s="8">
        <f t="shared" si="108"/>
        <v>8769.2646000000004</v>
      </c>
      <c r="P529" s="8">
        <f t="shared" si="109"/>
        <v>18696.255420000001</v>
      </c>
    </row>
    <row r="530" spans="1:16" outlineLevel="1" x14ac:dyDescent="0.25">
      <c r="A530" s="23" t="s">
        <v>1249</v>
      </c>
      <c r="B530" s="22"/>
      <c r="C530" s="9">
        <f t="shared" ref="C530:P530" si="112">SUBTOTAL(9,C515:C529)</f>
        <v>1347.86</v>
      </c>
      <c r="D530" s="9">
        <f t="shared" si="112"/>
        <v>36410.417000000001</v>
      </c>
      <c r="E530" s="9">
        <f t="shared" si="112"/>
        <v>334</v>
      </c>
      <c r="F530" s="9">
        <f t="shared" si="112"/>
        <v>10212.163</v>
      </c>
      <c r="G530" s="8">
        <f t="shared" si="112"/>
        <v>1064.8093999999999</v>
      </c>
      <c r="H530" s="8">
        <f t="shared" si="112"/>
        <v>68087.479789999998</v>
      </c>
      <c r="I530" s="8">
        <f t="shared" si="112"/>
        <v>714.76</v>
      </c>
      <c r="J530" s="8">
        <f t="shared" si="112"/>
        <v>109065.90084000002</v>
      </c>
      <c r="K530" s="8">
        <f t="shared" si="112"/>
        <v>178932.95002999998</v>
      </c>
      <c r="L530" s="8">
        <f t="shared" si="112"/>
        <v>1064.8093999999999</v>
      </c>
      <c r="M530" s="8">
        <f t="shared" si="112"/>
        <v>68087.479789999998</v>
      </c>
      <c r="N530" s="8">
        <f t="shared" si="112"/>
        <v>283.90000000000003</v>
      </c>
      <c r="O530" s="8">
        <f t="shared" si="112"/>
        <v>65459.964829999997</v>
      </c>
      <c r="P530" s="8">
        <f t="shared" si="112"/>
        <v>134896.15402000002</v>
      </c>
    </row>
    <row r="531" spans="1:16" outlineLevel="2" x14ac:dyDescent="0.25">
      <c r="A531" s="1" t="s">
        <v>491</v>
      </c>
      <c r="B531" s="1" t="s">
        <v>130</v>
      </c>
      <c r="C531" s="9">
        <v>5868.66</v>
      </c>
      <c r="D531" s="9">
        <v>327.08</v>
      </c>
      <c r="E531" s="9">
        <v>1517.21</v>
      </c>
      <c r="F531" s="9">
        <v>232.55</v>
      </c>
      <c r="G531" s="8">
        <f t="shared" si="102"/>
        <v>4636.2413999999999</v>
      </c>
      <c r="H531" s="8">
        <f t="shared" si="103"/>
        <v>611.63959999999997</v>
      </c>
      <c r="I531" s="8">
        <f t="shared" si="104"/>
        <v>3246.8294000000001</v>
      </c>
      <c r="J531" s="8">
        <f t="shared" si="105"/>
        <v>2483.634</v>
      </c>
      <c r="K531" s="8">
        <f t="shared" si="106"/>
        <v>10978.3444</v>
      </c>
      <c r="L531" s="8">
        <f t="shared" si="99"/>
        <v>4636.2413999999999</v>
      </c>
      <c r="M531" s="8">
        <f t="shared" si="100"/>
        <v>611.63959999999997</v>
      </c>
      <c r="N531" s="8">
        <f t="shared" si="107"/>
        <v>1289.6285</v>
      </c>
      <c r="O531" s="8">
        <f t="shared" si="108"/>
        <v>1490.6455000000001</v>
      </c>
      <c r="P531" s="8">
        <f t="shared" si="109"/>
        <v>8028.1549999999988</v>
      </c>
    </row>
    <row r="532" spans="1:16" outlineLevel="2" x14ac:dyDescent="0.25">
      <c r="A532" s="1" t="s">
        <v>491</v>
      </c>
      <c r="B532" s="1" t="s">
        <v>492</v>
      </c>
      <c r="C532" s="9">
        <v>3803.65</v>
      </c>
      <c r="D532" s="9">
        <v>289.43</v>
      </c>
      <c r="E532" s="9">
        <v>852</v>
      </c>
      <c r="F532" s="9">
        <v>299.93</v>
      </c>
      <c r="G532" s="8">
        <f t="shared" si="102"/>
        <v>3004.8835000000004</v>
      </c>
      <c r="H532" s="8">
        <f t="shared" si="103"/>
        <v>541.23410000000001</v>
      </c>
      <c r="I532" s="8">
        <f t="shared" si="104"/>
        <v>1823.2800000000002</v>
      </c>
      <c r="J532" s="8">
        <f t="shared" si="105"/>
        <v>3203.2523999999999</v>
      </c>
      <c r="K532" s="8">
        <f t="shared" si="106"/>
        <v>8572.65</v>
      </c>
      <c r="L532" s="8">
        <f t="shared" si="99"/>
        <v>3004.8835000000004</v>
      </c>
      <c r="M532" s="8">
        <f t="shared" si="100"/>
        <v>541.23410000000001</v>
      </c>
      <c r="N532" s="8">
        <f t="shared" si="107"/>
        <v>724.19999999999993</v>
      </c>
      <c r="O532" s="8">
        <f t="shared" si="108"/>
        <v>1922.5513000000001</v>
      </c>
      <c r="P532" s="8">
        <f t="shared" si="109"/>
        <v>6192.8689000000004</v>
      </c>
    </row>
    <row r="533" spans="1:16" outlineLevel="2" x14ac:dyDescent="0.25">
      <c r="A533" s="1" t="s">
        <v>491</v>
      </c>
      <c r="B533" s="1" t="s">
        <v>493</v>
      </c>
      <c r="C533" s="9">
        <v>666.49</v>
      </c>
      <c r="D533" s="9">
        <v>432.47</v>
      </c>
      <c r="E533" s="9">
        <v>318</v>
      </c>
      <c r="F533" s="9">
        <v>497.67</v>
      </c>
      <c r="G533" s="8">
        <f t="shared" si="102"/>
        <v>526.52710000000002</v>
      </c>
      <c r="H533" s="8">
        <f t="shared" si="103"/>
        <v>808.71890000000008</v>
      </c>
      <c r="I533" s="8">
        <f t="shared" si="104"/>
        <v>680.5200000000001</v>
      </c>
      <c r="J533" s="8">
        <f t="shared" si="105"/>
        <v>5315.1156000000001</v>
      </c>
      <c r="K533" s="8">
        <f t="shared" si="106"/>
        <v>7330.8816000000006</v>
      </c>
      <c r="L533" s="8">
        <f t="shared" si="99"/>
        <v>526.52710000000002</v>
      </c>
      <c r="M533" s="8">
        <f t="shared" si="100"/>
        <v>808.71890000000008</v>
      </c>
      <c r="N533" s="8">
        <f t="shared" si="107"/>
        <v>270.3</v>
      </c>
      <c r="O533" s="8">
        <f t="shared" si="108"/>
        <v>3190.0647000000004</v>
      </c>
      <c r="P533" s="8">
        <f t="shared" si="109"/>
        <v>4795.6107000000002</v>
      </c>
    </row>
    <row r="534" spans="1:16" outlineLevel="2" x14ac:dyDescent="0.25">
      <c r="A534" s="1" t="s">
        <v>491</v>
      </c>
      <c r="B534" s="1" t="s">
        <v>494</v>
      </c>
      <c r="C534" s="9">
        <v>1928</v>
      </c>
      <c r="D534" s="9">
        <v>807.45</v>
      </c>
      <c r="E534" s="9">
        <v>577.87</v>
      </c>
      <c r="F534" s="9">
        <v>784.1</v>
      </c>
      <c r="G534" s="8">
        <f t="shared" si="102"/>
        <v>1523.1200000000001</v>
      </c>
      <c r="H534" s="8">
        <f t="shared" si="103"/>
        <v>1509.9315000000001</v>
      </c>
      <c r="I534" s="8">
        <f t="shared" si="104"/>
        <v>1236.6418000000001</v>
      </c>
      <c r="J534" s="8">
        <f t="shared" si="105"/>
        <v>8374.1880000000001</v>
      </c>
      <c r="K534" s="8">
        <f t="shared" si="106"/>
        <v>12643.881300000001</v>
      </c>
      <c r="L534" s="8">
        <f t="shared" si="99"/>
        <v>1523.1200000000001</v>
      </c>
      <c r="M534" s="8">
        <f t="shared" si="100"/>
        <v>1509.9315000000001</v>
      </c>
      <c r="N534" s="8">
        <f t="shared" si="107"/>
        <v>491.18950000000001</v>
      </c>
      <c r="O534" s="8">
        <f t="shared" si="108"/>
        <v>5026.0810000000001</v>
      </c>
      <c r="P534" s="8">
        <f t="shared" si="109"/>
        <v>8550.3220000000001</v>
      </c>
    </row>
    <row r="535" spans="1:16" outlineLevel="2" x14ac:dyDescent="0.25">
      <c r="A535" s="1" t="s">
        <v>491</v>
      </c>
      <c r="B535" s="1" t="s">
        <v>495</v>
      </c>
      <c r="C535" s="9">
        <v>20401.060000000001</v>
      </c>
      <c r="D535" s="9">
        <v>1032.3900000000001</v>
      </c>
      <c r="E535" s="9">
        <v>1233.33</v>
      </c>
      <c r="F535" s="9">
        <v>672.99</v>
      </c>
      <c r="G535" s="8">
        <f t="shared" si="102"/>
        <v>16116.837400000002</v>
      </c>
      <c r="H535" s="8">
        <f t="shared" si="103"/>
        <v>1930.5693000000003</v>
      </c>
      <c r="I535" s="8">
        <f t="shared" si="104"/>
        <v>2639.3262</v>
      </c>
      <c r="J535" s="8">
        <f t="shared" si="105"/>
        <v>7187.5331999999999</v>
      </c>
      <c r="K535" s="8">
        <f t="shared" si="106"/>
        <v>27874.266100000001</v>
      </c>
      <c r="L535" s="8">
        <f t="shared" si="99"/>
        <v>16116.837400000002</v>
      </c>
      <c r="M535" s="8">
        <f t="shared" si="100"/>
        <v>1930.5693000000003</v>
      </c>
      <c r="N535" s="8">
        <f t="shared" si="107"/>
        <v>1048.3304999999998</v>
      </c>
      <c r="O535" s="8">
        <f t="shared" si="108"/>
        <v>4313.8658999999998</v>
      </c>
      <c r="P535" s="8">
        <f t="shared" si="109"/>
        <v>23409.603100000004</v>
      </c>
    </row>
    <row r="536" spans="1:16" outlineLevel="2" x14ac:dyDescent="0.25">
      <c r="A536" s="1" t="s">
        <v>491</v>
      </c>
      <c r="B536" s="1" t="s">
        <v>496</v>
      </c>
      <c r="C536" s="9">
        <v>7844.51</v>
      </c>
      <c r="D536" s="9">
        <v>2325.33</v>
      </c>
      <c r="E536" s="9">
        <v>489.99</v>
      </c>
      <c r="F536" s="9">
        <v>883.71</v>
      </c>
      <c r="G536" s="8">
        <f t="shared" si="102"/>
        <v>6197.1629000000003</v>
      </c>
      <c r="H536" s="8">
        <f t="shared" si="103"/>
        <v>4348.3671000000004</v>
      </c>
      <c r="I536" s="8">
        <f t="shared" si="104"/>
        <v>1048.5786000000001</v>
      </c>
      <c r="J536" s="8">
        <f t="shared" si="105"/>
        <v>9438.0228000000006</v>
      </c>
      <c r="K536" s="8">
        <f t="shared" si="106"/>
        <v>21032.131400000002</v>
      </c>
      <c r="L536" s="8">
        <f t="shared" si="99"/>
        <v>6197.1629000000003</v>
      </c>
      <c r="M536" s="8">
        <f t="shared" si="100"/>
        <v>4348.3671000000004</v>
      </c>
      <c r="N536" s="8">
        <f t="shared" si="107"/>
        <v>416.49149999999997</v>
      </c>
      <c r="O536" s="8">
        <f t="shared" si="108"/>
        <v>5664.5811000000003</v>
      </c>
      <c r="P536" s="8">
        <f t="shared" si="109"/>
        <v>16626.602600000002</v>
      </c>
    </row>
    <row r="537" spans="1:16" outlineLevel="2" x14ac:dyDescent="0.25">
      <c r="A537" s="1" t="s">
        <v>491</v>
      </c>
      <c r="B537" s="1" t="s">
        <v>497</v>
      </c>
      <c r="C537" s="9">
        <v>5171.3999999999996</v>
      </c>
      <c r="D537" s="9">
        <v>5736.68</v>
      </c>
      <c r="E537" s="9">
        <v>1288.8599999999999</v>
      </c>
      <c r="F537" s="9">
        <v>3149.57</v>
      </c>
      <c r="G537" s="8">
        <f t="shared" si="102"/>
        <v>4085.4059999999999</v>
      </c>
      <c r="H537" s="8">
        <f t="shared" si="103"/>
        <v>10727.591600000002</v>
      </c>
      <c r="I537" s="8">
        <f t="shared" si="104"/>
        <v>2758.1603999999998</v>
      </c>
      <c r="J537" s="8">
        <f t="shared" si="105"/>
        <v>33637.407599999999</v>
      </c>
      <c r="K537" s="8">
        <f t="shared" si="106"/>
        <v>51208.565600000002</v>
      </c>
      <c r="L537" s="8">
        <f t="shared" si="99"/>
        <v>4085.4059999999999</v>
      </c>
      <c r="M537" s="8">
        <f t="shared" si="100"/>
        <v>10727.591600000002</v>
      </c>
      <c r="N537" s="8">
        <f t="shared" si="107"/>
        <v>1095.5309999999999</v>
      </c>
      <c r="O537" s="8">
        <f t="shared" si="108"/>
        <v>20188.743700000003</v>
      </c>
      <c r="P537" s="8">
        <f t="shared" si="109"/>
        <v>36097.272300000004</v>
      </c>
    </row>
    <row r="538" spans="1:16" outlineLevel="2" x14ac:dyDescent="0.25">
      <c r="A538" s="1" t="s">
        <v>491</v>
      </c>
      <c r="B538" s="1" t="s">
        <v>498</v>
      </c>
      <c r="C538" s="9">
        <v>501.49</v>
      </c>
      <c r="D538" s="9">
        <v>481.6</v>
      </c>
      <c r="E538" s="9">
        <v>0</v>
      </c>
      <c r="F538" s="9">
        <v>622.20000000000005</v>
      </c>
      <c r="G538" s="8">
        <f t="shared" si="102"/>
        <v>396.17710000000005</v>
      </c>
      <c r="H538" s="8">
        <f t="shared" si="103"/>
        <v>900.5920000000001</v>
      </c>
      <c r="I538" s="8">
        <f t="shared" si="104"/>
        <v>0</v>
      </c>
      <c r="J538" s="8">
        <f t="shared" si="105"/>
        <v>6645.0960000000005</v>
      </c>
      <c r="K538" s="8">
        <f t="shared" si="106"/>
        <v>7941.8651000000009</v>
      </c>
      <c r="L538" s="8">
        <f t="shared" si="99"/>
        <v>396.17710000000005</v>
      </c>
      <c r="M538" s="8">
        <f t="shared" si="100"/>
        <v>900.5920000000001</v>
      </c>
      <c r="N538" s="8">
        <f t="shared" si="107"/>
        <v>0</v>
      </c>
      <c r="O538" s="8">
        <f t="shared" si="108"/>
        <v>3988.3020000000006</v>
      </c>
      <c r="P538" s="8">
        <f t="shared" si="109"/>
        <v>5285.071100000001</v>
      </c>
    </row>
    <row r="539" spans="1:16" outlineLevel="2" x14ac:dyDescent="0.25">
      <c r="A539" s="1" t="s">
        <v>491</v>
      </c>
      <c r="B539" s="1" t="s">
        <v>499</v>
      </c>
      <c r="C539" s="9">
        <v>1792.24</v>
      </c>
      <c r="D539" s="9">
        <v>1027</v>
      </c>
      <c r="E539" s="9">
        <v>1602</v>
      </c>
      <c r="F539" s="9">
        <v>1380.02</v>
      </c>
      <c r="G539" s="8">
        <f t="shared" si="102"/>
        <v>1415.8696</v>
      </c>
      <c r="H539" s="8">
        <f t="shared" si="103"/>
        <v>1920.49</v>
      </c>
      <c r="I539" s="8">
        <f t="shared" si="104"/>
        <v>3428.28</v>
      </c>
      <c r="J539" s="8">
        <f t="shared" si="105"/>
        <v>14738.613599999999</v>
      </c>
      <c r="K539" s="8">
        <f t="shared" si="106"/>
        <v>21503.253199999999</v>
      </c>
      <c r="L539" s="8">
        <f t="shared" si="99"/>
        <v>1415.8696</v>
      </c>
      <c r="M539" s="8">
        <f t="shared" si="100"/>
        <v>1920.49</v>
      </c>
      <c r="N539" s="8">
        <f t="shared" si="107"/>
        <v>1361.7</v>
      </c>
      <c r="O539" s="8">
        <f t="shared" si="108"/>
        <v>8845.9282000000003</v>
      </c>
      <c r="P539" s="8">
        <f t="shared" si="109"/>
        <v>13543.987799999999</v>
      </c>
    </row>
    <row r="540" spans="1:16" outlineLevel="2" x14ac:dyDescent="0.25">
      <c r="A540" s="1" t="s">
        <v>491</v>
      </c>
      <c r="B540" s="1" t="s">
        <v>207</v>
      </c>
      <c r="C540" s="9">
        <v>1351.32</v>
      </c>
      <c r="D540" s="9">
        <v>1967.08</v>
      </c>
      <c r="E540" s="9">
        <v>760.82</v>
      </c>
      <c r="F540" s="9">
        <v>1935.75</v>
      </c>
      <c r="G540" s="8">
        <f t="shared" si="102"/>
        <v>1067.5427999999999</v>
      </c>
      <c r="H540" s="8">
        <f t="shared" si="103"/>
        <v>3678.4396000000002</v>
      </c>
      <c r="I540" s="8">
        <f t="shared" si="104"/>
        <v>1628.1548000000003</v>
      </c>
      <c r="J540" s="8">
        <f t="shared" si="105"/>
        <v>20673.809999999998</v>
      </c>
      <c r="K540" s="8">
        <f t="shared" si="106"/>
        <v>27047.947199999999</v>
      </c>
      <c r="L540" s="8">
        <f t="shared" si="99"/>
        <v>1067.5427999999999</v>
      </c>
      <c r="M540" s="8">
        <f t="shared" si="100"/>
        <v>3678.4396000000002</v>
      </c>
      <c r="N540" s="8">
        <f t="shared" si="107"/>
        <v>646.697</v>
      </c>
      <c r="O540" s="8">
        <f t="shared" si="108"/>
        <v>12408.157500000001</v>
      </c>
      <c r="P540" s="8">
        <f t="shared" si="109"/>
        <v>17800.836900000002</v>
      </c>
    </row>
    <row r="541" spans="1:16" outlineLevel="1" x14ac:dyDescent="0.25">
      <c r="A541" s="23" t="s">
        <v>1248</v>
      </c>
      <c r="B541" s="22"/>
      <c r="C541" s="9">
        <f t="shared" ref="C541:P541" si="113">SUBTOTAL(9,C531:C540)</f>
        <v>49328.82</v>
      </c>
      <c r="D541" s="9">
        <f t="shared" si="113"/>
        <v>14426.51</v>
      </c>
      <c r="E541" s="9">
        <f t="shared" si="113"/>
        <v>8640.08</v>
      </c>
      <c r="F541" s="9">
        <f t="shared" si="113"/>
        <v>10458.49</v>
      </c>
      <c r="G541" s="8">
        <f t="shared" si="113"/>
        <v>38969.767800000001</v>
      </c>
      <c r="H541" s="8">
        <f t="shared" si="113"/>
        <v>26977.573700000004</v>
      </c>
      <c r="I541" s="8">
        <f t="shared" si="113"/>
        <v>18489.771199999999</v>
      </c>
      <c r="J541" s="8">
        <f t="shared" si="113"/>
        <v>111696.67319999999</v>
      </c>
      <c r="K541" s="8">
        <f t="shared" si="113"/>
        <v>196133.78589999999</v>
      </c>
      <c r="L541" s="8">
        <f t="shared" si="113"/>
        <v>38969.767800000001</v>
      </c>
      <c r="M541" s="8">
        <f t="shared" si="113"/>
        <v>26977.573700000004</v>
      </c>
      <c r="N541" s="8">
        <f t="shared" si="113"/>
        <v>7344.0680000000002</v>
      </c>
      <c r="O541" s="8">
        <f t="shared" si="113"/>
        <v>67038.920900000012</v>
      </c>
      <c r="P541" s="8">
        <f t="shared" si="113"/>
        <v>140330.33040000001</v>
      </c>
    </row>
    <row r="542" spans="1:16" outlineLevel="2" x14ac:dyDescent="0.25">
      <c r="A542" s="1" t="s">
        <v>500</v>
      </c>
      <c r="B542" s="1" t="s">
        <v>3</v>
      </c>
      <c r="C542" s="9">
        <v>316.14</v>
      </c>
      <c r="D542" s="9">
        <v>1720.22</v>
      </c>
      <c r="E542" s="9">
        <v>82.37</v>
      </c>
      <c r="F542" s="9">
        <v>618.84699999999998</v>
      </c>
      <c r="G542" s="8">
        <f t="shared" si="102"/>
        <v>249.75059999999999</v>
      </c>
      <c r="H542" s="8">
        <f t="shared" si="103"/>
        <v>3216.8114</v>
      </c>
      <c r="I542" s="8">
        <f t="shared" si="104"/>
        <v>176.27180000000001</v>
      </c>
      <c r="J542" s="8">
        <f t="shared" si="105"/>
        <v>6609.2859599999992</v>
      </c>
      <c r="K542" s="8">
        <f t="shared" si="106"/>
        <v>10252.11976</v>
      </c>
      <c r="L542" s="8">
        <f t="shared" si="99"/>
        <v>249.75059999999999</v>
      </c>
      <c r="M542" s="8">
        <f t="shared" si="100"/>
        <v>3216.8114</v>
      </c>
      <c r="N542" s="8">
        <f t="shared" si="107"/>
        <v>70.014499999999998</v>
      </c>
      <c r="O542" s="8">
        <f t="shared" si="108"/>
        <v>3966.8092699999997</v>
      </c>
      <c r="P542" s="8">
        <f t="shared" si="109"/>
        <v>7503.3857699999999</v>
      </c>
    </row>
    <row r="543" spans="1:16" outlineLevel="2" x14ac:dyDescent="0.25">
      <c r="A543" s="1" t="s">
        <v>500</v>
      </c>
      <c r="B543" s="1" t="s">
        <v>260</v>
      </c>
      <c r="C543" s="9">
        <v>20</v>
      </c>
      <c r="D543" s="9">
        <v>1786.44</v>
      </c>
      <c r="E543" s="9">
        <v>0</v>
      </c>
      <c r="F543" s="9">
        <v>785</v>
      </c>
      <c r="G543" s="8">
        <f t="shared" si="102"/>
        <v>15.8</v>
      </c>
      <c r="H543" s="8">
        <f t="shared" si="103"/>
        <v>3340.6428000000001</v>
      </c>
      <c r="I543" s="8">
        <f t="shared" si="104"/>
        <v>0</v>
      </c>
      <c r="J543" s="8">
        <f t="shared" si="105"/>
        <v>8383.7999999999993</v>
      </c>
      <c r="K543" s="8">
        <f t="shared" si="106"/>
        <v>11740.2428</v>
      </c>
      <c r="L543" s="8">
        <f t="shared" ref="L543:L609" si="114">+C543*0.79</f>
        <v>15.8</v>
      </c>
      <c r="M543" s="8">
        <f t="shared" ref="M543:M609" si="115">+D543*1.87</f>
        <v>3340.6428000000001</v>
      </c>
      <c r="N543" s="8">
        <f t="shared" si="107"/>
        <v>0</v>
      </c>
      <c r="O543" s="8">
        <f t="shared" si="108"/>
        <v>5031.8500000000004</v>
      </c>
      <c r="P543" s="8">
        <f t="shared" si="109"/>
        <v>8388.2928000000011</v>
      </c>
    </row>
    <row r="544" spans="1:16" outlineLevel="2" x14ac:dyDescent="0.25">
      <c r="A544" s="1" t="s">
        <v>500</v>
      </c>
      <c r="B544" s="1" t="s">
        <v>111</v>
      </c>
      <c r="C544" s="9">
        <v>233.09</v>
      </c>
      <c r="D544" s="9">
        <v>2065.16</v>
      </c>
      <c r="E544" s="9">
        <v>0</v>
      </c>
      <c r="F544" s="9">
        <v>949.18</v>
      </c>
      <c r="G544" s="8">
        <f t="shared" si="102"/>
        <v>184.14110000000002</v>
      </c>
      <c r="H544" s="8">
        <f t="shared" si="103"/>
        <v>3861.8492000000001</v>
      </c>
      <c r="I544" s="8">
        <f t="shared" si="104"/>
        <v>0</v>
      </c>
      <c r="J544" s="8">
        <f t="shared" si="105"/>
        <v>10137.242399999999</v>
      </c>
      <c r="K544" s="8">
        <f t="shared" si="106"/>
        <v>14183.232699999999</v>
      </c>
      <c r="L544" s="8">
        <f t="shared" si="114"/>
        <v>184.14110000000002</v>
      </c>
      <c r="M544" s="8">
        <f t="shared" si="115"/>
        <v>3861.8492000000001</v>
      </c>
      <c r="N544" s="8">
        <f t="shared" si="107"/>
        <v>0</v>
      </c>
      <c r="O544" s="8">
        <f t="shared" si="108"/>
        <v>6084.2438000000002</v>
      </c>
      <c r="P544" s="8">
        <f t="shared" si="109"/>
        <v>10130.2341</v>
      </c>
    </row>
    <row r="545" spans="1:16" outlineLevel="2" x14ac:dyDescent="0.25">
      <c r="A545" s="1" t="s">
        <v>500</v>
      </c>
      <c r="B545" s="1" t="s">
        <v>501</v>
      </c>
      <c r="C545" s="9">
        <v>21</v>
      </c>
      <c r="D545" s="9">
        <v>150</v>
      </c>
      <c r="E545" s="9">
        <v>97</v>
      </c>
      <c r="F545" s="9">
        <v>315.36</v>
      </c>
      <c r="G545" s="8">
        <f t="shared" si="102"/>
        <v>16.59</v>
      </c>
      <c r="H545" s="8">
        <f t="shared" si="103"/>
        <v>280.5</v>
      </c>
      <c r="I545" s="8">
        <f t="shared" si="104"/>
        <v>207.58</v>
      </c>
      <c r="J545" s="8">
        <f t="shared" si="105"/>
        <v>3368.0448000000001</v>
      </c>
      <c r="K545" s="8">
        <f t="shared" si="106"/>
        <v>3872.7148000000002</v>
      </c>
      <c r="L545" s="8">
        <f t="shared" si="114"/>
        <v>16.59</v>
      </c>
      <c r="M545" s="8">
        <f t="shared" si="115"/>
        <v>280.5</v>
      </c>
      <c r="N545" s="8">
        <f t="shared" si="107"/>
        <v>82.45</v>
      </c>
      <c r="O545" s="8">
        <f t="shared" si="108"/>
        <v>2021.4576000000002</v>
      </c>
      <c r="P545" s="8">
        <f t="shared" si="109"/>
        <v>2400.9976000000001</v>
      </c>
    </row>
    <row r="546" spans="1:16" outlineLevel="2" x14ac:dyDescent="0.25">
      <c r="A546" s="1" t="s">
        <v>500</v>
      </c>
      <c r="B546" s="1" t="s">
        <v>502</v>
      </c>
      <c r="C546" s="9">
        <v>0</v>
      </c>
      <c r="D546" s="9">
        <v>0</v>
      </c>
      <c r="E546" s="9">
        <v>0</v>
      </c>
      <c r="F546" s="9">
        <v>159.81</v>
      </c>
      <c r="G546" s="8">
        <f t="shared" si="102"/>
        <v>0</v>
      </c>
      <c r="H546" s="8">
        <f t="shared" si="103"/>
        <v>0</v>
      </c>
      <c r="I546" s="8">
        <f t="shared" si="104"/>
        <v>0</v>
      </c>
      <c r="J546" s="8">
        <f t="shared" si="105"/>
        <v>1706.7708</v>
      </c>
      <c r="K546" s="8">
        <f t="shared" si="106"/>
        <v>1706.7708</v>
      </c>
      <c r="L546" s="8">
        <f t="shared" si="114"/>
        <v>0</v>
      </c>
      <c r="M546" s="8">
        <f t="shared" si="115"/>
        <v>0</v>
      </c>
      <c r="N546" s="8">
        <f t="shared" si="107"/>
        <v>0</v>
      </c>
      <c r="O546" s="8">
        <f t="shared" si="108"/>
        <v>1024.3821</v>
      </c>
      <c r="P546" s="8">
        <f t="shared" si="109"/>
        <v>1024.3821</v>
      </c>
    </row>
    <row r="547" spans="1:16" outlineLevel="2" x14ac:dyDescent="0.25">
      <c r="A547" s="1" t="s">
        <v>500</v>
      </c>
      <c r="B547" s="1" t="s">
        <v>503</v>
      </c>
      <c r="C547" s="9">
        <v>846.9</v>
      </c>
      <c r="D547" s="9">
        <v>459.74</v>
      </c>
      <c r="E547" s="9">
        <v>185.12</v>
      </c>
      <c r="F547" s="9">
        <v>160</v>
      </c>
      <c r="G547" s="8">
        <f t="shared" si="102"/>
        <v>669.05100000000004</v>
      </c>
      <c r="H547" s="8">
        <f t="shared" si="103"/>
        <v>859.71380000000011</v>
      </c>
      <c r="I547" s="8">
        <f t="shared" si="104"/>
        <v>396.15680000000003</v>
      </c>
      <c r="J547" s="8">
        <f t="shared" si="105"/>
        <v>1708.8</v>
      </c>
      <c r="K547" s="8">
        <f t="shared" si="106"/>
        <v>3633.7215999999999</v>
      </c>
      <c r="L547" s="8">
        <f t="shared" si="114"/>
        <v>669.05100000000004</v>
      </c>
      <c r="M547" s="8">
        <f t="shared" si="115"/>
        <v>859.71380000000011</v>
      </c>
      <c r="N547" s="8">
        <f t="shared" si="107"/>
        <v>157.352</v>
      </c>
      <c r="O547" s="8">
        <f t="shared" si="108"/>
        <v>1025.5999999999999</v>
      </c>
      <c r="P547" s="8">
        <f t="shared" si="109"/>
        <v>2711.7168000000001</v>
      </c>
    </row>
    <row r="548" spans="1:16" outlineLevel="2" x14ac:dyDescent="0.25">
      <c r="A548" s="1" t="s">
        <v>500</v>
      </c>
      <c r="B548" s="1" t="s">
        <v>504</v>
      </c>
      <c r="C548" s="9">
        <v>26</v>
      </c>
      <c r="D548" s="9">
        <v>1033</v>
      </c>
      <c r="E548" s="9">
        <v>158</v>
      </c>
      <c r="F548" s="9">
        <v>1441.43</v>
      </c>
      <c r="G548" s="8">
        <f t="shared" si="102"/>
        <v>20.54</v>
      </c>
      <c r="H548" s="8">
        <f t="shared" si="103"/>
        <v>1931.71</v>
      </c>
      <c r="I548" s="8">
        <f t="shared" si="104"/>
        <v>338.12</v>
      </c>
      <c r="J548" s="8">
        <f t="shared" si="105"/>
        <v>15394.472400000001</v>
      </c>
      <c r="K548" s="8">
        <f t="shared" si="106"/>
        <v>17684.842400000001</v>
      </c>
      <c r="L548" s="8">
        <f t="shared" si="114"/>
        <v>20.54</v>
      </c>
      <c r="M548" s="8">
        <f t="shared" si="115"/>
        <v>1931.71</v>
      </c>
      <c r="N548" s="8">
        <f t="shared" si="107"/>
        <v>134.29999999999998</v>
      </c>
      <c r="O548" s="8">
        <f t="shared" si="108"/>
        <v>9239.5663000000004</v>
      </c>
      <c r="P548" s="8">
        <f t="shared" si="109"/>
        <v>11326.116300000002</v>
      </c>
    </row>
    <row r="549" spans="1:16" outlineLevel="2" x14ac:dyDescent="0.25">
      <c r="A549" s="1" t="s">
        <v>500</v>
      </c>
      <c r="B549" s="1" t="s">
        <v>164</v>
      </c>
      <c r="C549" s="9">
        <v>106.43</v>
      </c>
      <c r="D549" s="9">
        <v>1457</v>
      </c>
      <c r="E549" s="9">
        <v>0</v>
      </c>
      <c r="F549" s="9">
        <v>1701.43</v>
      </c>
      <c r="G549" s="8">
        <f t="shared" si="102"/>
        <v>84.079700000000003</v>
      </c>
      <c r="H549" s="8">
        <f t="shared" si="103"/>
        <v>2724.59</v>
      </c>
      <c r="I549" s="8">
        <f t="shared" si="104"/>
        <v>0</v>
      </c>
      <c r="J549" s="8">
        <f t="shared" si="105"/>
        <v>18171.272400000002</v>
      </c>
      <c r="K549" s="8">
        <f t="shared" si="106"/>
        <v>20979.9421</v>
      </c>
      <c r="L549" s="8">
        <f t="shared" si="114"/>
        <v>84.079700000000003</v>
      </c>
      <c r="M549" s="8">
        <f t="shared" si="115"/>
        <v>2724.59</v>
      </c>
      <c r="N549" s="8">
        <f t="shared" si="107"/>
        <v>0</v>
      </c>
      <c r="O549" s="8">
        <f t="shared" si="108"/>
        <v>10906.166300000001</v>
      </c>
      <c r="P549" s="8">
        <f t="shared" si="109"/>
        <v>13714.836000000001</v>
      </c>
    </row>
    <row r="550" spans="1:16" outlineLevel="2" x14ac:dyDescent="0.25">
      <c r="A550" s="1" t="s">
        <v>500</v>
      </c>
      <c r="B550" s="1" t="s">
        <v>505</v>
      </c>
      <c r="C550" s="9">
        <v>0</v>
      </c>
      <c r="D550" s="9">
        <v>1177.76</v>
      </c>
      <c r="E550" s="9">
        <v>0</v>
      </c>
      <c r="F550" s="9">
        <v>772.16</v>
      </c>
      <c r="G550" s="8">
        <f t="shared" si="102"/>
        <v>0</v>
      </c>
      <c r="H550" s="8">
        <f t="shared" si="103"/>
        <v>2202.4112</v>
      </c>
      <c r="I550" s="8">
        <f t="shared" si="104"/>
        <v>0</v>
      </c>
      <c r="J550" s="8">
        <f t="shared" si="105"/>
        <v>8246.6687999999995</v>
      </c>
      <c r="K550" s="8">
        <f t="shared" si="106"/>
        <v>10449.08</v>
      </c>
      <c r="L550" s="8">
        <f t="shared" si="114"/>
        <v>0</v>
      </c>
      <c r="M550" s="8">
        <f t="shared" si="115"/>
        <v>2202.4112</v>
      </c>
      <c r="N550" s="8">
        <f t="shared" si="107"/>
        <v>0</v>
      </c>
      <c r="O550" s="8">
        <f t="shared" si="108"/>
        <v>4949.5455999999995</v>
      </c>
      <c r="P550" s="8">
        <f t="shared" si="109"/>
        <v>7151.9567999999999</v>
      </c>
    </row>
    <row r="551" spans="1:16" outlineLevel="2" x14ac:dyDescent="0.25">
      <c r="A551" s="1" t="s">
        <v>500</v>
      </c>
      <c r="B551" s="1" t="s">
        <v>506</v>
      </c>
      <c r="C551" s="9">
        <v>0</v>
      </c>
      <c r="D551" s="9">
        <v>1073</v>
      </c>
      <c r="E551" s="9">
        <v>40</v>
      </c>
      <c r="F551" s="9">
        <v>906.25</v>
      </c>
      <c r="G551" s="8">
        <f t="shared" si="102"/>
        <v>0</v>
      </c>
      <c r="H551" s="8">
        <f t="shared" si="103"/>
        <v>2006.5100000000002</v>
      </c>
      <c r="I551" s="8">
        <f t="shared" si="104"/>
        <v>85.600000000000009</v>
      </c>
      <c r="J551" s="8">
        <f t="shared" si="105"/>
        <v>9678.75</v>
      </c>
      <c r="K551" s="8">
        <f t="shared" si="106"/>
        <v>11770.86</v>
      </c>
      <c r="L551" s="8">
        <f t="shared" si="114"/>
        <v>0</v>
      </c>
      <c r="M551" s="8">
        <f t="shared" si="115"/>
        <v>2006.5100000000002</v>
      </c>
      <c r="N551" s="8">
        <f t="shared" si="107"/>
        <v>34</v>
      </c>
      <c r="O551" s="8">
        <f t="shared" si="108"/>
        <v>5809.0625</v>
      </c>
      <c r="P551" s="8">
        <f t="shared" si="109"/>
        <v>7849.5725000000002</v>
      </c>
    </row>
    <row r="552" spans="1:16" outlineLevel="2" x14ac:dyDescent="0.25">
      <c r="A552" s="1" t="s">
        <v>500</v>
      </c>
      <c r="B552" s="1" t="s">
        <v>507</v>
      </c>
      <c r="C552" s="9">
        <v>0</v>
      </c>
      <c r="D552" s="9">
        <v>463.37</v>
      </c>
      <c r="E552" s="9">
        <v>0</v>
      </c>
      <c r="F552" s="9">
        <v>808.04</v>
      </c>
      <c r="G552" s="8">
        <f t="shared" si="102"/>
        <v>0</v>
      </c>
      <c r="H552" s="8">
        <f t="shared" si="103"/>
        <v>866.50190000000009</v>
      </c>
      <c r="I552" s="8">
        <f t="shared" si="104"/>
        <v>0</v>
      </c>
      <c r="J552" s="8">
        <f t="shared" si="105"/>
        <v>8629.8671999999988</v>
      </c>
      <c r="K552" s="8">
        <f t="shared" si="106"/>
        <v>9496.3690999999981</v>
      </c>
      <c r="L552" s="8">
        <f t="shared" si="114"/>
        <v>0</v>
      </c>
      <c r="M552" s="8">
        <f t="shared" si="115"/>
        <v>866.50190000000009</v>
      </c>
      <c r="N552" s="8">
        <f t="shared" si="107"/>
        <v>0</v>
      </c>
      <c r="O552" s="8">
        <f t="shared" si="108"/>
        <v>5179.5364</v>
      </c>
      <c r="P552" s="8">
        <f t="shared" si="109"/>
        <v>6046.0383000000002</v>
      </c>
    </row>
    <row r="553" spans="1:16" outlineLevel="2" x14ac:dyDescent="0.25">
      <c r="A553" s="1" t="s">
        <v>500</v>
      </c>
      <c r="B553" s="1" t="s">
        <v>508</v>
      </c>
      <c r="C553" s="9">
        <v>397</v>
      </c>
      <c r="D553" s="9">
        <v>1706.53</v>
      </c>
      <c r="E553" s="9">
        <v>178.63</v>
      </c>
      <c r="F553" s="9">
        <v>1072.915</v>
      </c>
      <c r="G553" s="8">
        <f t="shared" si="102"/>
        <v>313.63</v>
      </c>
      <c r="H553" s="8">
        <f t="shared" si="103"/>
        <v>3191.2111</v>
      </c>
      <c r="I553" s="8">
        <f t="shared" si="104"/>
        <v>382.26820000000004</v>
      </c>
      <c r="J553" s="8">
        <f t="shared" si="105"/>
        <v>11458.732199999999</v>
      </c>
      <c r="K553" s="8">
        <f t="shared" si="106"/>
        <v>15345.841499999999</v>
      </c>
      <c r="L553" s="8">
        <f t="shared" si="114"/>
        <v>313.63</v>
      </c>
      <c r="M553" s="8">
        <f t="shared" si="115"/>
        <v>3191.2111</v>
      </c>
      <c r="N553" s="8">
        <f t="shared" si="107"/>
        <v>151.8355</v>
      </c>
      <c r="O553" s="8">
        <f t="shared" si="108"/>
        <v>6877.3851500000001</v>
      </c>
      <c r="P553" s="8">
        <f t="shared" si="109"/>
        <v>10534.061750000001</v>
      </c>
    </row>
    <row r="554" spans="1:16" outlineLevel="2" x14ac:dyDescent="0.25">
      <c r="A554" s="1" t="s">
        <v>500</v>
      </c>
      <c r="B554" s="1" t="s">
        <v>509</v>
      </c>
      <c r="C554" s="9">
        <v>79.59</v>
      </c>
      <c r="D554" s="9">
        <v>805</v>
      </c>
      <c r="E554" s="9">
        <v>0</v>
      </c>
      <c r="F554" s="9">
        <v>983.5</v>
      </c>
      <c r="G554" s="8">
        <f t="shared" si="102"/>
        <v>62.876100000000008</v>
      </c>
      <c r="H554" s="8">
        <f t="shared" si="103"/>
        <v>1505.3500000000001</v>
      </c>
      <c r="I554" s="8">
        <f t="shared" si="104"/>
        <v>0</v>
      </c>
      <c r="J554" s="8">
        <f t="shared" si="105"/>
        <v>10503.779999999999</v>
      </c>
      <c r="K554" s="8">
        <f t="shared" si="106"/>
        <v>12072.006099999999</v>
      </c>
      <c r="L554" s="8">
        <f t="shared" si="114"/>
        <v>62.876100000000008</v>
      </c>
      <c r="M554" s="8">
        <f t="shared" si="115"/>
        <v>1505.3500000000001</v>
      </c>
      <c r="N554" s="8">
        <f t="shared" si="107"/>
        <v>0</v>
      </c>
      <c r="O554" s="8">
        <f t="shared" si="108"/>
        <v>6304.2350000000006</v>
      </c>
      <c r="P554" s="8">
        <f t="shared" si="109"/>
        <v>7872.4611000000004</v>
      </c>
    </row>
    <row r="555" spans="1:16" outlineLevel="2" x14ac:dyDescent="0.25">
      <c r="A555" s="1" t="s">
        <v>500</v>
      </c>
      <c r="B555" s="1" t="s">
        <v>510</v>
      </c>
      <c r="C555" s="9">
        <v>0</v>
      </c>
      <c r="D555" s="9">
        <v>853.13</v>
      </c>
      <c r="E555" s="9">
        <v>10.7</v>
      </c>
      <c r="F555" s="9">
        <v>1005.51</v>
      </c>
      <c r="G555" s="8">
        <f t="shared" si="102"/>
        <v>0</v>
      </c>
      <c r="H555" s="8">
        <f t="shared" si="103"/>
        <v>1595.3531</v>
      </c>
      <c r="I555" s="8">
        <f t="shared" si="104"/>
        <v>22.898</v>
      </c>
      <c r="J555" s="8">
        <f t="shared" si="105"/>
        <v>10738.846799999999</v>
      </c>
      <c r="K555" s="8">
        <f t="shared" si="106"/>
        <v>12357.097899999999</v>
      </c>
      <c r="L555" s="8">
        <f t="shared" si="114"/>
        <v>0</v>
      </c>
      <c r="M555" s="8">
        <f t="shared" si="115"/>
        <v>1595.3531</v>
      </c>
      <c r="N555" s="8">
        <f t="shared" si="107"/>
        <v>9.0949999999999989</v>
      </c>
      <c r="O555" s="8">
        <f t="shared" si="108"/>
        <v>6445.3190999999997</v>
      </c>
      <c r="P555" s="8">
        <f t="shared" si="109"/>
        <v>8049.7672000000002</v>
      </c>
    </row>
    <row r="556" spans="1:16" outlineLevel="2" x14ac:dyDescent="0.25">
      <c r="A556" s="1" t="s">
        <v>500</v>
      </c>
      <c r="B556" s="1" t="s">
        <v>511</v>
      </c>
      <c r="C556" s="9">
        <v>884.99</v>
      </c>
      <c r="D556" s="9">
        <v>222</v>
      </c>
      <c r="E556" s="9">
        <v>0</v>
      </c>
      <c r="F556" s="9">
        <v>1504.22</v>
      </c>
      <c r="G556" s="8">
        <f t="shared" si="102"/>
        <v>699.14210000000003</v>
      </c>
      <c r="H556" s="8">
        <f t="shared" si="103"/>
        <v>415.14000000000004</v>
      </c>
      <c r="I556" s="8">
        <f t="shared" si="104"/>
        <v>0</v>
      </c>
      <c r="J556" s="8">
        <f t="shared" si="105"/>
        <v>16065.069600000001</v>
      </c>
      <c r="K556" s="8">
        <f t="shared" si="106"/>
        <v>17179.351699999999</v>
      </c>
      <c r="L556" s="8">
        <f t="shared" si="114"/>
        <v>699.14210000000003</v>
      </c>
      <c r="M556" s="8">
        <f t="shared" si="115"/>
        <v>415.14000000000004</v>
      </c>
      <c r="N556" s="8">
        <f t="shared" si="107"/>
        <v>0</v>
      </c>
      <c r="O556" s="8">
        <f t="shared" si="108"/>
        <v>9642.0501999999997</v>
      </c>
      <c r="P556" s="8">
        <f t="shared" si="109"/>
        <v>10756.3323</v>
      </c>
    </row>
    <row r="557" spans="1:16" outlineLevel="2" x14ac:dyDescent="0.25">
      <c r="A557" s="1" t="s">
        <v>500</v>
      </c>
      <c r="B557" s="1" t="s">
        <v>512</v>
      </c>
      <c r="C557" s="9">
        <v>539</v>
      </c>
      <c r="D557" s="9">
        <v>0</v>
      </c>
      <c r="E557" s="9">
        <v>40</v>
      </c>
      <c r="F557" s="9">
        <v>0</v>
      </c>
      <c r="G557" s="8">
        <f t="shared" si="102"/>
        <v>425.81</v>
      </c>
      <c r="H557" s="8">
        <f t="shared" si="103"/>
        <v>0</v>
      </c>
      <c r="I557" s="8">
        <f t="shared" si="104"/>
        <v>85.600000000000009</v>
      </c>
      <c r="J557" s="8">
        <f t="shared" si="105"/>
        <v>0</v>
      </c>
      <c r="K557" s="8">
        <f t="shared" si="106"/>
        <v>511.41</v>
      </c>
      <c r="L557" s="8">
        <f t="shared" si="114"/>
        <v>425.81</v>
      </c>
      <c r="M557" s="8">
        <f t="shared" si="115"/>
        <v>0</v>
      </c>
      <c r="N557" s="8">
        <f t="shared" si="107"/>
        <v>34</v>
      </c>
      <c r="O557" s="8">
        <f t="shared" si="108"/>
        <v>0</v>
      </c>
      <c r="P557" s="8">
        <f t="shared" si="109"/>
        <v>459.81</v>
      </c>
    </row>
    <row r="558" spans="1:16" outlineLevel="2" x14ac:dyDescent="0.25">
      <c r="A558" s="1" t="s">
        <v>500</v>
      </c>
      <c r="B558" s="1" t="s">
        <v>473</v>
      </c>
      <c r="C558" s="9">
        <v>1091.1199999999999</v>
      </c>
      <c r="D558" s="9">
        <v>1064.76</v>
      </c>
      <c r="E558" s="9">
        <v>605.52</v>
      </c>
      <c r="F558" s="9">
        <v>1658.01</v>
      </c>
      <c r="G558" s="8">
        <f t="shared" si="102"/>
        <v>861.98479999999995</v>
      </c>
      <c r="H558" s="8">
        <f t="shared" si="103"/>
        <v>1991.1012000000001</v>
      </c>
      <c r="I558" s="8">
        <f t="shared" si="104"/>
        <v>1295.8127999999999</v>
      </c>
      <c r="J558" s="8">
        <f t="shared" si="105"/>
        <v>17707.5468</v>
      </c>
      <c r="K558" s="8">
        <f t="shared" si="106"/>
        <v>21856.445599999999</v>
      </c>
      <c r="L558" s="8">
        <f t="shared" si="114"/>
        <v>861.98479999999995</v>
      </c>
      <c r="M558" s="8">
        <f t="shared" si="115"/>
        <v>1991.1012000000001</v>
      </c>
      <c r="N558" s="8">
        <f t="shared" si="107"/>
        <v>514.69200000000001</v>
      </c>
      <c r="O558" s="8">
        <f t="shared" si="108"/>
        <v>10627.8441</v>
      </c>
      <c r="P558" s="8">
        <f t="shared" si="109"/>
        <v>13995.622100000001</v>
      </c>
    </row>
    <row r="559" spans="1:16" outlineLevel="2" x14ac:dyDescent="0.25">
      <c r="A559" s="1" t="s">
        <v>500</v>
      </c>
      <c r="B559" s="1" t="s">
        <v>513</v>
      </c>
      <c r="C559" s="9">
        <v>5</v>
      </c>
      <c r="D559" s="9">
        <v>1219.81</v>
      </c>
      <c r="E559" s="9">
        <v>0</v>
      </c>
      <c r="F559" s="9">
        <v>864.39</v>
      </c>
      <c r="G559" s="8">
        <f t="shared" si="102"/>
        <v>3.95</v>
      </c>
      <c r="H559" s="8">
        <f t="shared" si="103"/>
        <v>2281.0446999999999</v>
      </c>
      <c r="I559" s="8">
        <f t="shared" si="104"/>
        <v>0</v>
      </c>
      <c r="J559" s="8">
        <f t="shared" si="105"/>
        <v>9231.6851999999999</v>
      </c>
      <c r="K559" s="8">
        <f t="shared" si="106"/>
        <v>11516.679899999999</v>
      </c>
      <c r="L559" s="8">
        <f t="shared" si="114"/>
        <v>3.95</v>
      </c>
      <c r="M559" s="8">
        <f t="shared" si="115"/>
        <v>2281.0446999999999</v>
      </c>
      <c r="N559" s="8">
        <f t="shared" si="107"/>
        <v>0</v>
      </c>
      <c r="O559" s="8">
        <f t="shared" si="108"/>
        <v>5540.7399000000005</v>
      </c>
      <c r="P559" s="8">
        <f t="shared" si="109"/>
        <v>7825.7345999999998</v>
      </c>
    </row>
    <row r="560" spans="1:16" outlineLevel="2" x14ac:dyDescent="0.25">
      <c r="A560" s="1" t="s">
        <v>500</v>
      </c>
      <c r="B560" s="1" t="s">
        <v>514</v>
      </c>
      <c r="C560" s="9">
        <v>0</v>
      </c>
      <c r="D560" s="9">
        <v>85</v>
      </c>
      <c r="E560" s="9">
        <v>0</v>
      </c>
      <c r="F560" s="9">
        <v>51.07</v>
      </c>
      <c r="G560" s="8">
        <f t="shared" si="102"/>
        <v>0</v>
      </c>
      <c r="H560" s="8">
        <f t="shared" si="103"/>
        <v>158.95000000000002</v>
      </c>
      <c r="I560" s="8">
        <f t="shared" si="104"/>
        <v>0</v>
      </c>
      <c r="J560" s="8">
        <f t="shared" si="105"/>
        <v>545.42759999999998</v>
      </c>
      <c r="K560" s="8">
        <f t="shared" si="106"/>
        <v>704.37760000000003</v>
      </c>
      <c r="L560" s="8">
        <f t="shared" si="114"/>
        <v>0</v>
      </c>
      <c r="M560" s="8">
        <f t="shared" si="115"/>
        <v>158.95000000000002</v>
      </c>
      <c r="N560" s="8">
        <f t="shared" si="107"/>
        <v>0</v>
      </c>
      <c r="O560" s="8">
        <f t="shared" si="108"/>
        <v>327.3587</v>
      </c>
      <c r="P560" s="8">
        <f t="shared" si="109"/>
        <v>486.30870000000004</v>
      </c>
    </row>
    <row r="561" spans="1:16" outlineLevel="2" x14ac:dyDescent="0.25">
      <c r="A561" s="1" t="s">
        <v>500</v>
      </c>
      <c r="B561" s="1" t="s">
        <v>515</v>
      </c>
      <c r="C561" s="9">
        <v>0</v>
      </c>
      <c r="D561" s="9">
        <v>400</v>
      </c>
      <c r="E561" s="9">
        <v>0</v>
      </c>
      <c r="F561" s="9">
        <v>146.5</v>
      </c>
      <c r="G561" s="8">
        <f t="shared" si="102"/>
        <v>0</v>
      </c>
      <c r="H561" s="8">
        <f t="shared" si="103"/>
        <v>748</v>
      </c>
      <c r="I561" s="8">
        <f t="shared" si="104"/>
        <v>0</v>
      </c>
      <c r="J561" s="8">
        <f t="shared" si="105"/>
        <v>1564.62</v>
      </c>
      <c r="K561" s="8">
        <f t="shared" si="106"/>
        <v>2312.62</v>
      </c>
      <c r="L561" s="8">
        <f t="shared" si="114"/>
        <v>0</v>
      </c>
      <c r="M561" s="8">
        <f t="shared" si="115"/>
        <v>748</v>
      </c>
      <c r="N561" s="8">
        <f t="shared" si="107"/>
        <v>0</v>
      </c>
      <c r="O561" s="8">
        <f t="shared" si="108"/>
        <v>939.06500000000005</v>
      </c>
      <c r="P561" s="8">
        <f t="shared" si="109"/>
        <v>1687.0650000000001</v>
      </c>
    </row>
    <row r="562" spans="1:16" outlineLevel="2" x14ac:dyDescent="0.25">
      <c r="A562" s="1" t="s">
        <v>500</v>
      </c>
      <c r="B562" s="1" t="s">
        <v>516</v>
      </c>
      <c r="C562" s="9">
        <v>80</v>
      </c>
      <c r="D562" s="9">
        <v>541</v>
      </c>
      <c r="E562" s="9">
        <v>0</v>
      </c>
      <c r="F562" s="9">
        <v>591.92999999999995</v>
      </c>
      <c r="G562" s="8">
        <f t="shared" si="102"/>
        <v>63.2</v>
      </c>
      <c r="H562" s="8">
        <f t="shared" si="103"/>
        <v>1011.6700000000001</v>
      </c>
      <c r="I562" s="8">
        <f t="shared" si="104"/>
        <v>0</v>
      </c>
      <c r="J562" s="8">
        <f t="shared" si="105"/>
        <v>6321.8123999999989</v>
      </c>
      <c r="K562" s="8">
        <f t="shared" si="106"/>
        <v>7396.6823999999988</v>
      </c>
      <c r="L562" s="8">
        <f t="shared" si="114"/>
        <v>63.2</v>
      </c>
      <c r="M562" s="8">
        <f t="shared" si="115"/>
        <v>1011.6700000000001</v>
      </c>
      <c r="N562" s="8">
        <f t="shared" si="107"/>
        <v>0</v>
      </c>
      <c r="O562" s="8">
        <f t="shared" si="108"/>
        <v>3794.2712999999999</v>
      </c>
      <c r="P562" s="8">
        <f t="shared" si="109"/>
        <v>4869.1413000000002</v>
      </c>
    </row>
    <row r="563" spans="1:16" outlineLevel="2" x14ac:dyDescent="0.25">
      <c r="A563" s="1" t="s">
        <v>500</v>
      </c>
      <c r="B563" s="1" t="s">
        <v>287</v>
      </c>
      <c r="C563" s="9">
        <v>0</v>
      </c>
      <c r="D563" s="9">
        <v>939.48</v>
      </c>
      <c r="E563" s="9">
        <v>20</v>
      </c>
      <c r="F563" s="9">
        <v>567.76300000000003</v>
      </c>
      <c r="G563" s="8">
        <f t="shared" si="102"/>
        <v>0</v>
      </c>
      <c r="H563" s="8">
        <f t="shared" si="103"/>
        <v>1756.8276000000001</v>
      </c>
      <c r="I563" s="8">
        <f t="shared" si="104"/>
        <v>42.800000000000004</v>
      </c>
      <c r="J563" s="8">
        <f t="shared" si="105"/>
        <v>6063.7088400000002</v>
      </c>
      <c r="K563" s="8">
        <f t="shared" si="106"/>
        <v>7863.33644</v>
      </c>
      <c r="L563" s="8">
        <f t="shared" si="114"/>
        <v>0</v>
      </c>
      <c r="M563" s="8">
        <f t="shared" si="115"/>
        <v>1756.8276000000001</v>
      </c>
      <c r="N563" s="8">
        <f t="shared" si="107"/>
        <v>17</v>
      </c>
      <c r="O563" s="8">
        <f t="shared" si="108"/>
        <v>3639.3608300000001</v>
      </c>
      <c r="P563" s="8">
        <f t="shared" si="109"/>
        <v>5413.1884300000002</v>
      </c>
    </row>
    <row r="564" spans="1:16" outlineLevel="1" x14ac:dyDescent="0.25">
      <c r="A564" s="23" t="s">
        <v>1247</v>
      </c>
      <c r="B564" s="22"/>
      <c r="C564" s="9">
        <f t="shared" ref="C564:P564" si="116">SUBTOTAL(9,C542:C563)</f>
        <v>4646.26</v>
      </c>
      <c r="D564" s="9">
        <f t="shared" si="116"/>
        <v>19222.400000000001</v>
      </c>
      <c r="E564" s="9">
        <f t="shared" si="116"/>
        <v>1417.3400000000001</v>
      </c>
      <c r="F564" s="9">
        <f t="shared" si="116"/>
        <v>17063.314999999999</v>
      </c>
      <c r="G564" s="8">
        <f t="shared" si="116"/>
        <v>3670.5453999999991</v>
      </c>
      <c r="H564" s="8">
        <f t="shared" si="116"/>
        <v>35945.887999999999</v>
      </c>
      <c r="I564" s="8">
        <f t="shared" si="116"/>
        <v>3033.1075999999998</v>
      </c>
      <c r="J564" s="8">
        <f t="shared" si="116"/>
        <v>182236.20420000001</v>
      </c>
      <c r="K564" s="8">
        <f t="shared" si="116"/>
        <v>224885.7452</v>
      </c>
      <c r="L564" s="8">
        <f t="shared" si="116"/>
        <v>3670.5453999999991</v>
      </c>
      <c r="M564" s="8">
        <f t="shared" si="116"/>
        <v>35945.887999999999</v>
      </c>
      <c r="N564" s="8">
        <f t="shared" si="116"/>
        <v>1204.739</v>
      </c>
      <c r="O564" s="8">
        <f t="shared" si="116"/>
        <v>109375.84914999999</v>
      </c>
      <c r="P564" s="8">
        <f t="shared" si="116"/>
        <v>150197.02155</v>
      </c>
    </row>
    <row r="565" spans="1:16" outlineLevel="2" x14ac:dyDescent="0.25">
      <c r="A565" s="1" t="s">
        <v>517</v>
      </c>
      <c r="B565" s="1" t="s">
        <v>518</v>
      </c>
      <c r="C565" s="9">
        <v>0</v>
      </c>
      <c r="D565" s="9">
        <v>190</v>
      </c>
      <c r="E565" s="9">
        <v>0</v>
      </c>
      <c r="F565" s="9">
        <v>0</v>
      </c>
      <c r="G565" s="8">
        <f t="shared" si="102"/>
        <v>0</v>
      </c>
      <c r="H565" s="8">
        <f t="shared" si="103"/>
        <v>355.3</v>
      </c>
      <c r="I565" s="8">
        <f t="shared" si="104"/>
        <v>0</v>
      </c>
      <c r="J565" s="8">
        <f t="shared" si="105"/>
        <v>0</v>
      </c>
      <c r="K565" s="8">
        <f t="shared" si="106"/>
        <v>355.3</v>
      </c>
      <c r="L565" s="8">
        <f t="shared" si="114"/>
        <v>0</v>
      </c>
      <c r="M565" s="8">
        <f t="shared" si="115"/>
        <v>355.3</v>
      </c>
      <c r="N565" s="8">
        <f t="shared" si="107"/>
        <v>0</v>
      </c>
      <c r="O565" s="8">
        <f t="shared" si="108"/>
        <v>0</v>
      </c>
      <c r="P565" s="8">
        <f t="shared" si="109"/>
        <v>355.3</v>
      </c>
    </row>
    <row r="566" spans="1:16" outlineLevel="2" x14ac:dyDescent="0.25">
      <c r="A566" s="1" t="s">
        <v>517</v>
      </c>
      <c r="B566" s="1" t="s">
        <v>519</v>
      </c>
      <c r="C566" s="9">
        <v>0</v>
      </c>
      <c r="D566" s="9">
        <v>50</v>
      </c>
      <c r="E566" s="9">
        <v>0</v>
      </c>
      <c r="F566" s="9">
        <v>0</v>
      </c>
      <c r="G566" s="8">
        <f t="shared" ref="G566:G633" si="117">+C566*0.79</f>
        <v>0</v>
      </c>
      <c r="H566" s="8">
        <f t="shared" ref="H566:H633" si="118">+D566*1.87</f>
        <v>93.5</v>
      </c>
      <c r="I566" s="8">
        <f t="shared" ref="I566:I633" si="119">+E566*2.14</f>
        <v>0</v>
      </c>
      <c r="J566" s="8">
        <f t="shared" ref="J566:J633" si="120">+F566*10.68</f>
        <v>0</v>
      </c>
      <c r="K566" s="8">
        <f t="shared" ref="K566:K633" si="121">SUM(G566:J566)</f>
        <v>93.5</v>
      </c>
      <c r="L566" s="8">
        <f t="shared" si="114"/>
        <v>0</v>
      </c>
      <c r="M566" s="8">
        <f t="shared" si="115"/>
        <v>93.5</v>
      </c>
      <c r="N566" s="8">
        <f t="shared" ref="N566:N633" si="122">+E566*0.85</f>
        <v>0</v>
      </c>
      <c r="O566" s="8">
        <f t="shared" ref="O566:O633" si="123">+F566*6.41</f>
        <v>0</v>
      </c>
      <c r="P566" s="8">
        <f t="shared" ref="P566:P633" si="124">SUM(L566:O566)</f>
        <v>93.5</v>
      </c>
    </row>
    <row r="567" spans="1:16" outlineLevel="2" x14ac:dyDescent="0.25">
      <c r="A567" s="1" t="s">
        <v>517</v>
      </c>
      <c r="B567" s="1" t="s">
        <v>520</v>
      </c>
      <c r="C567" s="9">
        <v>0</v>
      </c>
      <c r="D567" s="9">
        <v>163</v>
      </c>
      <c r="E567" s="9">
        <v>0</v>
      </c>
      <c r="F567" s="9">
        <v>0</v>
      </c>
      <c r="G567" s="8">
        <f t="shared" si="117"/>
        <v>0</v>
      </c>
      <c r="H567" s="8">
        <f t="shared" si="118"/>
        <v>304.81</v>
      </c>
      <c r="I567" s="8">
        <f t="shared" si="119"/>
        <v>0</v>
      </c>
      <c r="J567" s="8">
        <f t="shared" si="120"/>
        <v>0</v>
      </c>
      <c r="K567" s="8">
        <f t="shared" si="121"/>
        <v>304.81</v>
      </c>
      <c r="L567" s="8">
        <f t="shared" si="114"/>
        <v>0</v>
      </c>
      <c r="M567" s="8">
        <f t="shared" si="115"/>
        <v>304.81</v>
      </c>
      <c r="N567" s="8">
        <f t="shared" si="122"/>
        <v>0</v>
      </c>
      <c r="O567" s="8">
        <f t="shared" si="123"/>
        <v>0</v>
      </c>
      <c r="P567" s="8">
        <f t="shared" si="124"/>
        <v>304.81</v>
      </c>
    </row>
    <row r="568" spans="1:16" outlineLevel="2" x14ac:dyDescent="0.25">
      <c r="A568" s="1" t="s">
        <v>517</v>
      </c>
      <c r="B568" s="1" t="s">
        <v>521</v>
      </c>
      <c r="C568" s="9">
        <v>0</v>
      </c>
      <c r="D568" s="9">
        <v>339.94</v>
      </c>
      <c r="E568" s="9">
        <v>0</v>
      </c>
      <c r="F568" s="9">
        <v>39</v>
      </c>
      <c r="G568" s="8">
        <f t="shared" si="117"/>
        <v>0</v>
      </c>
      <c r="H568" s="8">
        <f t="shared" si="118"/>
        <v>635.68780000000004</v>
      </c>
      <c r="I568" s="8">
        <f t="shared" si="119"/>
        <v>0</v>
      </c>
      <c r="J568" s="8">
        <f t="shared" si="120"/>
        <v>416.52</v>
      </c>
      <c r="K568" s="8">
        <f t="shared" si="121"/>
        <v>1052.2078000000001</v>
      </c>
      <c r="L568" s="8">
        <f t="shared" si="114"/>
        <v>0</v>
      </c>
      <c r="M568" s="8">
        <f t="shared" si="115"/>
        <v>635.68780000000004</v>
      </c>
      <c r="N568" s="8">
        <f t="shared" si="122"/>
        <v>0</v>
      </c>
      <c r="O568" s="8">
        <f t="shared" si="123"/>
        <v>249.99</v>
      </c>
      <c r="P568" s="8">
        <f t="shared" si="124"/>
        <v>885.67780000000005</v>
      </c>
    </row>
    <row r="569" spans="1:16" outlineLevel="2" x14ac:dyDescent="0.25">
      <c r="A569" s="1" t="s">
        <v>517</v>
      </c>
      <c r="B569" s="1" t="s">
        <v>522</v>
      </c>
      <c r="C569" s="9">
        <v>0</v>
      </c>
      <c r="D569" s="9">
        <v>712.50699999999995</v>
      </c>
      <c r="E569" s="9">
        <v>0</v>
      </c>
      <c r="F569" s="9">
        <v>0</v>
      </c>
      <c r="G569" s="8">
        <f t="shared" si="117"/>
        <v>0</v>
      </c>
      <c r="H569" s="8">
        <f t="shared" si="118"/>
        <v>1332.3880899999999</v>
      </c>
      <c r="I569" s="8">
        <f t="shared" si="119"/>
        <v>0</v>
      </c>
      <c r="J569" s="8">
        <f t="shared" si="120"/>
        <v>0</v>
      </c>
      <c r="K569" s="8">
        <f t="shared" si="121"/>
        <v>1332.3880899999999</v>
      </c>
      <c r="L569" s="8">
        <f t="shared" si="114"/>
        <v>0</v>
      </c>
      <c r="M569" s="8">
        <f t="shared" si="115"/>
        <v>1332.3880899999999</v>
      </c>
      <c r="N569" s="8">
        <f t="shared" si="122"/>
        <v>0</v>
      </c>
      <c r="O569" s="8">
        <f t="shared" si="123"/>
        <v>0</v>
      </c>
      <c r="P569" s="8">
        <f t="shared" si="124"/>
        <v>1332.3880899999999</v>
      </c>
    </row>
    <row r="570" spans="1:16" outlineLevel="2" x14ac:dyDescent="0.25">
      <c r="A570" s="1" t="s">
        <v>517</v>
      </c>
      <c r="B570" s="1" t="s">
        <v>523</v>
      </c>
      <c r="C570" s="9">
        <v>0</v>
      </c>
      <c r="D570" s="9">
        <v>409.95</v>
      </c>
      <c r="E570" s="9">
        <v>0</v>
      </c>
      <c r="F570" s="9">
        <v>0</v>
      </c>
      <c r="G570" s="8">
        <f t="shared" si="117"/>
        <v>0</v>
      </c>
      <c r="H570" s="8">
        <f t="shared" si="118"/>
        <v>766.60649999999998</v>
      </c>
      <c r="I570" s="8">
        <f t="shared" si="119"/>
        <v>0</v>
      </c>
      <c r="J570" s="8">
        <f t="shared" si="120"/>
        <v>0</v>
      </c>
      <c r="K570" s="8">
        <f t="shared" si="121"/>
        <v>766.60649999999998</v>
      </c>
      <c r="L570" s="8">
        <f t="shared" si="114"/>
        <v>0</v>
      </c>
      <c r="M570" s="8">
        <f t="shared" si="115"/>
        <v>766.60649999999998</v>
      </c>
      <c r="N570" s="8">
        <f t="shared" si="122"/>
        <v>0</v>
      </c>
      <c r="O570" s="8">
        <f t="shared" si="123"/>
        <v>0</v>
      </c>
      <c r="P570" s="8">
        <f t="shared" si="124"/>
        <v>766.60649999999998</v>
      </c>
    </row>
    <row r="571" spans="1:16" outlineLevel="2" x14ac:dyDescent="0.25">
      <c r="A571" s="1" t="s">
        <v>517</v>
      </c>
      <c r="B571" s="1" t="s">
        <v>464</v>
      </c>
      <c r="C571" s="9">
        <v>0</v>
      </c>
      <c r="D571" s="9">
        <v>274</v>
      </c>
      <c r="E571" s="9">
        <v>0</v>
      </c>
      <c r="F571" s="9">
        <v>0</v>
      </c>
      <c r="G571" s="8">
        <f t="shared" si="117"/>
        <v>0</v>
      </c>
      <c r="H571" s="8">
        <f t="shared" si="118"/>
        <v>512.38</v>
      </c>
      <c r="I571" s="8">
        <f t="shared" si="119"/>
        <v>0</v>
      </c>
      <c r="J571" s="8">
        <f t="shared" si="120"/>
        <v>0</v>
      </c>
      <c r="K571" s="8">
        <f t="shared" si="121"/>
        <v>512.38</v>
      </c>
      <c r="L571" s="8">
        <f t="shared" si="114"/>
        <v>0</v>
      </c>
      <c r="M571" s="8">
        <f t="shared" si="115"/>
        <v>512.38</v>
      </c>
      <c r="N571" s="8">
        <f t="shared" si="122"/>
        <v>0</v>
      </c>
      <c r="O571" s="8">
        <f t="shared" si="123"/>
        <v>0</v>
      </c>
      <c r="P571" s="8">
        <f t="shared" si="124"/>
        <v>512.38</v>
      </c>
    </row>
    <row r="572" spans="1:16" outlineLevel="2" x14ac:dyDescent="0.25">
      <c r="A572" s="1" t="s">
        <v>517</v>
      </c>
      <c r="B572" s="1" t="s">
        <v>524</v>
      </c>
      <c r="C572" s="9">
        <v>0</v>
      </c>
      <c r="D572" s="9">
        <v>287.3</v>
      </c>
      <c r="E572" s="9">
        <v>0</v>
      </c>
      <c r="F572" s="9">
        <v>47</v>
      </c>
      <c r="G572" s="8">
        <f t="shared" si="117"/>
        <v>0</v>
      </c>
      <c r="H572" s="8">
        <f t="shared" si="118"/>
        <v>537.25100000000009</v>
      </c>
      <c r="I572" s="8">
        <f t="shared" si="119"/>
        <v>0</v>
      </c>
      <c r="J572" s="8">
        <f t="shared" si="120"/>
        <v>501.96</v>
      </c>
      <c r="K572" s="8">
        <f t="shared" si="121"/>
        <v>1039.211</v>
      </c>
      <c r="L572" s="8">
        <f t="shared" si="114"/>
        <v>0</v>
      </c>
      <c r="M572" s="8">
        <f t="shared" si="115"/>
        <v>537.25100000000009</v>
      </c>
      <c r="N572" s="8">
        <f t="shared" si="122"/>
        <v>0</v>
      </c>
      <c r="O572" s="8">
        <f t="shared" si="123"/>
        <v>301.27</v>
      </c>
      <c r="P572" s="8">
        <f t="shared" si="124"/>
        <v>838.52100000000007</v>
      </c>
    </row>
    <row r="573" spans="1:16" outlineLevel="2" x14ac:dyDescent="0.25">
      <c r="A573" s="1" t="s">
        <v>517</v>
      </c>
      <c r="B573" s="1" t="s">
        <v>525</v>
      </c>
      <c r="C573" s="9">
        <v>0</v>
      </c>
      <c r="D573" s="9">
        <v>176.49600000000001</v>
      </c>
      <c r="E573" s="9">
        <v>0</v>
      </c>
      <c r="F573" s="9">
        <v>10</v>
      </c>
      <c r="G573" s="8">
        <f t="shared" si="117"/>
        <v>0</v>
      </c>
      <c r="H573" s="8">
        <f t="shared" si="118"/>
        <v>330.04752000000002</v>
      </c>
      <c r="I573" s="8">
        <f t="shared" si="119"/>
        <v>0</v>
      </c>
      <c r="J573" s="8">
        <f t="shared" si="120"/>
        <v>106.8</v>
      </c>
      <c r="K573" s="8">
        <f t="shared" si="121"/>
        <v>436.84752000000003</v>
      </c>
      <c r="L573" s="8">
        <f t="shared" si="114"/>
        <v>0</v>
      </c>
      <c r="M573" s="8">
        <f t="shared" si="115"/>
        <v>330.04752000000002</v>
      </c>
      <c r="N573" s="8">
        <f t="shared" si="122"/>
        <v>0</v>
      </c>
      <c r="O573" s="8">
        <f t="shared" si="123"/>
        <v>64.099999999999994</v>
      </c>
      <c r="P573" s="8">
        <f t="shared" si="124"/>
        <v>394.14751999999999</v>
      </c>
    </row>
    <row r="574" spans="1:16" outlineLevel="2" x14ac:dyDescent="0.25">
      <c r="A574" s="1" t="s">
        <v>517</v>
      </c>
      <c r="B574" s="1" t="s">
        <v>526</v>
      </c>
      <c r="C574" s="9">
        <v>12</v>
      </c>
      <c r="D574" s="9">
        <v>204.72</v>
      </c>
      <c r="E574" s="9">
        <v>0</v>
      </c>
      <c r="F574" s="9">
        <v>0</v>
      </c>
      <c r="G574" s="8">
        <f t="shared" si="117"/>
        <v>9.48</v>
      </c>
      <c r="H574" s="8">
        <f t="shared" si="118"/>
        <v>382.82640000000004</v>
      </c>
      <c r="I574" s="8">
        <f t="shared" si="119"/>
        <v>0</v>
      </c>
      <c r="J574" s="8">
        <f t="shared" si="120"/>
        <v>0</v>
      </c>
      <c r="K574" s="8">
        <f t="shared" si="121"/>
        <v>392.30640000000005</v>
      </c>
      <c r="L574" s="8">
        <f t="shared" si="114"/>
        <v>9.48</v>
      </c>
      <c r="M574" s="8">
        <f t="shared" si="115"/>
        <v>382.82640000000004</v>
      </c>
      <c r="N574" s="8">
        <f t="shared" si="122"/>
        <v>0</v>
      </c>
      <c r="O574" s="8">
        <f t="shared" si="123"/>
        <v>0</v>
      </c>
      <c r="P574" s="8">
        <f t="shared" si="124"/>
        <v>392.30640000000005</v>
      </c>
    </row>
    <row r="575" spans="1:16" outlineLevel="2" x14ac:dyDescent="0.25">
      <c r="A575" s="1" t="s">
        <v>517</v>
      </c>
      <c r="B575" s="1" t="s">
        <v>137</v>
      </c>
      <c r="C575" s="9">
        <v>0</v>
      </c>
      <c r="D575" s="9">
        <v>390.33</v>
      </c>
      <c r="E575" s="9">
        <v>0</v>
      </c>
      <c r="F575" s="9">
        <v>23</v>
      </c>
      <c r="G575" s="8">
        <f t="shared" si="117"/>
        <v>0</v>
      </c>
      <c r="H575" s="8">
        <f t="shared" si="118"/>
        <v>729.9171</v>
      </c>
      <c r="I575" s="8">
        <f t="shared" si="119"/>
        <v>0</v>
      </c>
      <c r="J575" s="8">
        <f t="shared" si="120"/>
        <v>245.64</v>
      </c>
      <c r="K575" s="8">
        <f t="shared" si="121"/>
        <v>975.55709999999999</v>
      </c>
      <c r="L575" s="8">
        <f t="shared" si="114"/>
        <v>0</v>
      </c>
      <c r="M575" s="8">
        <f t="shared" si="115"/>
        <v>729.9171</v>
      </c>
      <c r="N575" s="8">
        <f t="shared" si="122"/>
        <v>0</v>
      </c>
      <c r="O575" s="8">
        <f t="shared" si="123"/>
        <v>147.43</v>
      </c>
      <c r="P575" s="8">
        <f t="shared" si="124"/>
        <v>877.34709999999995</v>
      </c>
    </row>
    <row r="576" spans="1:16" outlineLevel="2" x14ac:dyDescent="0.25">
      <c r="A576" s="1" t="s">
        <v>517</v>
      </c>
      <c r="B576" s="1" t="s">
        <v>527</v>
      </c>
      <c r="C576" s="9">
        <v>0</v>
      </c>
      <c r="D576" s="9">
        <v>229</v>
      </c>
      <c r="E576" s="9">
        <v>0</v>
      </c>
      <c r="F576" s="9">
        <v>23</v>
      </c>
      <c r="G576" s="8">
        <f t="shared" si="117"/>
        <v>0</v>
      </c>
      <c r="H576" s="8">
        <f t="shared" si="118"/>
        <v>428.23</v>
      </c>
      <c r="I576" s="8">
        <f t="shared" si="119"/>
        <v>0</v>
      </c>
      <c r="J576" s="8">
        <f t="shared" si="120"/>
        <v>245.64</v>
      </c>
      <c r="K576" s="8">
        <f t="shared" si="121"/>
        <v>673.87</v>
      </c>
      <c r="L576" s="8">
        <f t="shared" si="114"/>
        <v>0</v>
      </c>
      <c r="M576" s="8">
        <f t="shared" si="115"/>
        <v>428.23</v>
      </c>
      <c r="N576" s="8">
        <f t="shared" si="122"/>
        <v>0</v>
      </c>
      <c r="O576" s="8">
        <f t="shared" si="123"/>
        <v>147.43</v>
      </c>
      <c r="P576" s="8">
        <f t="shared" si="124"/>
        <v>575.66000000000008</v>
      </c>
    </row>
    <row r="577" spans="1:16" outlineLevel="2" x14ac:dyDescent="0.25">
      <c r="A577" s="1" t="s">
        <v>517</v>
      </c>
      <c r="B577" s="1" t="s">
        <v>528</v>
      </c>
      <c r="C577" s="9">
        <v>21</v>
      </c>
      <c r="D577" s="9">
        <v>587.85699999999997</v>
      </c>
      <c r="E577" s="9">
        <v>0</v>
      </c>
      <c r="F577" s="9">
        <v>22</v>
      </c>
      <c r="G577" s="8">
        <f t="shared" si="117"/>
        <v>16.59</v>
      </c>
      <c r="H577" s="8">
        <f t="shared" si="118"/>
        <v>1099.29259</v>
      </c>
      <c r="I577" s="8">
        <f t="shared" si="119"/>
        <v>0</v>
      </c>
      <c r="J577" s="8">
        <f t="shared" si="120"/>
        <v>234.95999999999998</v>
      </c>
      <c r="K577" s="8">
        <f t="shared" si="121"/>
        <v>1350.84259</v>
      </c>
      <c r="L577" s="8">
        <f t="shared" si="114"/>
        <v>16.59</v>
      </c>
      <c r="M577" s="8">
        <f t="shared" si="115"/>
        <v>1099.29259</v>
      </c>
      <c r="N577" s="8">
        <f t="shared" si="122"/>
        <v>0</v>
      </c>
      <c r="O577" s="8">
        <f t="shared" si="123"/>
        <v>141.02000000000001</v>
      </c>
      <c r="P577" s="8">
        <f t="shared" si="124"/>
        <v>1256.9025899999999</v>
      </c>
    </row>
    <row r="578" spans="1:16" outlineLevel="2" x14ac:dyDescent="0.25">
      <c r="A578" s="1" t="s">
        <v>517</v>
      </c>
      <c r="B578" s="1" t="s">
        <v>62</v>
      </c>
      <c r="C578" s="9">
        <v>0</v>
      </c>
      <c r="D578" s="9">
        <v>252.62</v>
      </c>
      <c r="E578" s="9">
        <v>0</v>
      </c>
      <c r="F578" s="9">
        <v>540.95500000000004</v>
      </c>
      <c r="G578" s="8">
        <f t="shared" si="117"/>
        <v>0</v>
      </c>
      <c r="H578" s="8">
        <f t="shared" si="118"/>
        <v>472.39940000000001</v>
      </c>
      <c r="I578" s="8">
        <f t="shared" si="119"/>
        <v>0</v>
      </c>
      <c r="J578" s="8">
        <f t="shared" si="120"/>
        <v>5777.3994000000002</v>
      </c>
      <c r="K578" s="8">
        <f t="shared" si="121"/>
        <v>6249.7988000000005</v>
      </c>
      <c r="L578" s="8">
        <f t="shared" si="114"/>
        <v>0</v>
      </c>
      <c r="M578" s="8">
        <f t="shared" si="115"/>
        <v>472.39940000000001</v>
      </c>
      <c r="N578" s="8">
        <f t="shared" si="122"/>
        <v>0</v>
      </c>
      <c r="O578" s="8">
        <f t="shared" si="123"/>
        <v>3467.5215500000004</v>
      </c>
      <c r="P578" s="8">
        <f t="shared" si="124"/>
        <v>3939.9209500000006</v>
      </c>
    </row>
    <row r="579" spans="1:16" outlineLevel="2" x14ac:dyDescent="0.25">
      <c r="A579" s="1" t="s">
        <v>517</v>
      </c>
      <c r="B579" s="1" t="s">
        <v>452</v>
      </c>
      <c r="C579" s="9">
        <v>106</v>
      </c>
      <c r="D579" s="9">
        <v>185</v>
      </c>
      <c r="E579" s="9">
        <v>0</v>
      </c>
      <c r="F579" s="9">
        <v>0</v>
      </c>
      <c r="G579" s="8">
        <f t="shared" si="117"/>
        <v>83.740000000000009</v>
      </c>
      <c r="H579" s="8">
        <f t="shared" si="118"/>
        <v>345.95000000000005</v>
      </c>
      <c r="I579" s="8">
        <f t="shared" si="119"/>
        <v>0</v>
      </c>
      <c r="J579" s="8">
        <f t="shared" si="120"/>
        <v>0</v>
      </c>
      <c r="K579" s="8">
        <f t="shared" si="121"/>
        <v>429.69000000000005</v>
      </c>
      <c r="L579" s="8">
        <f t="shared" si="114"/>
        <v>83.740000000000009</v>
      </c>
      <c r="M579" s="8">
        <f t="shared" si="115"/>
        <v>345.95000000000005</v>
      </c>
      <c r="N579" s="8">
        <f t="shared" si="122"/>
        <v>0</v>
      </c>
      <c r="O579" s="8">
        <f t="shared" si="123"/>
        <v>0</v>
      </c>
      <c r="P579" s="8">
        <f t="shared" si="124"/>
        <v>429.69000000000005</v>
      </c>
    </row>
    <row r="580" spans="1:16" outlineLevel="2" x14ac:dyDescent="0.25">
      <c r="A580" s="1" t="s">
        <v>517</v>
      </c>
      <c r="B580" s="1" t="s">
        <v>529</v>
      </c>
      <c r="C580" s="9">
        <v>0</v>
      </c>
      <c r="D580" s="9">
        <v>244.35</v>
      </c>
      <c r="E580" s="9">
        <v>0</v>
      </c>
      <c r="F580" s="9">
        <v>0</v>
      </c>
      <c r="G580" s="8">
        <f t="shared" si="117"/>
        <v>0</v>
      </c>
      <c r="H580" s="8">
        <f t="shared" si="118"/>
        <v>456.93450000000001</v>
      </c>
      <c r="I580" s="8">
        <f t="shared" si="119"/>
        <v>0</v>
      </c>
      <c r="J580" s="8">
        <f t="shared" si="120"/>
        <v>0</v>
      </c>
      <c r="K580" s="8">
        <f t="shared" si="121"/>
        <v>456.93450000000001</v>
      </c>
      <c r="L580" s="8">
        <f t="shared" si="114"/>
        <v>0</v>
      </c>
      <c r="M580" s="8">
        <f t="shared" si="115"/>
        <v>456.93450000000001</v>
      </c>
      <c r="N580" s="8">
        <f t="shared" si="122"/>
        <v>0</v>
      </c>
      <c r="O580" s="8">
        <f t="shared" si="123"/>
        <v>0</v>
      </c>
      <c r="P580" s="8">
        <f t="shared" si="124"/>
        <v>456.93450000000001</v>
      </c>
    </row>
    <row r="581" spans="1:16" outlineLevel="1" x14ac:dyDescent="0.25">
      <c r="A581" s="23" t="s">
        <v>1246</v>
      </c>
      <c r="B581" s="22"/>
      <c r="C581" s="9">
        <f t="shared" ref="C581:P581" si="125">SUBTOTAL(9,C565:C580)</f>
        <v>139</v>
      </c>
      <c r="D581" s="9">
        <f t="shared" si="125"/>
        <v>4697.0700000000006</v>
      </c>
      <c r="E581" s="9">
        <f t="shared" si="125"/>
        <v>0</v>
      </c>
      <c r="F581" s="9">
        <f t="shared" si="125"/>
        <v>704.95500000000004</v>
      </c>
      <c r="G581" s="8">
        <f t="shared" si="125"/>
        <v>109.81</v>
      </c>
      <c r="H581" s="8">
        <f t="shared" si="125"/>
        <v>8783.5208999999995</v>
      </c>
      <c r="I581" s="8">
        <f t="shared" si="125"/>
        <v>0</v>
      </c>
      <c r="J581" s="8">
        <f t="shared" si="125"/>
        <v>7528.9194000000007</v>
      </c>
      <c r="K581" s="8">
        <f t="shared" si="125"/>
        <v>16422.250300000003</v>
      </c>
      <c r="L581" s="8">
        <f t="shared" si="125"/>
        <v>109.81</v>
      </c>
      <c r="M581" s="8">
        <f t="shared" si="125"/>
        <v>8783.5208999999995</v>
      </c>
      <c r="N581" s="8">
        <f t="shared" si="125"/>
        <v>0</v>
      </c>
      <c r="O581" s="8">
        <f t="shared" si="125"/>
        <v>4518.7615500000002</v>
      </c>
      <c r="P581" s="8">
        <f t="shared" si="125"/>
        <v>13412.092449999998</v>
      </c>
    </row>
    <row r="582" spans="1:16" outlineLevel="2" x14ac:dyDescent="0.25">
      <c r="A582" s="1" t="s">
        <v>530</v>
      </c>
      <c r="B582" s="1" t="s">
        <v>531</v>
      </c>
      <c r="C582" s="9">
        <v>1116.29</v>
      </c>
      <c r="D582" s="9">
        <v>1968.92</v>
      </c>
      <c r="E582" s="9">
        <v>173.86</v>
      </c>
      <c r="F582" s="9">
        <v>967.42</v>
      </c>
      <c r="G582" s="8">
        <f t="shared" si="117"/>
        <v>881.8691</v>
      </c>
      <c r="H582" s="8">
        <f t="shared" si="118"/>
        <v>3681.8804000000005</v>
      </c>
      <c r="I582" s="8">
        <f t="shared" si="119"/>
        <v>372.06040000000007</v>
      </c>
      <c r="J582" s="8">
        <f t="shared" si="120"/>
        <v>10332.045599999999</v>
      </c>
      <c r="K582" s="8">
        <f t="shared" si="121"/>
        <v>15267.855500000001</v>
      </c>
      <c r="L582" s="8">
        <f t="shared" si="114"/>
        <v>881.8691</v>
      </c>
      <c r="M582" s="8">
        <f t="shared" si="115"/>
        <v>3681.8804000000005</v>
      </c>
      <c r="N582" s="8">
        <f t="shared" si="122"/>
        <v>147.78100000000001</v>
      </c>
      <c r="O582" s="8">
        <f t="shared" si="123"/>
        <v>6201.1621999999998</v>
      </c>
      <c r="P582" s="8">
        <f t="shared" si="124"/>
        <v>10912.6927</v>
      </c>
    </row>
    <row r="583" spans="1:16" outlineLevel="2" x14ac:dyDescent="0.25">
      <c r="A583" s="1" t="s">
        <v>530</v>
      </c>
      <c r="B583" s="1" t="s">
        <v>532</v>
      </c>
      <c r="C583" s="9">
        <v>0</v>
      </c>
      <c r="D583" s="9">
        <v>0</v>
      </c>
      <c r="E583" s="9">
        <v>0</v>
      </c>
      <c r="F583" s="9">
        <v>37</v>
      </c>
      <c r="G583" s="8">
        <f t="shared" si="117"/>
        <v>0</v>
      </c>
      <c r="H583" s="8">
        <f t="shared" si="118"/>
        <v>0</v>
      </c>
      <c r="I583" s="8">
        <f t="shared" si="119"/>
        <v>0</v>
      </c>
      <c r="J583" s="8">
        <f t="shared" si="120"/>
        <v>395.15999999999997</v>
      </c>
      <c r="K583" s="8">
        <f t="shared" si="121"/>
        <v>395.15999999999997</v>
      </c>
      <c r="L583" s="8">
        <f t="shared" si="114"/>
        <v>0</v>
      </c>
      <c r="M583" s="8">
        <f t="shared" si="115"/>
        <v>0</v>
      </c>
      <c r="N583" s="8">
        <f t="shared" si="122"/>
        <v>0</v>
      </c>
      <c r="O583" s="8">
        <f t="shared" si="123"/>
        <v>237.17000000000002</v>
      </c>
      <c r="P583" s="8">
        <f t="shared" si="124"/>
        <v>237.17000000000002</v>
      </c>
    </row>
    <row r="584" spans="1:16" outlineLevel="2" x14ac:dyDescent="0.25">
      <c r="A584" s="1" t="s">
        <v>530</v>
      </c>
      <c r="B584" s="1" t="s">
        <v>533</v>
      </c>
      <c r="C584" s="9">
        <v>2234.17</v>
      </c>
      <c r="D584" s="9">
        <v>1826.61</v>
      </c>
      <c r="E584" s="9">
        <v>351.6</v>
      </c>
      <c r="F584" s="9">
        <v>1597.915</v>
      </c>
      <c r="G584" s="8">
        <f t="shared" si="117"/>
        <v>1764.9943000000001</v>
      </c>
      <c r="H584" s="8">
        <f t="shared" si="118"/>
        <v>3415.7606999999998</v>
      </c>
      <c r="I584" s="8">
        <f t="shared" si="119"/>
        <v>752.42400000000009</v>
      </c>
      <c r="J584" s="8">
        <f t="shared" si="120"/>
        <v>17065.732199999999</v>
      </c>
      <c r="K584" s="8">
        <f t="shared" si="121"/>
        <v>22998.911199999999</v>
      </c>
      <c r="L584" s="8">
        <f t="shared" si="114"/>
        <v>1764.9943000000001</v>
      </c>
      <c r="M584" s="8">
        <f t="shared" si="115"/>
        <v>3415.7606999999998</v>
      </c>
      <c r="N584" s="8">
        <f t="shared" si="122"/>
        <v>298.86</v>
      </c>
      <c r="O584" s="8">
        <f t="shared" si="123"/>
        <v>10242.63515</v>
      </c>
      <c r="P584" s="8">
        <f t="shared" si="124"/>
        <v>15722.25015</v>
      </c>
    </row>
    <row r="585" spans="1:16" outlineLevel="2" x14ac:dyDescent="0.25">
      <c r="A585" s="1" t="s">
        <v>530</v>
      </c>
      <c r="B585" s="1" t="s">
        <v>534</v>
      </c>
      <c r="C585" s="9">
        <v>40</v>
      </c>
      <c r="D585" s="9">
        <v>300.428</v>
      </c>
      <c r="E585" s="9">
        <v>0</v>
      </c>
      <c r="F585" s="9">
        <v>146</v>
      </c>
      <c r="G585" s="8">
        <f t="shared" si="117"/>
        <v>31.6</v>
      </c>
      <c r="H585" s="8">
        <f t="shared" si="118"/>
        <v>561.80036000000007</v>
      </c>
      <c r="I585" s="8">
        <f t="shared" si="119"/>
        <v>0</v>
      </c>
      <c r="J585" s="8">
        <f t="shared" si="120"/>
        <v>1559.28</v>
      </c>
      <c r="K585" s="8">
        <f t="shared" si="121"/>
        <v>2152.6803600000003</v>
      </c>
      <c r="L585" s="8">
        <f t="shared" si="114"/>
        <v>31.6</v>
      </c>
      <c r="M585" s="8">
        <f t="shared" si="115"/>
        <v>561.80036000000007</v>
      </c>
      <c r="N585" s="8">
        <f t="shared" si="122"/>
        <v>0</v>
      </c>
      <c r="O585" s="8">
        <f t="shared" si="123"/>
        <v>935.86</v>
      </c>
      <c r="P585" s="8">
        <f t="shared" si="124"/>
        <v>1529.2603600000002</v>
      </c>
    </row>
    <row r="586" spans="1:16" outlineLevel="2" x14ac:dyDescent="0.25">
      <c r="A586" s="1" t="s">
        <v>530</v>
      </c>
      <c r="B586" s="1" t="s">
        <v>535</v>
      </c>
      <c r="C586" s="9">
        <v>720</v>
      </c>
      <c r="D586" s="9">
        <v>1142.0219999999999</v>
      </c>
      <c r="E586" s="9">
        <v>0</v>
      </c>
      <c r="F586" s="9">
        <v>1016.59</v>
      </c>
      <c r="G586" s="8">
        <f t="shared" si="117"/>
        <v>568.80000000000007</v>
      </c>
      <c r="H586" s="8">
        <f t="shared" si="118"/>
        <v>2135.5811399999998</v>
      </c>
      <c r="I586" s="8">
        <f t="shared" si="119"/>
        <v>0</v>
      </c>
      <c r="J586" s="8">
        <f t="shared" si="120"/>
        <v>10857.181200000001</v>
      </c>
      <c r="K586" s="8">
        <f t="shared" si="121"/>
        <v>13561.56234</v>
      </c>
      <c r="L586" s="8">
        <f t="shared" si="114"/>
        <v>568.80000000000007</v>
      </c>
      <c r="M586" s="8">
        <f t="shared" si="115"/>
        <v>2135.5811399999998</v>
      </c>
      <c r="N586" s="8">
        <f t="shared" si="122"/>
        <v>0</v>
      </c>
      <c r="O586" s="8">
        <f t="shared" si="123"/>
        <v>6516.3419000000004</v>
      </c>
      <c r="P586" s="8">
        <f t="shared" si="124"/>
        <v>9220.7230400000008</v>
      </c>
    </row>
    <row r="587" spans="1:16" outlineLevel="2" x14ac:dyDescent="0.25">
      <c r="A587" s="1" t="s">
        <v>530</v>
      </c>
      <c r="B587" s="1" t="s">
        <v>536</v>
      </c>
      <c r="C587" s="9">
        <v>132</v>
      </c>
      <c r="D587" s="9">
        <v>1764.51</v>
      </c>
      <c r="E587" s="9">
        <v>40</v>
      </c>
      <c r="F587" s="9">
        <v>996.7</v>
      </c>
      <c r="G587" s="8">
        <f t="shared" si="117"/>
        <v>104.28</v>
      </c>
      <c r="H587" s="8">
        <f t="shared" si="118"/>
        <v>3299.6337000000003</v>
      </c>
      <c r="I587" s="8">
        <f t="shared" si="119"/>
        <v>85.600000000000009</v>
      </c>
      <c r="J587" s="8">
        <f t="shared" si="120"/>
        <v>10644.755999999999</v>
      </c>
      <c r="K587" s="8">
        <f t="shared" si="121"/>
        <v>14134.269700000001</v>
      </c>
      <c r="L587" s="8">
        <f t="shared" si="114"/>
        <v>104.28</v>
      </c>
      <c r="M587" s="8">
        <f t="shared" si="115"/>
        <v>3299.6337000000003</v>
      </c>
      <c r="N587" s="8">
        <f t="shared" si="122"/>
        <v>34</v>
      </c>
      <c r="O587" s="8">
        <f t="shared" si="123"/>
        <v>6388.8470000000007</v>
      </c>
      <c r="P587" s="8">
        <f t="shared" si="124"/>
        <v>9826.7607000000007</v>
      </c>
    </row>
    <row r="588" spans="1:16" outlineLevel="2" x14ac:dyDescent="0.25">
      <c r="A588" s="1" t="s">
        <v>530</v>
      </c>
      <c r="B588" s="1" t="s">
        <v>537</v>
      </c>
      <c r="C588" s="9">
        <v>544.15</v>
      </c>
      <c r="D588" s="9">
        <v>850.74</v>
      </c>
      <c r="E588" s="9">
        <v>254.33</v>
      </c>
      <c r="F588" s="9">
        <v>693.7</v>
      </c>
      <c r="G588" s="8">
        <f t="shared" si="117"/>
        <v>429.87849999999997</v>
      </c>
      <c r="H588" s="8">
        <f t="shared" si="118"/>
        <v>1590.8838000000001</v>
      </c>
      <c r="I588" s="8">
        <f t="shared" si="119"/>
        <v>544.26620000000003</v>
      </c>
      <c r="J588" s="8">
        <f t="shared" si="120"/>
        <v>7408.7160000000003</v>
      </c>
      <c r="K588" s="8">
        <f t="shared" si="121"/>
        <v>9973.7445000000007</v>
      </c>
      <c r="L588" s="8">
        <f t="shared" si="114"/>
        <v>429.87849999999997</v>
      </c>
      <c r="M588" s="8">
        <f t="shared" si="115"/>
        <v>1590.8838000000001</v>
      </c>
      <c r="N588" s="8">
        <f t="shared" si="122"/>
        <v>216.18049999999999</v>
      </c>
      <c r="O588" s="8">
        <f t="shared" si="123"/>
        <v>4446.6170000000002</v>
      </c>
      <c r="P588" s="8">
        <f t="shared" si="124"/>
        <v>6683.5598000000009</v>
      </c>
    </row>
    <row r="589" spans="1:16" outlineLevel="2" x14ac:dyDescent="0.25">
      <c r="A589" s="1" t="s">
        <v>530</v>
      </c>
      <c r="B589" s="1" t="s">
        <v>538</v>
      </c>
      <c r="C589" s="9">
        <v>347.05</v>
      </c>
      <c r="D589" s="9">
        <v>1458.12</v>
      </c>
      <c r="E589" s="9">
        <v>66.290000000000006</v>
      </c>
      <c r="F589" s="9">
        <v>826.32299999999998</v>
      </c>
      <c r="G589" s="8">
        <f t="shared" si="117"/>
        <v>274.16950000000003</v>
      </c>
      <c r="H589" s="8">
        <f t="shared" si="118"/>
        <v>2726.6844000000001</v>
      </c>
      <c r="I589" s="8">
        <f t="shared" si="119"/>
        <v>141.86060000000003</v>
      </c>
      <c r="J589" s="8">
        <f t="shared" si="120"/>
        <v>8825.1296399999992</v>
      </c>
      <c r="K589" s="8">
        <f t="shared" si="121"/>
        <v>11967.844139999999</v>
      </c>
      <c r="L589" s="8">
        <f t="shared" si="114"/>
        <v>274.16950000000003</v>
      </c>
      <c r="M589" s="8">
        <f t="shared" si="115"/>
        <v>2726.6844000000001</v>
      </c>
      <c r="N589" s="8">
        <f t="shared" si="122"/>
        <v>56.346500000000006</v>
      </c>
      <c r="O589" s="8">
        <f t="shared" si="123"/>
        <v>5296.7304299999996</v>
      </c>
      <c r="P589" s="8">
        <f t="shared" si="124"/>
        <v>8353.9308299999993</v>
      </c>
    </row>
    <row r="590" spans="1:16" outlineLevel="2" x14ac:dyDescent="0.25">
      <c r="A590" s="1" t="s">
        <v>530</v>
      </c>
      <c r="B590" s="1" t="s">
        <v>539</v>
      </c>
      <c r="C590" s="9">
        <v>93.93</v>
      </c>
      <c r="D590" s="9">
        <v>1436.59</v>
      </c>
      <c r="E590" s="9">
        <v>0</v>
      </c>
      <c r="F590" s="9">
        <v>898.15</v>
      </c>
      <c r="G590" s="8">
        <f t="shared" si="117"/>
        <v>74.204700000000003</v>
      </c>
      <c r="H590" s="8">
        <f t="shared" si="118"/>
        <v>2686.4232999999999</v>
      </c>
      <c r="I590" s="8">
        <f t="shared" si="119"/>
        <v>0</v>
      </c>
      <c r="J590" s="8">
        <f t="shared" si="120"/>
        <v>9592.2420000000002</v>
      </c>
      <c r="K590" s="8">
        <f t="shared" si="121"/>
        <v>12352.869999999999</v>
      </c>
      <c r="L590" s="8">
        <f t="shared" si="114"/>
        <v>74.204700000000003</v>
      </c>
      <c r="M590" s="8">
        <f t="shared" si="115"/>
        <v>2686.4232999999999</v>
      </c>
      <c r="N590" s="8">
        <f t="shared" si="122"/>
        <v>0</v>
      </c>
      <c r="O590" s="8">
        <f t="shared" si="123"/>
        <v>5757.1414999999997</v>
      </c>
      <c r="P590" s="8">
        <f t="shared" si="124"/>
        <v>8517.7694999999985</v>
      </c>
    </row>
    <row r="591" spans="1:16" outlineLevel="2" x14ac:dyDescent="0.25">
      <c r="A591" s="1" t="s">
        <v>530</v>
      </c>
      <c r="B591" s="1" t="s">
        <v>540</v>
      </c>
      <c r="C591" s="9">
        <v>244.5</v>
      </c>
      <c r="D591" s="9">
        <v>1141.51</v>
      </c>
      <c r="E591" s="9">
        <v>44</v>
      </c>
      <c r="F591" s="9">
        <v>383.02</v>
      </c>
      <c r="G591" s="8">
        <f t="shared" si="117"/>
        <v>193.155</v>
      </c>
      <c r="H591" s="8">
        <f t="shared" si="118"/>
        <v>2134.6237000000001</v>
      </c>
      <c r="I591" s="8">
        <f t="shared" si="119"/>
        <v>94.160000000000011</v>
      </c>
      <c r="J591" s="8">
        <f t="shared" si="120"/>
        <v>4090.6535999999996</v>
      </c>
      <c r="K591" s="8">
        <f t="shared" si="121"/>
        <v>6512.5923000000003</v>
      </c>
      <c r="L591" s="8">
        <f t="shared" si="114"/>
        <v>193.155</v>
      </c>
      <c r="M591" s="8">
        <f t="shared" si="115"/>
        <v>2134.6237000000001</v>
      </c>
      <c r="N591" s="8">
        <f t="shared" si="122"/>
        <v>37.4</v>
      </c>
      <c r="O591" s="8">
        <f t="shared" si="123"/>
        <v>2455.1581999999999</v>
      </c>
      <c r="P591" s="8">
        <f t="shared" si="124"/>
        <v>4820.3369000000002</v>
      </c>
    </row>
    <row r="592" spans="1:16" outlineLevel="2" x14ac:dyDescent="0.25">
      <c r="A592" s="1" t="s">
        <v>530</v>
      </c>
      <c r="B592" s="1" t="s">
        <v>541</v>
      </c>
      <c r="C592" s="9">
        <v>54.11</v>
      </c>
      <c r="D592" s="9">
        <v>1898.62</v>
      </c>
      <c r="E592" s="9">
        <v>108.167</v>
      </c>
      <c r="F592" s="9">
        <v>761.81</v>
      </c>
      <c r="G592" s="8">
        <f t="shared" si="117"/>
        <v>42.746900000000004</v>
      </c>
      <c r="H592" s="8">
        <f t="shared" si="118"/>
        <v>3550.4194000000002</v>
      </c>
      <c r="I592" s="8">
        <f t="shared" si="119"/>
        <v>231.47738000000001</v>
      </c>
      <c r="J592" s="8">
        <f t="shared" si="120"/>
        <v>8136.130799999999</v>
      </c>
      <c r="K592" s="8">
        <f t="shared" si="121"/>
        <v>11960.77448</v>
      </c>
      <c r="L592" s="8">
        <f t="shared" si="114"/>
        <v>42.746900000000004</v>
      </c>
      <c r="M592" s="8">
        <f t="shared" si="115"/>
        <v>3550.4194000000002</v>
      </c>
      <c r="N592" s="8">
        <f t="shared" si="122"/>
        <v>91.941950000000006</v>
      </c>
      <c r="O592" s="8">
        <f t="shared" si="123"/>
        <v>4883.2020999999995</v>
      </c>
      <c r="P592" s="8">
        <f t="shared" si="124"/>
        <v>8568.3103499999997</v>
      </c>
    </row>
    <row r="593" spans="1:16" outlineLevel="2" x14ac:dyDescent="0.25">
      <c r="A593" s="1" t="s">
        <v>530</v>
      </c>
      <c r="B593" s="1" t="s">
        <v>542</v>
      </c>
      <c r="C593" s="9">
        <v>77.015000000000001</v>
      </c>
      <c r="D593" s="9">
        <v>394</v>
      </c>
      <c r="E593" s="9">
        <v>265.81</v>
      </c>
      <c r="F593" s="9">
        <v>640.02</v>
      </c>
      <c r="G593" s="8">
        <f t="shared" si="117"/>
        <v>60.841850000000001</v>
      </c>
      <c r="H593" s="8">
        <f t="shared" si="118"/>
        <v>736.78000000000009</v>
      </c>
      <c r="I593" s="8">
        <f t="shared" si="119"/>
        <v>568.83339999999998</v>
      </c>
      <c r="J593" s="8">
        <f t="shared" si="120"/>
        <v>6835.4135999999999</v>
      </c>
      <c r="K593" s="8">
        <f t="shared" si="121"/>
        <v>8201.8688499999989</v>
      </c>
      <c r="L593" s="8">
        <f t="shared" si="114"/>
        <v>60.841850000000001</v>
      </c>
      <c r="M593" s="8">
        <f t="shared" si="115"/>
        <v>736.78000000000009</v>
      </c>
      <c r="N593" s="8">
        <f t="shared" si="122"/>
        <v>225.9385</v>
      </c>
      <c r="O593" s="8">
        <f t="shared" si="123"/>
        <v>4102.5281999999997</v>
      </c>
      <c r="P593" s="8">
        <f t="shared" si="124"/>
        <v>5126.0885499999995</v>
      </c>
    </row>
    <row r="594" spans="1:16" outlineLevel="2" x14ac:dyDescent="0.25">
      <c r="A594" s="1" t="s">
        <v>530</v>
      </c>
      <c r="B594" s="1" t="s">
        <v>543</v>
      </c>
      <c r="C594" s="9">
        <v>0</v>
      </c>
      <c r="D594" s="9">
        <v>0</v>
      </c>
      <c r="E594" s="9">
        <v>0</v>
      </c>
      <c r="F594" s="9">
        <v>53</v>
      </c>
      <c r="G594" s="8">
        <f t="shared" si="117"/>
        <v>0</v>
      </c>
      <c r="H594" s="8">
        <f t="shared" si="118"/>
        <v>0</v>
      </c>
      <c r="I594" s="8">
        <f t="shared" si="119"/>
        <v>0</v>
      </c>
      <c r="J594" s="8">
        <f t="shared" si="120"/>
        <v>566.04</v>
      </c>
      <c r="K594" s="8">
        <f t="shared" si="121"/>
        <v>566.04</v>
      </c>
      <c r="L594" s="8">
        <f t="shared" si="114"/>
        <v>0</v>
      </c>
      <c r="M594" s="8">
        <f t="shared" si="115"/>
        <v>0</v>
      </c>
      <c r="N594" s="8">
        <f t="shared" si="122"/>
        <v>0</v>
      </c>
      <c r="O594" s="8">
        <f t="shared" si="123"/>
        <v>339.73</v>
      </c>
      <c r="P594" s="8">
        <f t="shared" si="124"/>
        <v>339.73</v>
      </c>
    </row>
    <row r="595" spans="1:16" outlineLevel="2" x14ac:dyDescent="0.25">
      <c r="A595" s="1" t="s">
        <v>530</v>
      </c>
      <c r="B595" s="1" t="s">
        <v>439</v>
      </c>
      <c r="C595" s="9">
        <v>194.37</v>
      </c>
      <c r="D595" s="9">
        <v>2146.52</v>
      </c>
      <c r="E595" s="9">
        <v>18</v>
      </c>
      <c r="F595" s="9">
        <v>772.95</v>
      </c>
      <c r="G595" s="8">
        <f t="shared" si="117"/>
        <v>153.5523</v>
      </c>
      <c r="H595" s="8">
        <f t="shared" si="118"/>
        <v>4013.9924000000001</v>
      </c>
      <c r="I595" s="8">
        <f t="shared" si="119"/>
        <v>38.520000000000003</v>
      </c>
      <c r="J595" s="8">
        <f t="shared" si="120"/>
        <v>8255.1059999999998</v>
      </c>
      <c r="K595" s="8">
        <f t="shared" si="121"/>
        <v>12461.170700000001</v>
      </c>
      <c r="L595" s="8">
        <f t="shared" si="114"/>
        <v>153.5523</v>
      </c>
      <c r="M595" s="8">
        <f t="shared" si="115"/>
        <v>4013.9924000000001</v>
      </c>
      <c r="N595" s="8">
        <f t="shared" si="122"/>
        <v>15.299999999999999</v>
      </c>
      <c r="O595" s="8">
        <f t="shared" si="123"/>
        <v>4954.6095000000005</v>
      </c>
      <c r="P595" s="8">
        <f t="shared" si="124"/>
        <v>9137.4542000000001</v>
      </c>
    </row>
    <row r="596" spans="1:16" outlineLevel="2" x14ac:dyDescent="0.25">
      <c r="A596" s="1" t="s">
        <v>530</v>
      </c>
      <c r="B596" s="1" t="s">
        <v>544</v>
      </c>
      <c r="C596" s="9">
        <v>559.23</v>
      </c>
      <c r="D596" s="9">
        <v>1845.24</v>
      </c>
      <c r="E596" s="9">
        <v>196</v>
      </c>
      <c r="F596" s="9">
        <v>2128.4630000000002</v>
      </c>
      <c r="G596" s="8">
        <f t="shared" si="117"/>
        <v>441.79170000000005</v>
      </c>
      <c r="H596" s="8">
        <f t="shared" si="118"/>
        <v>3450.5988000000002</v>
      </c>
      <c r="I596" s="8">
        <f t="shared" si="119"/>
        <v>419.44</v>
      </c>
      <c r="J596" s="8">
        <f t="shared" si="120"/>
        <v>22731.984840000001</v>
      </c>
      <c r="K596" s="8">
        <f t="shared" si="121"/>
        <v>27043.815340000001</v>
      </c>
      <c r="L596" s="8">
        <f t="shared" si="114"/>
        <v>441.79170000000005</v>
      </c>
      <c r="M596" s="8">
        <f t="shared" si="115"/>
        <v>3450.5988000000002</v>
      </c>
      <c r="N596" s="8">
        <f t="shared" si="122"/>
        <v>166.6</v>
      </c>
      <c r="O596" s="8">
        <f t="shared" si="123"/>
        <v>13643.447830000001</v>
      </c>
      <c r="P596" s="8">
        <f t="shared" si="124"/>
        <v>17702.438330000001</v>
      </c>
    </row>
    <row r="597" spans="1:16" outlineLevel="2" x14ac:dyDescent="0.25">
      <c r="A597" s="1" t="s">
        <v>530</v>
      </c>
      <c r="B597" s="1" t="s">
        <v>545</v>
      </c>
      <c r="C597" s="9">
        <v>62</v>
      </c>
      <c r="D597" s="9">
        <v>1502.78</v>
      </c>
      <c r="E597" s="9">
        <v>0</v>
      </c>
      <c r="F597" s="9">
        <v>701</v>
      </c>
      <c r="G597" s="8">
        <f t="shared" si="117"/>
        <v>48.980000000000004</v>
      </c>
      <c r="H597" s="8">
        <f t="shared" si="118"/>
        <v>2810.1986000000002</v>
      </c>
      <c r="I597" s="8">
        <f t="shared" si="119"/>
        <v>0</v>
      </c>
      <c r="J597" s="8">
        <f t="shared" si="120"/>
        <v>7486.6799999999994</v>
      </c>
      <c r="K597" s="8">
        <f t="shared" si="121"/>
        <v>10345.8586</v>
      </c>
      <c r="L597" s="8">
        <f t="shared" si="114"/>
        <v>48.980000000000004</v>
      </c>
      <c r="M597" s="8">
        <f t="shared" si="115"/>
        <v>2810.1986000000002</v>
      </c>
      <c r="N597" s="8">
        <f t="shared" si="122"/>
        <v>0</v>
      </c>
      <c r="O597" s="8">
        <f t="shared" si="123"/>
        <v>4493.41</v>
      </c>
      <c r="P597" s="8">
        <f t="shared" si="124"/>
        <v>7352.5886</v>
      </c>
    </row>
    <row r="598" spans="1:16" outlineLevel="2" x14ac:dyDescent="0.25">
      <c r="A598" s="1" t="s">
        <v>530</v>
      </c>
      <c r="B598" s="1" t="s">
        <v>546</v>
      </c>
      <c r="C598" s="9">
        <v>342</v>
      </c>
      <c r="D598" s="9">
        <v>1709.13</v>
      </c>
      <c r="E598" s="9">
        <v>120</v>
      </c>
      <c r="F598" s="9">
        <v>899.50599999999997</v>
      </c>
      <c r="G598" s="8">
        <f t="shared" si="117"/>
        <v>270.18</v>
      </c>
      <c r="H598" s="8">
        <f t="shared" si="118"/>
        <v>3196.0731000000005</v>
      </c>
      <c r="I598" s="8">
        <f t="shared" si="119"/>
        <v>256.8</v>
      </c>
      <c r="J598" s="8">
        <f t="shared" si="120"/>
        <v>9606.72408</v>
      </c>
      <c r="K598" s="8">
        <f t="shared" si="121"/>
        <v>13329.777180000001</v>
      </c>
      <c r="L598" s="8">
        <f t="shared" si="114"/>
        <v>270.18</v>
      </c>
      <c r="M598" s="8">
        <f t="shared" si="115"/>
        <v>3196.0731000000005</v>
      </c>
      <c r="N598" s="8">
        <f t="shared" si="122"/>
        <v>102</v>
      </c>
      <c r="O598" s="8">
        <f t="shared" si="123"/>
        <v>5765.8334599999998</v>
      </c>
      <c r="P598" s="8">
        <f t="shared" si="124"/>
        <v>9334.0865599999997</v>
      </c>
    </row>
    <row r="599" spans="1:16" outlineLevel="2" x14ac:dyDescent="0.25">
      <c r="A599" s="1" t="s">
        <v>530</v>
      </c>
      <c r="B599" s="1" t="s">
        <v>547</v>
      </c>
      <c r="C599" s="9">
        <v>49</v>
      </c>
      <c r="D599" s="9">
        <v>2403.645</v>
      </c>
      <c r="E599" s="9">
        <v>0</v>
      </c>
      <c r="F599" s="9">
        <v>935.05899999999997</v>
      </c>
      <c r="G599" s="8">
        <f t="shared" si="117"/>
        <v>38.71</v>
      </c>
      <c r="H599" s="8">
        <f t="shared" si="118"/>
        <v>4494.8161500000006</v>
      </c>
      <c r="I599" s="8">
        <f t="shared" si="119"/>
        <v>0</v>
      </c>
      <c r="J599" s="8">
        <f t="shared" si="120"/>
        <v>9986.4301199999991</v>
      </c>
      <c r="K599" s="8">
        <f t="shared" si="121"/>
        <v>14519.956269999999</v>
      </c>
      <c r="L599" s="8">
        <f t="shared" si="114"/>
        <v>38.71</v>
      </c>
      <c r="M599" s="8">
        <f t="shared" si="115"/>
        <v>4494.8161500000006</v>
      </c>
      <c r="N599" s="8">
        <f t="shared" si="122"/>
        <v>0</v>
      </c>
      <c r="O599" s="8">
        <f t="shared" si="123"/>
        <v>5993.7281899999998</v>
      </c>
      <c r="P599" s="8">
        <f t="shared" si="124"/>
        <v>10527.25434</v>
      </c>
    </row>
    <row r="600" spans="1:16" outlineLevel="2" x14ac:dyDescent="0.25">
      <c r="A600" s="1" t="s">
        <v>530</v>
      </c>
      <c r="B600" s="1" t="s">
        <v>349</v>
      </c>
      <c r="C600" s="9">
        <v>29</v>
      </c>
      <c r="D600" s="9">
        <v>1107.3</v>
      </c>
      <c r="E600" s="9">
        <v>24</v>
      </c>
      <c r="F600" s="9">
        <v>970.09</v>
      </c>
      <c r="G600" s="8">
        <f t="shared" si="117"/>
        <v>22.91</v>
      </c>
      <c r="H600" s="8">
        <f t="shared" si="118"/>
        <v>2070.6509999999998</v>
      </c>
      <c r="I600" s="8">
        <f t="shared" si="119"/>
        <v>51.36</v>
      </c>
      <c r="J600" s="8">
        <f t="shared" si="120"/>
        <v>10360.5612</v>
      </c>
      <c r="K600" s="8">
        <f t="shared" si="121"/>
        <v>12505.4822</v>
      </c>
      <c r="L600" s="8">
        <f t="shared" si="114"/>
        <v>22.91</v>
      </c>
      <c r="M600" s="8">
        <f t="shared" si="115"/>
        <v>2070.6509999999998</v>
      </c>
      <c r="N600" s="8">
        <f t="shared" si="122"/>
        <v>20.399999999999999</v>
      </c>
      <c r="O600" s="8">
        <f t="shared" si="123"/>
        <v>6218.2769000000008</v>
      </c>
      <c r="P600" s="8">
        <f t="shared" si="124"/>
        <v>8332.2379000000001</v>
      </c>
    </row>
    <row r="601" spans="1:16" outlineLevel="2" x14ac:dyDescent="0.25">
      <c r="A601" s="1" t="s">
        <v>530</v>
      </c>
      <c r="B601" s="1" t="s">
        <v>548</v>
      </c>
      <c r="C601" s="9">
        <v>147.25</v>
      </c>
      <c r="D601" s="9">
        <v>905.3</v>
      </c>
      <c r="E601" s="9">
        <v>0</v>
      </c>
      <c r="F601" s="9">
        <v>363.09</v>
      </c>
      <c r="G601" s="8">
        <f t="shared" si="117"/>
        <v>116.3275</v>
      </c>
      <c r="H601" s="8">
        <f t="shared" si="118"/>
        <v>1692.9110000000001</v>
      </c>
      <c r="I601" s="8">
        <f t="shared" si="119"/>
        <v>0</v>
      </c>
      <c r="J601" s="8">
        <f t="shared" si="120"/>
        <v>3877.8011999999994</v>
      </c>
      <c r="K601" s="8">
        <f t="shared" si="121"/>
        <v>5687.0396999999994</v>
      </c>
      <c r="L601" s="8">
        <f t="shared" si="114"/>
        <v>116.3275</v>
      </c>
      <c r="M601" s="8">
        <f t="shared" si="115"/>
        <v>1692.9110000000001</v>
      </c>
      <c r="N601" s="8">
        <f t="shared" si="122"/>
        <v>0</v>
      </c>
      <c r="O601" s="8">
        <f t="shared" si="123"/>
        <v>2327.4069</v>
      </c>
      <c r="P601" s="8">
        <f t="shared" si="124"/>
        <v>4136.6454000000003</v>
      </c>
    </row>
    <row r="602" spans="1:16" outlineLevel="1" x14ac:dyDescent="0.25">
      <c r="A602" s="23" t="s">
        <v>1245</v>
      </c>
      <c r="B602" s="22"/>
      <c r="C602" s="9">
        <f t="shared" ref="C602:P602" si="126">SUBTOTAL(9,C582:C601)</f>
        <v>6986.0650000000005</v>
      </c>
      <c r="D602" s="9">
        <f t="shared" si="126"/>
        <v>25801.985000000001</v>
      </c>
      <c r="E602" s="9">
        <f t="shared" si="126"/>
        <v>1662.057</v>
      </c>
      <c r="F602" s="9">
        <f t="shared" si="126"/>
        <v>15787.805999999999</v>
      </c>
      <c r="G602" s="8">
        <f t="shared" si="126"/>
        <v>5518.9913500000002</v>
      </c>
      <c r="H602" s="8">
        <f t="shared" si="126"/>
        <v>48249.711949999997</v>
      </c>
      <c r="I602" s="8">
        <f t="shared" si="126"/>
        <v>3556.8019800000006</v>
      </c>
      <c r="J602" s="8">
        <f t="shared" si="126"/>
        <v>168613.76807999998</v>
      </c>
      <c r="K602" s="8">
        <f t="shared" si="126"/>
        <v>225939.27335999999</v>
      </c>
      <c r="L602" s="8">
        <f t="shared" si="126"/>
        <v>5518.9913500000002</v>
      </c>
      <c r="M602" s="8">
        <f t="shared" si="126"/>
        <v>48249.711949999997</v>
      </c>
      <c r="N602" s="8">
        <f t="shared" si="126"/>
        <v>1412.74845</v>
      </c>
      <c r="O602" s="8">
        <f t="shared" si="126"/>
        <v>101199.83645999999</v>
      </c>
      <c r="P602" s="8">
        <f t="shared" si="126"/>
        <v>156381.28821</v>
      </c>
    </row>
    <row r="603" spans="1:16" outlineLevel="2" x14ac:dyDescent="0.25">
      <c r="A603" s="1" t="s">
        <v>549</v>
      </c>
      <c r="B603" s="1" t="s">
        <v>550</v>
      </c>
      <c r="C603" s="9">
        <v>0</v>
      </c>
      <c r="D603" s="9">
        <v>100</v>
      </c>
      <c r="E603" s="9">
        <v>0</v>
      </c>
      <c r="F603" s="9">
        <v>16</v>
      </c>
      <c r="G603" s="8">
        <f t="shared" si="117"/>
        <v>0</v>
      </c>
      <c r="H603" s="8">
        <f t="shared" si="118"/>
        <v>187</v>
      </c>
      <c r="I603" s="8">
        <f t="shared" si="119"/>
        <v>0</v>
      </c>
      <c r="J603" s="8">
        <f t="shared" si="120"/>
        <v>170.88</v>
      </c>
      <c r="K603" s="8">
        <f t="shared" si="121"/>
        <v>357.88</v>
      </c>
      <c r="L603" s="8">
        <f t="shared" si="114"/>
        <v>0</v>
      </c>
      <c r="M603" s="8">
        <f t="shared" si="115"/>
        <v>187</v>
      </c>
      <c r="N603" s="8">
        <f t="shared" si="122"/>
        <v>0</v>
      </c>
      <c r="O603" s="8">
        <f t="shared" si="123"/>
        <v>102.56</v>
      </c>
      <c r="P603" s="8">
        <f t="shared" si="124"/>
        <v>289.56</v>
      </c>
    </row>
    <row r="604" spans="1:16" outlineLevel="2" x14ac:dyDescent="0.25">
      <c r="A604" s="1" t="s">
        <v>549</v>
      </c>
      <c r="B604" s="1" t="s">
        <v>551</v>
      </c>
      <c r="C604" s="9">
        <v>0</v>
      </c>
      <c r="D604" s="9">
        <v>23</v>
      </c>
      <c r="E604" s="9">
        <v>0</v>
      </c>
      <c r="F604" s="9">
        <v>124</v>
      </c>
      <c r="G604" s="8">
        <f t="shared" si="117"/>
        <v>0</v>
      </c>
      <c r="H604" s="8">
        <f t="shared" si="118"/>
        <v>43.010000000000005</v>
      </c>
      <c r="I604" s="8">
        <f t="shared" si="119"/>
        <v>0</v>
      </c>
      <c r="J604" s="8">
        <f t="shared" si="120"/>
        <v>1324.32</v>
      </c>
      <c r="K604" s="8">
        <f t="shared" si="121"/>
        <v>1367.33</v>
      </c>
      <c r="L604" s="8">
        <f t="shared" si="114"/>
        <v>0</v>
      </c>
      <c r="M604" s="8">
        <f t="shared" si="115"/>
        <v>43.010000000000005</v>
      </c>
      <c r="N604" s="8">
        <f t="shared" si="122"/>
        <v>0</v>
      </c>
      <c r="O604" s="8">
        <f t="shared" si="123"/>
        <v>794.84</v>
      </c>
      <c r="P604" s="8">
        <f t="shared" si="124"/>
        <v>837.85</v>
      </c>
    </row>
    <row r="605" spans="1:16" outlineLevel="2" x14ac:dyDescent="0.25">
      <c r="A605" s="1" t="s">
        <v>549</v>
      </c>
      <c r="B605" s="1" t="s">
        <v>445</v>
      </c>
      <c r="C605" s="9">
        <v>0</v>
      </c>
      <c r="D605" s="9">
        <v>100.48</v>
      </c>
      <c r="E605" s="9">
        <v>0</v>
      </c>
      <c r="F605" s="9">
        <v>30</v>
      </c>
      <c r="G605" s="8">
        <f t="shared" si="117"/>
        <v>0</v>
      </c>
      <c r="H605" s="8">
        <f t="shared" si="118"/>
        <v>187.89760000000001</v>
      </c>
      <c r="I605" s="8">
        <f t="shared" si="119"/>
        <v>0</v>
      </c>
      <c r="J605" s="8">
        <f t="shared" si="120"/>
        <v>320.39999999999998</v>
      </c>
      <c r="K605" s="8">
        <f t="shared" si="121"/>
        <v>508.29759999999999</v>
      </c>
      <c r="L605" s="8">
        <f t="shared" si="114"/>
        <v>0</v>
      </c>
      <c r="M605" s="8">
        <f t="shared" si="115"/>
        <v>187.89760000000001</v>
      </c>
      <c r="N605" s="8">
        <f t="shared" si="122"/>
        <v>0</v>
      </c>
      <c r="O605" s="8">
        <f t="shared" si="123"/>
        <v>192.3</v>
      </c>
      <c r="P605" s="8">
        <f t="shared" si="124"/>
        <v>380.19760000000002</v>
      </c>
    </row>
    <row r="606" spans="1:16" outlineLevel="2" x14ac:dyDescent="0.25">
      <c r="A606" s="1" t="s">
        <v>549</v>
      </c>
      <c r="B606" s="1" t="s">
        <v>552</v>
      </c>
      <c r="C606" s="9">
        <v>0</v>
      </c>
      <c r="D606" s="9">
        <v>19</v>
      </c>
      <c r="E606" s="9">
        <v>0</v>
      </c>
      <c r="F606" s="9">
        <v>13</v>
      </c>
      <c r="G606" s="8">
        <f t="shared" si="117"/>
        <v>0</v>
      </c>
      <c r="H606" s="8">
        <f t="shared" si="118"/>
        <v>35.53</v>
      </c>
      <c r="I606" s="8">
        <f t="shared" si="119"/>
        <v>0</v>
      </c>
      <c r="J606" s="8">
        <f t="shared" si="120"/>
        <v>138.84</v>
      </c>
      <c r="K606" s="8">
        <f t="shared" si="121"/>
        <v>174.37</v>
      </c>
      <c r="L606" s="8">
        <f t="shared" si="114"/>
        <v>0</v>
      </c>
      <c r="M606" s="8">
        <f t="shared" si="115"/>
        <v>35.53</v>
      </c>
      <c r="N606" s="8">
        <f t="shared" si="122"/>
        <v>0</v>
      </c>
      <c r="O606" s="8">
        <f t="shared" si="123"/>
        <v>83.33</v>
      </c>
      <c r="P606" s="8">
        <f t="shared" si="124"/>
        <v>118.86</v>
      </c>
    </row>
    <row r="607" spans="1:16" outlineLevel="2" x14ac:dyDescent="0.25">
      <c r="A607" s="1" t="s">
        <v>549</v>
      </c>
      <c r="B607" s="1" t="s">
        <v>553</v>
      </c>
      <c r="C607" s="9">
        <v>0</v>
      </c>
      <c r="D607" s="9">
        <v>59</v>
      </c>
      <c r="E607" s="9">
        <v>0</v>
      </c>
      <c r="F607" s="9">
        <v>41</v>
      </c>
      <c r="G607" s="8">
        <f t="shared" si="117"/>
        <v>0</v>
      </c>
      <c r="H607" s="8">
        <f t="shared" si="118"/>
        <v>110.33000000000001</v>
      </c>
      <c r="I607" s="8">
        <f t="shared" si="119"/>
        <v>0</v>
      </c>
      <c r="J607" s="8">
        <f t="shared" si="120"/>
        <v>437.88</v>
      </c>
      <c r="K607" s="8">
        <f t="shared" si="121"/>
        <v>548.21</v>
      </c>
      <c r="L607" s="8">
        <f t="shared" si="114"/>
        <v>0</v>
      </c>
      <c r="M607" s="8">
        <f t="shared" si="115"/>
        <v>110.33000000000001</v>
      </c>
      <c r="N607" s="8">
        <f t="shared" si="122"/>
        <v>0</v>
      </c>
      <c r="O607" s="8">
        <f t="shared" si="123"/>
        <v>262.81</v>
      </c>
      <c r="P607" s="8">
        <f t="shared" si="124"/>
        <v>373.14</v>
      </c>
    </row>
    <row r="608" spans="1:16" outlineLevel="2" x14ac:dyDescent="0.25">
      <c r="A608" s="1" t="s">
        <v>549</v>
      </c>
      <c r="B608" s="1" t="s">
        <v>554</v>
      </c>
      <c r="C608" s="9">
        <v>0</v>
      </c>
      <c r="D608" s="9">
        <v>63</v>
      </c>
      <c r="E608" s="9">
        <v>0</v>
      </c>
      <c r="F608" s="9">
        <v>0</v>
      </c>
      <c r="G608" s="8">
        <f t="shared" si="117"/>
        <v>0</v>
      </c>
      <c r="H608" s="8">
        <f t="shared" si="118"/>
        <v>117.81</v>
      </c>
      <c r="I608" s="8">
        <f t="shared" si="119"/>
        <v>0</v>
      </c>
      <c r="J608" s="8">
        <f t="shared" si="120"/>
        <v>0</v>
      </c>
      <c r="K608" s="8">
        <f t="shared" si="121"/>
        <v>117.81</v>
      </c>
      <c r="L608" s="8">
        <f t="shared" si="114"/>
        <v>0</v>
      </c>
      <c r="M608" s="8">
        <f t="shared" si="115"/>
        <v>117.81</v>
      </c>
      <c r="N608" s="8">
        <f t="shared" si="122"/>
        <v>0</v>
      </c>
      <c r="O608" s="8">
        <f t="shared" si="123"/>
        <v>0</v>
      </c>
      <c r="P608" s="8">
        <f t="shared" si="124"/>
        <v>117.81</v>
      </c>
    </row>
    <row r="609" spans="1:16" outlineLevel="2" x14ac:dyDescent="0.25">
      <c r="A609" s="1" t="s">
        <v>549</v>
      </c>
      <c r="B609" s="1" t="s">
        <v>555</v>
      </c>
      <c r="C609" s="9">
        <v>0</v>
      </c>
      <c r="D609" s="9">
        <v>38</v>
      </c>
      <c r="E609" s="9">
        <v>0</v>
      </c>
      <c r="F609" s="9">
        <v>0</v>
      </c>
      <c r="G609" s="8">
        <f t="shared" si="117"/>
        <v>0</v>
      </c>
      <c r="H609" s="8">
        <f t="shared" si="118"/>
        <v>71.06</v>
      </c>
      <c r="I609" s="8">
        <f t="shared" si="119"/>
        <v>0</v>
      </c>
      <c r="J609" s="8">
        <f t="shared" si="120"/>
        <v>0</v>
      </c>
      <c r="K609" s="8">
        <f t="shared" si="121"/>
        <v>71.06</v>
      </c>
      <c r="L609" s="8">
        <f t="shared" si="114"/>
        <v>0</v>
      </c>
      <c r="M609" s="8">
        <f t="shared" si="115"/>
        <v>71.06</v>
      </c>
      <c r="N609" s="8">
        <f t="shared" si="122"/>
        <v>0</v>
      </c>
      <c r="O609" s="8">
        <f t="shared" si="123"/>
        <v>0</v>
      </c>
      <c r="P609" s="8">
        <f t="shared" si="124"/>
        <v>71.06</v>
      </c>
    </row>
    <row r="610" spans="1:16" outlineLevel="2" x14ac:dyDescent="0.25">
      <c r="A610" s="1" t="s">
        <v>549</v>
      </c>
      <c r="B610" s="1" t="s">
        <v>556</v>
      </c>
      <c r="C610" s="9">
        <v>0</v>
      </c>
      <c r="D610" s="9">
        <v>93</v>
      </c>
      <c r="E610" s="9">
        <v>0</v>
      </c>
      <c r="F610" s="9">
        <v>70</v>
      </c>
      <c r="G610" s="8">
        <f t="shared" si="117"/>
        <v>0</v>
      </c>
      <c r="H610" s="8">
        <f t="shared" si="118"/>
        <v>173.91</v>
      </c>
      <c r="I610" s="8">
        <f t="shared" si="119"/>
        <v>0</v>
      </c>
      <c r="J610" s="8">
        <f t="shared" si="120"/>
        <v>747.6</v>
      </c>
      <c r="K610" s="8">
        <f t="shared" si="121"/>
        <v>921.51</v>
      </c>
      <c r="L610" s="8">
        <f t="shared" ref="L610:L678" si="127">+C610*0.79</f>
        <v>0</v>
      </c>
      <c r="M610" s="8">
        <f t="shared" ref="M610:M678" si="128">+D610*1.87</f>
        <v>173.91</v>
      </c>
      <c r="N610" s="8">
        <f t="shared" si="122"/>
        <v>0</v>
      </c>
      <c r="O610" s="8">
        <f t="shared" si="123"/>
        <v>448.7</v>
      </c>
      <c r="P610" s="8">
        <f t="shared" si="124"/>
        <v>622.61</v>
      </c>
    </row>
    <row r="611" spans="1:16" outlineLevel="1" x14ac:dyDescent="0.25">
      <c r="A611" s="23" t="s">
        <v>1244</v>
      </c>
      <c r="B611" s="22"/>
      <c r="C611" s="9">
        <f t="shared" ref="C611:P611" si="129">SUBTOTAL(9,C603:C610)</f>
        <v>0</v>
      </c>
      <c r="D611" s="9">
        <f t="shared" si="129"/>
        <v>495.48</v>
      </c>
      <c r="E611" s="9">
        <f t="shared" si="129"/>
        <v>0</v>
      </c>
      <c r="F611" s="9">
        <f t="shared" si="129"/>
        <v>294</v>
      </c>
      <c r="G611" s="8">
        <f t="shared" si="129"/>
        <v>0</v>
      </c>
      <c r="H611" s="8">
        <f t="shared" si="129"/>
        <v>926.54759999999999</v>
      </c>
      <c r="I611" s="8">
        <f t="shared" si="129"/>
        <v>0</v>
      </c>
      <c r="J611" s="8">
        <f t="shared" si="129"/>
        <v>3139.9199999999996</v>
      </c>
      <c r="K611" s="8">
        <f t="shared" si="129"/>
        <v>4066.4675999999999</v>
      </c>
      <c r="L611" s="8">
        <f t="shared" si="129"/>
        <v>0</v>
      </c>
      <c r="M611" s="8">
        <f t="shared" si="129"/>
        <v>926.54759999999999</v>
      </c>
      <c r="N611" s="8">
        <f t="shared" si="129"/>
        <v>0</v>
      </c>
      <c r="O611" s="8">
        <f t="shared" si="129"/>
        <v>1884.54</v>
      </c>
      <c r="P611" s="8">
        <f t="shared" si="129"/>
        <v>2811.0875999999998</v>
      </c>
    </row>
    <row r="612" spans="1:16" outlineLevel="2" x14ac:dyDescent="0.25">
      <c r="A612" s="1" t="s">
        <v>557</v>
      </c>
      <c r="B612" s="1" t="s">
        <v>558</v>
      </c>
      <c r="C612" s="9">
        <v>69</v>
      </c>
      <c r="D612" s="9">
        <v>495.88</v>
      </c>
      <c r="E612" s="9">
        <v>0</v>
      </c>
      <c r="F612" s="9">
        <v>486.93</v>
      </c>
      <c r="G612" s="8">
        <f t="shared" si="117"/>
        <v>54.510000000000005</v>
      </c>
      <c r="H612" s="8">
        <f t="shared" si="118"/>
        <v>927.29560000000004</v>
      </c>
      <c r="I612" s="8">
        <f t="shared" si="119"/>
        <v>0</v>
      </c>
      <c r="J612" s="8">
        <f t="shared" si="120"/>
        <v>5200.4124000000002</v>
      </c>
      <c r="K612" s="8">
        <f t="shared" si="121"/>
        <v>6182.2179999999998</v>
      </c>
      <c r="L612" s="8">
        <f t="shared" si="127"/>
        <v>54.510000000000005</v>
      </c>
      <c r="M612" s="8">
        <f t="shared" si="128"/>
        <v>927.29560000000004</v>
      </c>
      <c r="N612" s="8">
        <f t="shared" si="122"/>
        <v>0</v>
      </c>
      <c r="O612" s="8">
        <f t="shared" si="123"/>
        <v>3121.2213000000002</v>
      </c>
      <c r="P612" s="8">
        <f t="shared" si="124"/>
        <v>4103.0268999999998</v>
      </c>
    </row>
    <row r="613" spans="1:16" outlineLevel="2" x14ac:dyDescent="0.25">
      <c r="A613" s="1" t="s">
        <v>557</v>
      </c>
      <c r="B613" s="1" t="s">
        <v>559</v>
      </c>
      <c r="C613" s="9">
        <v>0</v>
      </c>
      <c r="D613" s="9">
        <v>40</v>
      </c>
      <c r="E613" s="9">
        <v>0</v>
      </c>
      <c r="F613" s="9">
        <v>22.1</v>
      </c>
      <c r="G613" s="8">
        <f t="shared" si="117"/>
        <v>0</v>
      </c>
      <c r="H613" s="8">
        <f t="shared" si="118"/>
        <v>74.800000000000011</v>
      </c>
      <c r="I613" s="8">
        <f t="shared" si="119"/>
        <v>0</v>
      </c>
      <c r="J613" s="8">
        <f t="shared" si="120"/>
        <v>236.02800000000002</v>
      </c>
      <c r="K613" s="8">
        <f t="shared" si="121"/>
        <v>310.82800000000003</v>
      </c>
      <c r="L613" s="8">
        <f t="shared" si="127"/>
        <v>0</v>
      </c>
      <c r="M613" s="8">
        <f t="shared" si="128"/>
        <v>74.800000000000011</v>
      </c>
      <c r="N613" s="8">
        <f t="shared" si="122"/>
        <v>0</v>
      </c>
      <c r="O613" s="8">
        <f t="shared" si="123"/>
        <v>141.661</v>
      </c>
      <c r="P613" s="8">
        <f t="shared" si="124"/>
        <v>216.46100000000001</v>
      </c>
    </row>
    <row r="614" spans="1:16" outlineLevel="2" x14ac:dyDescent="0.25">
      <c r="A614" s="1" t="s">
        <v>557</v>
      </c>
      <c r="B614" s="1" t="s">
        <v>560</v>
      </c>
      <c r="C614" s="9">
        <v>77</v>
      </c>
      <c r="D614" s="9">
        <v>1146.58</v>
      </c>
      <c r="E614" s="9">
        <v>0</v>
      </c>
      <c r="F614" s="9">
        <v>92</v>
      </c>
      <c r="G614" s="8">
        <f t="shared" si="117"/>
        <v>60.830000000000005</v>
      </c>
      <c r="H614" s="8">
        <f t="shared" si="118"/>
        <v>2144.1046000000001</v>
      </c>
      <c r="I614" s="8">
        <f t="shared" si="119"/>
        <v>0</v>
      </c>
      <c r="J614" s="8">
        <f t="shared" si="120"/>
        <v>982.56</v>
      </c>
      <c r="K614" s="8">
        <f t="shared" si="121"/>
        <v>3187.4946</v>
      </c>
      <c r="L614" s="8">
        <f t="shared" si="127"/>
        <v>60.830000000000005</v>
      </c>
      <c r="M614" s="8">
        <f t="shared" si="128"/>
        <v>2144.1046000000001</v>
      </c>
      <c r="N614" s="8">
        <f t="shared" si="122"/>
        <v>0</v>
      </c>
      <c r="O614" s="8">
        <f t="shared" si="123"/>
        <v>589.72</v>
      </c>
      <c r="P614" s="8">
        <f t="shared" si="124"/>
        <v>2794.6545999999998</v>
      </c>
    </row>
    <row r="615" spans="1:16" outlineLevel="2" x14ac:dyDescent="0.25">
      <c r="A615" s="1" t="s">
        <v>557</v>
      </c>
      <c r="B615" s="1" t="s">
        <v>561</v>
      </c>
      <c r="C615" s="9">
        <v>0</v>
      </c>
      <c r="D615" s="9">
        <v>28</v>
      </c>
      <c r="E615" s="9">
        <v>0</v>
      </c>
      <c r="F615" s="9">
        <v>0</v>
      </c>
      <c r="G615" s="8">
        <f t="shared" si="117"/>
        <v>0</v>
      </c>
      <c r="H615" s="8">
        <f t="shared" si="118"/>
        <v>52.36</v>
      </c>
      <c r="I615" s="8">
        <f t="shared" si="119"/>
        <v>0</v>
      </c>
      <c r="J615" s="8">
        <f t="shared" si="120"/>
        <v>0</v>
      </c>
      <c r="K615" s="8">
        <f t="shared" si="121"/>
        <v>52.36</v>
      </c>
      <c r="L615" s="8">
        <f t="shared" si="127"/>
        <v>0</v>
      </c>
      <c r="M615" s="8">
        <f t="shared" si="128"/>
        <v>52.36</v>
      </c>
      <c r="N615" s="8">
        <f t="shared" si="122"/>
        <v>0</v>
      </c>
      <c r="O615" s="8">
        <f t="shared" si="123"/>
        <v>0</v>
      </c>
      <c r="P615" s="8">
        <f t="shared" si="124"/>
        <v>52.36</v>
      </c>
    </row>
    <row r="616" spans="1:16" outlineLevel="2" x14ac:dyDescent="0.25">
      <c r="A616" s="1" t="s">
        <v>557</v>
      </c>
      <c r="B616" s="1" t="s">
        <v>506</v>
      </c>
      <c r="C616" s="9">
        <v>179.3</v>
      </c>
      <c r="D616" s="9">
        <v>800.39</v>
      </c>
      <c r="E616" s="9">
        <v>0</v>
      </c>
      <c r="F616" s="9">
        <v>280.93</v>
      </c>
      <c r="G616" s="8">
        <f t="shared" si="117"/>
        <v>141.64700000000002</v>
      </c>
      <c r="H616" s="8">
        <f t="shared" si="118"/>
        <v>1496.7293</v>
      </c>
      <c r="I616" s="8">
        <f t="shared" si="119"/>
        <v>0</v>
      </c>
      <c r="J616" s="8">
        <f t="shared" si="120"/>
        <v>3000.3323999999998</v>
      </c>
      <c r="K616" s="8">
        <f t="shared" si="121"/>
        <v>4638.7086999999992</v>
      </c>
      <c r="L616" s="8">
        <f t="shared" si="127"/>
        <v>141.64700000000002</v>
      </c>
      <c r="M616" s="8">
        <f t="shared" si="128"/>
        <v>1496.7293</v>
      </c>
      <c r="N616" s="8">
        <f t="shared" si="122"/>
        <v>0</v>
      </c>
      <c r="O616" s="8">
        <f t="shared" si="123"/>
        <v>1800.7613000000001</v>
      </c>
      <c r="P616" s="8">
        <f t="shared" si="124"/>
        <v>3439.1376</v>
      </c>
    </row>
    <row r="617" spans="1:16" outlineLevel="2" x14ac:dyDescent="0.25">
      <c r="A617" s="1" t="s">
        <v>557</v>
      </c>
      <c r="B617" s="1" t="s">
        <v>11</v>
      </c>
      <c r="C617" s="9">
        <v>57.5</v>
      </c>
      <c r="D617" s="9">
        <v>1155.03</v>
      </c>
      <c r="E617" s="9">
        <v>40</v>
      </c>
      <c r="F617" s="9">
        <v>689.94</v>
      </c>
      <c r="G617" s="8">
        <f t="shared" si="117"/>
        <v>45.425000000000004</v>
      </c>
      <c r="H617" s="8">
        <f t="shared" si="118"/>
        <v>2159.9061000000002</v>
      </c>
      <c r="I617" s="8">
        <f t="shared" si="119"/>
        <v>85.600000000000009</v>
      </c>
      <c r="J617" s="8">
        <f t="shared" si="120"/>
        <v>7368.5592000000006</v>
      </c>
      <c r="K617" s="8">
        <f t="shared" si="121"/>
        <v>9659.4903000000013</v>
      </c>
      <c r="L617" s="8">
        <f t="shared" si="127"/>
        <v>45.425000000000004</v>
      </c>
      <c r="M617" s="8">
        <f t="shared" si="128"/>
        <v>2159.9061000000002</v>
      </c>
      <c r="N617" s="8">
        <f t="shared" si="122"/>
        <v>34</v>
      </c>
      <c r="O617" s="8">
        <f t="shared" si="123"/>
        <v>4422.5154000000002</v>
      </c>
      <c r="P617" s="8">
        <f t="shared" si="124"/>
        <v>6661.8465000000006</v>
      </c>
    </row>
    <row r="618" spans="1:16" outlineLevel="2" x14ac:dyDescent="0.25">
      <c r="A618" s="1" t="s">
        <v>557</v>
      </c>
      <c r="B618" s="1" t="s">
        <v>562</v>
      </c>
      <c r="C618" s="9">
        <v>22</v>
      </c>
      <c r="D618" s="9">
        <v>123.27</v>
      </c>
      <c r="E618" s="9">
        <v>0</v>
      </c>
      <c r="F618" s="9">
        <v>101.974</v>
      </c>
      <c r="G618" s="8">
        <f t="shared" si="117"/>
        <v>17.380000000000003</v>
      </c>
      <c r="H618" s="8">
        <f t="shared" si="118"/>
        <v>230.51490000000001</v>
      </c>
      <c r="I618" s="8">
        <f t="shared" si="119"/>
        <v>0</v>
      </c>
      <c r="J618" s="8">
        <f t="shared" si="120"/>
        <v>1089.08232</v>
      </c>
      <c r="K618" s="8">
        <f t="shared" si="121"/>
        <v>1336.97722</v>
      </c>
      <c r="L618" s="8">
        <f t="shared" si="127"/>
        <v>17.380000000000003</v>
      </c>
      <c r="M618" s="8">
        <f t="shared" si="128"/>
        <v>230.51490000000001</v>
      </c>
      <c r="N618" s="8">
        <f t="shared" si="122"/>
        <v>0</v>
      </c>
      <c r="O618" s="8">
        <f t="shared" si="123"/>
        <v>653.65334000000007</v>
      </c>
      <c r="P618" s="8">
        <f t="shared" si="124"/>
        <v>901.54824000000008</v>
      </c>
    </row>
    <row r="619" spans="1:16" outlineLevel="2" x14ac:dyDescent="0.25">
      <c r="A619" s="1" t="s">
        <v>557</v>
      </c>
      <c r="B619" s="1" t="s">
        <v>563</v>
      </c>
      <c r="C619" s="9">
        <v>49</v>
      </c>
      <c r="D619" s="9">
        <v>628.57000000000005</v>
      </c>
      <c r="E619" s="9">
        <v>0</v>
      </c>
      <c r="F619" s="9">
        <v>28.79</v>
      </c>
      <c r="G619" s="8">
        <f t="shared" si="117"/>
        <v>38.71</v>
      </c>
      <c r="H619" s="8">
        <f t="shared" si="118"/>
        <v>1175.4259000000002</v>
      </c>
      <c r="I619" s="8">
        <f t="shared" si="119"/>
        <v>0</v>
      </c>
      <c r="J619" s="8">
        <f t="shared" si="120"/>
        <v>307.47719999999998</v>
      </c>
      <c r="K619" s="8">
        <f t="shared" si="121"/>
        <v>1521.6131000000003</v>
      </c>
      <c r="L619" s="8">
        <f t="shared" si="127"/>
        <v>38.71</v>
      </c>
      <c r="M619" s="8">
        <f t="shared" si="128"/>
        <v>1175.4259000000002</v>
      </c>
      <c r="N619" s="8">
        <f t="shared" si="122"/>
        <v>0</v>
      </c>
      <c r="O619" s="8">
        <f t="shared" si="123"/>
        <v>184.54390000000001</v>
      </c>
      <c r="P619" s="8">
        <f t="shared" si="124"/>
        <v>1398.6798000000003</v>
      </c>
    </row>
    <row r="620" spans="1:16" outlineLevel="2" x14ac:dyDescent="0.25">
      <c r="A620" s="1" t="s">
        <v>557</v>
      </c>
      <c r="B620" s="1" t="s">
        <v>564</v>
      </c>
      <c r="C620" s="9">
        <v>0</v>
      </c>
      <c r="D620" s="9">
        <v>308.14100000000002</v>
      </c>
      <c r="E620" s="9">
        <v>0</v>
      </c>
      <c r="F620" s="9">
        <v>62</v>
      </c>
      <c r="G620" s="8">
        <f t="shared" si="117"/>
        <v>0</v>
      </c>
      <c r="H620" s="8">
        <f t="shared" si="118"/>
        <v>576.22367000000008</v>
      </c>
      <c r="I620" s="8">
        <f t="shared" si="119"/>
        <v>0</v>
      </c>
      <c r="J620" s="8">
        <f t="shared" si="120"/>
        <v>662.16</v>
      </c>
      <c r="K620" s="8">
        <f t="shared" si="121"/>
        <v>1238.3836700000002</v>
      </c>
      <c r="L620" s="8">
        <f t="shared" si="127"/>
        <v>0</v>
      </c>
      <c r="M620" s="8">
        <f t="shared" si="128"/>
        <v>576.22367000000008</v>
      </c>
      <c r="N620" s="8">
        <f t="shared" si="122"/>
        <v>0</v>
      </c>
      <c r="O620" s="8">
        <f t="shared" si="123"/>
        <v>397.42</v>
      </c>
      <c r="P620" s="8">
        <f t="shared" si="124"/>
        <v>973.64367000000016</v>
      </c>
    </row>
    <row r="621" spans="1:16" outlineLevel="2" x14ac:dyDescent="0.25">
      <c r="A621" s="1" t="s">
        <v>557</v>
      </c>
      <c r="B621" s="1" t="s">
        <v>565</v>
      </c>
      <c r="C621" s="9">
        <v>80</v>
      </c>
      <c r="D621" s="9">
        <v>862.79</v>
      </c>
      <c r="E621" s="9">
        <v>100.85</v>
      </c>
      <c r="F621" s="9">
        <v>370.36</v>
      </c>
      <c r="G621" s="8">
        <f t="shared" si="117"/>
        <v>63.2</v>
      </c>
      <c r="H621" s="8">
        <f t="shared" si="118"/>
        <v>1613.4173000000001</v>
      </c>
      <c r="I621" s="8">
        <f t="shared" si="119"/>
        <v>215.81899999999999</v>
      </c>
      <c r="J621" s="8">
        <f t="shared" si="120"/>
        <v>3955.4448000000002</v>
      </c>
      <c r="K621" s="8">
        <f t="shared" si="121"/>
        <v>5847.8811000000005</v>
      </c>
      <c r="L621" s="8">
        <f t="shared" si="127"/>
        <v>63.2</v>
      </c>
      <c r="M621" s="8">
        <f t="shared" si="128"/>
        <v>1613.4173000000001</v>
      </c>
      <c r="N621" s="8">
        <f t="shared" si="122"/>
        <v>85.722499999999997</v>
      </c>
      <c r="O621" s="8">
        <f t="shared" si="123"/>
        <v>2374.0076000000004</v>
      </c>
      <c r="P621" s="8">
        <f t="shared" si="124"/>
        <v>4136.3474000000006</v>
      </c>
    </row>
    <row r="622" spans="1:16" outlineLevel="2" x14ac:dyDescent="0.25">
      <c r="A622" s="1" t="s">
        <v>557</v>
      </c>
      <c r="B622" s="1" t="s">
        <v>566</v>
      </c>
      <c r="C622" s="9">
        <v>13</v>
      </c>
      <c r="D622" s="9">
        <v>566.86</v>
      </c>
      <c r="E622" s="9">
        <v>0</v>
      </c>
      <c r="F622" s="9">
        <v>249.25</v>
      </c>
      <c r="G622" s="8">
        <f t="shared" si="117"/>
        <v>10.27</v>
      </c>
      <c r="H622" s="8">
        <f t="shared" si="118"/>
        <v>1060.0282000000002</v>
      </c>
      <c r="I622" s="8">
        <f t="shared" si="119"/>
        <v>0</v>
      </c>
      <c r="J622" s="8">
        <f t="shared" si="120"/>
        <v>2661.99</v>
      </c>
      <c r="K622" s="8">
        <f t="shared" si="121"/>
        <v>3732.2882</v>
      </c>
      <c r="L622" s="8">
        <f t="shared" si="127"/>
        <v>10.27</v>
      </c>
      <c r="M622" s="8">
        <f t="shared" si="128"/>
        <v>1060.0282000000002</v>
      </c>
      <c r="N622" s="8">
        <f t="shared" si="122"/>
        <v>0</v>
      </c>
      <c r="O622" s="8">
        <f t="shared" si="123"/>
        <v>1597.6925000000001</v>
      </c>
      <c r="P622" s="8">
        <f t="shared" si="124"/>
        <v>2667.9907000000003</v>
      </c>
    </row>
    <row r="623" spans="1:16" outlineLevel="1" x14ac:dyDescent="0.25">
      <c r="A623" s="23" t="s">
        <v>1243</v>
      </c>
      <c r="B623" s="22"/>
      <c r="C623" s="9">
        <f t="shared" ref="C623:P623" si="130">SUBTOTAL(9,C612:C622)</f>
        <v>546.79999999999995</v>
      </c>
      <c r="D623" s="9">
        <f t="shared" si="130"/>
        <v>6155.5109999999995</v>
      </c>
      <c r="E623" s="9">
        <f t="shared" si="130"/>
        <v>140.85</v>
      </c>
      <c r="F623" s="9">
        <f t="shared" si="130"/>
        <v>2384.2739999999999</v>
      </c>
      <c r="G623" s="8">
        <f t="shared" si="130"/>
        <v>431.97199999999998</v>
      </c>
      <c r="H623" s="8">
        <f t="shared" si="130"/>
        <v>11510.80557</v>
      </c>
      <c r="I623" s="8">
        <f t="shared" si="130"/>
        <v>301.41899999999998</v>
      </c>
      <c r="J623" s="8">
        <f t="shared" si="130"/>
        <v>25464.046320000001</v>
      </c>
      <c r="K623" s="8">
        <f t="shared" si="130"/>
        <v>37708.242890000001</v>
      </c>
      <c r="L623" s="8">
        <f t="shared" si="130"/>
        <v>431.97199999999998</v>
      </c>
      <c r="M623" s="8">
        <f t="shared" si="130"/>
        <v>11510.80557</v>
      </c>
      <c r="N623" s="8">
        <f t="shared" si="130"/>
        <v>119.7225</v>
      </c>
      <c r="O623" s="8">
        <f t="shared" si="130"/>
        <v>15283.196340000002</v>
      </c>
      <c r="P623" s="8">
        <f t="shared" si="130"/>
        <v>27345.696410000004</v>
      </c>
    </row>
    <row r="624" spans="1:16" outlineLevel="2" x14ac:dyDescent="0.25">
      <c r="A624" s="1" t="s">
        <v>567</v>
      </c>
      <c r="B624" s="1" t="s">
        <v>568</v>
      </c>
      <c r="C624" s="9">
        <v>293</v>
      </c>
      <c r="D624" s="9">
        <v>1997.74</v>
      </c>
      <c r="E624" s="9">
        <v>40</v>
      </c>
      <c r="F624" s="9">
        <v>766.96</v>
      </c>
      <c r="G624" s="8">
        <f t="shared" si="117"/>
        <v>231.47</v>
      </c>
      <c r="H624" s="8">
        <f t="shared" si="118"/>
        <v>3735.7738000000004</v>
      </c>
      <c r="I624" s="8">
        <f t="shared" si="119"/>
        <v>85.600000000000009</v>
      </c>
      <c r="J624" s="8">
        <f t="shared" si="120"/>
        <v>8191.1328000000003</v>
      </c>
      <c r="K624" s="8">
        <f t="shared" si="121"/>
        <v>12243.9766</v>
      </c>
      <c r="L624" s="8">
        <f t="shared" si="127"/>
        <v>231.47</v>
      </c>
      <c r="M624" s="8">
        <f t="shared" si="128"/>
        <v>3735.7738000000004</v>
      </c>
      <c r="N624" s="8">
        <f t="shared" si="122"/>
        <v>34</v>
      </c>
      <c r="O624" s="8">
        <f t="shared" si="123"/>
        <v>4916.2136</v>
      </c>
      <c r="P624" s="8">
        <f t="shared" si="124"/>
        <v>8917.4573999999993</v>
      </c>
    </row>
    <row r="625" spans="1:16" outlineLevel="2" x14ac:dyDescent="0.25">
      <c r="A625" s="1" t="s">
        <v>567</v>
      </c>
      <c r="B625" s="1" t="s">
        <v>569</v>
      </c>
      <c r="C625" s="9">
        <v>57</v>
      </c>
      <c r="D625" s="9">
        <v>483.86</v>
      </c>
      <c r="E625" s="9">
        <v>17</v>
      </c>
      <c r="F625" s="9">
        <v>753</v>
      </c>
      <c r="G625" s="8">
        <f t="shared" si="117"/>
        <v>45.03</v>
      </c>
      <c r="H625" s="8">
        <f t="shared" si="118"/>
        <v>904.81820000000005</v>
      </c>
      <c r="I625" s="8">
        <f t="shared" si="119"/>
        <v>36.380000000000003</v>
      </c>
      <c r="J625" s="8">
        <f t="shared" si="120"/>
        <v>8042.04</v>
      </c>
      <c r="K625" s="8">
        <f t="shared" si="121"/>
        <v>9028.2682000000004</v>
      </c>
      <c r="L625" s="8">
        <f t="shared" si="127"/>
        <v>45.03</v>
      </c>
      <c r="M625" s="8">
        <f t="shared" si="128"/>
        <v>904.81820000000005</v>
      </c>
      <c r="N625" s="8">
        <f t="shared" si="122"/>
        <v>14.45</v>
      </c>
      <c r="O625" s="8">
        <f t="shared" si="123"/>
        <v>4826.7300000000005</v>
      </c>
      <c r="P625" s="8">
        <f t="shared" si="124"/>
        <v>5791.0282000000007</v>
      </c>
    </row>
    <row r="626" spans="1:16" outlineLevel="2" x14ac:dyDescent="0.25">
      <c r="A626" s="1" t="s">
        <v>567</v>
      </c>
      <c r="B626" s="1" t="s">
        <v>570</v>
      </c>
      <c r="C626" s="9">
        <v>11</v>
      </c>
      <c r="D626" s="9">
        <v>2218.54</v>
      </c>
      <c r="E626" s="9">
        <v>0</v>
      </c>
      <c r="F626" s="9">
        <v>1718.145</v>
      </c>
      <c r="G626" s="8">
        <f t="shared" si="117"/>
        <v>8.6900000000000013</v>
      </c>
      <c r="H626" s="8">
        <f t="shared" si="118"/>
        <v>4148.6698000000006</v>
      </c>
      <c r="I626" s="8">
        <f t="shared" si="119"/>
        <v>0</v>
      </c>
      <c r="J626" s="8">
        <f t="shared" si="120"/>
        <v>18349.7886</v>
      </c>
      <c r="K626" s="8">
        <f t="shared" si="121"/>
        <v>22507.148399999998</v>
      </c>
      <c r="L626" s="8">
        <f t="shared" si="127"/>
        <v>8.6900000000000013</v>
      </c>
      <c r="M626" s="8">
        <f t="shared" si="128"/>
        <v>4148.6698000000006</v>
      </c>
      <c r="N626" s="8">
        <f t="shared" si="122"/>
        <v>0</v>
      </c>
      <c r="O626" s="8">
        <f t="shared" si="123"/>
        <v>11013.309450000001</v>
      </c>
      <c r="P626" s="8">
        <f t="shared" si="124"/>
        <v>15170.669250000001</v>
      </c>
    </row>
    <row r="627" spans="1:16" outlineLevel="2" x14ac:dyDescent="0.25">
      <c r="A627" s="1" t="s">
        <v>567</v>
      </c>
      <c r="B627" s="1" t="s">
        <v>521</v>
      </c>
      <c r="C627" s="9">
        <v>103.56</v>
      </c>
      <c r="D627" s="9">
        <v>2903.038</v>
      </c>
      <c r="E627" s="9">
        <v>304.27</v>
      </c>
      <c r="F627" s="9">
        <v>1877.11</v>
      </c>
      <c r="G627" s="8">
        <f t="shared" si="117"/>
        <v>81.812400000000011</v>
      </c>
      <c r="H627" s="8">
        <f t="shared" si="118"/>
        <v>5428.6810599999999</v>
      </c>
      <c r="I627" s="8">
        <f t="shared" si="119"/>
        <v>651.13779999999997</v>
      </c>
      <c r="J627" s="8">
        <f t="shared" si="120"/>
        <v>20047.534799999998</v>
      </c>
      <c r="K627" s="8">
        <f t="shared" si="121"/>
        <v>26209.166059999996</v>
      </c>
      <c r="L627" s="8">
        <f t="shared" si="127"/>
        <v>81.812400000000011</v>
      </c>
      <c r="M627" s="8">
        <f t="shared" si="128"/>
        <v>5428.6810599999999</v>
      </c>
      <c r="N627" s="8">
        <f t="shared" si="122"/>
        <v>258.62949999999995</v>
      </c>
      <c r="O627" s="8">
        <f t="shared" si="123"/>
        <v>12032.275099999999</v>
      </c>
      <c r="P627" s="8">
        <f t="shared" si="124"/>
        <v>17801.39806</v>
      </c>
    </row>
    <row r="628" spans="1:16" outlineLevel="2" x14ac:dyDescent="0.25">
      <c r="A628" s="1" t="s">
        <v>567</v>
      </c>
      <c r="B628" s="1" t="s">
        <v>571</v>
      </c>
      <c r="C628" s="9">
        <v>95.82</v>
      </c>
      <c r="D628" s="9">
        <v>922.86</v>
      </c>
      <c r="E628" s="9">
        <v>0</v>
      </c>
      <c r="F628" s="9">
        <v>2272.89</v>
      </c>
      <c r="G628" s="8">
        <f t="shared" si="117"/>
        <v>75.697800000000001</v>
      </c>
      <c r="H628" s="8">
        <f t="shared" si="118"/>
        <v>1725.7482000000002</v>
      </c>
      <c r="I628" s="8">
        <f t="shared" si="119"/>
        <v>0</v>
      </c>
      <c r="J628" s="8">
        <f t="shared" si="120"/>
        <v>24274.465199999999</v>
      </c>
      <c r="K628" s="8">
        <f t="shared" si="121"/>
        <v>26075.911199999999</v>
      </c>
      <c r="L628" s="8">
        <f t="shared" si="127"/>
        <v>75.697800000000001</v>
      </c>
      <c r="M628" s="8">
        <f t="shared" si="128"/>
        <v>1725.7482000000002</v>
      </c>
      <c r="N628" s="8">
        <f t="shared" si="122"/>
        <v>0</v>
      </c>
      <c r="O628" s="8">
        <f t="shared" si="123"/>
        <v>14569.224899999999</v>
      </c>
      <c r="P628" s="8">
        <f t="shared" si="124"/>
        <v>16370.670899999999</v>
      </c>
    </row>
    <row r="629" spans="1:16" outlineLevel="2" x14ac:dyDescent="0.25">
      <c r="A629" s="1" t="s">
        <v>567</v>
      </c>
      <c r="B629" s="1" t="s">
        <v>572</v>
      </c>
      <c r="C629" s="9">
        <v>143</v>
      </c>
      <c r="D629" s="9">
        <v>1551.25</v>
      </c>
      <c r="E629" s="9">
        <v>0</v>
      </c>
      <c r="F629" s="9">
        <v>1285.45</v>
      </c>
      <c r="G629" s="8">
        <f t="shared" si="117"/>
        <v>112.97</v>
      </c>
      <c r="H629" s="8">
        <f t="shared" si="118"/>
        <v>2900.8375000000001</v>
      </c>
      <c r="I629" s="8">
        <f t="shared" si="119"/>
        <v>0</v>
      </c>
      <c r="J629" s="8">
        <f t="shared" si="120"/>
        <v>13728.606</v>
      </c>
      <c r="K629" s="8">
        <f t="shared" si="121"/>
        <v>16742.413499999999</v>
      </c>
      <c r="L629" s="8">
        <f t="shared" si="127"/>
        <v>112.97</v>
      </c>
      <c r="M629" s="8">
        <f t="shared" si="128"/>
        <v>2900.8375000000001</v>
      </c>
      <c r="N629" s="8">
        <f t="shared" si="122"/>
        <v>0</v>
      </c>
      <c r="O629" s="8">
        <f t="shared" si="123"/>
        <v>8239.7345000000005</v>
      </c>
      <c r="P629" s="8">
        <f t="shared" si="124"/>
        <v>11253.542000000001</v>
      </c>
    </row>
    <row r="630" spans="1:16" outlineLevel="2" x14ac:dyDescent="0.25">
      <c r="A630" s="1" t="s">
        <v>567</v>
      </c>
      <c r="B630" s="1" t="s">
        <v>97</v>
      </c>
      <c r="C630" s="9">
        <v>0</v>
      </c>
      <c r="D630" s="9">
        <v>486.77</v>
      </c>
      <c r="E630" s="9">
        <v>0</v>
      </c>
      <c r="F630" s="9">
        <v>823.73</v>
      </c>
      <c r="G630" s="8">
        <f t="shared" si="117"/>
        <v>0</v>
      </c>
      <c r="H630" s="8">
        <f t="shared" si="118"/>
        <v>910.25990000000002</v>
      </c>
      <c r="I630" s="8">
        <f t="shared" si="119"/>
        <v>0</v>
      </c>
      <c r="J630" s="8">
        <f t="shared" si="120"/>
        <v>8797.4364000000005</v>
      </c>
      <c r="K630" s="8">
        <f t="shared" si="121"/>
        <v>9707.6962999999996</v>
      </c>
      <c r="L630" s="8">
        <f t="shared" si="127"/>
        <v>0</v>
      </c>
      <c r="M630" s="8">
        <f t="shared" si="128"/>
        <v>910.25990000000002</v>
      </c>
      <c r="N630" s="8">
        <f t="shared" si="122"/>
        <v>0</v>
      </c>
      <c r="O630" s="8">
        <f t="shared" si="123"/>
        <v>5280.1093000000001</v>
      </c>
      <c r="P630" s="8">
        <f t="shared" si="124"/>
        <v>6190.3692000000001</v>
      </c>
    </row>
    <row r="631" spans="1:16" outlineLevel="2" x14ac:dyDescent="0.25">
      <c r="A631" s="1" t="s">
        <v>567</v>
      </c>
      <c r="B631" s="1" t="s">
        <v>573</v>
      </c>
      <c r="C631" s="9">
        <v>71</v>
      </c>
      <c r="D631" s="9">
        <v>421.76299999999998</v>
      </c>
      <c r="E631" s="9">
        <v>0</v>
      </c>
      <c r="F631" s="9">
        <v>493.21499999999997</v>
      </c>
      <c r="G631" s="8">
        <f t="shared" si="117"/>
        <v>56.09</v>
      </c>
      <c r="H631" s="8">
        <f t="shared" si="118"/>
        <v>788.69681000000003</v>
      </c>
      <c r="I631" s="8">
        <f t="shared" si="119"/>
        <v>0</v>
      </c>
      <c r="J631" s="8">
        <f t="shared" si="120"/>
        <v>5267.5361999999996</v>
      </c>
      <c r="K631" s="8">
        <f t="shared" si="121"/>
        <v>6112.3230100000001</v>
      </c>
      <c r="L631" s="8">
        <f t="shared" si="127"/>
        <v>56.09</v>
      </c>
      <c r="M631" s="8">
        <f t="shared" si="128"/>
        <v>788.69681000000003</v>
      </c>
      <c r="N631" s="8">
        <f t="shared" si="122"/>
        <v>0</v>
      </c>
      <c r="O631" s="8">
        <f t="shared" si="123"/>
        <v>3161.5081500000001</v>
      </c>
      <c r="P631" s="8">
        <f t="shared" si="124"/>
        <v>4006.2949600000002</v>
      </c>
    </row>
    <row r="632" spans="1:16" outlineLevel="2" x14ac:dyDescent="0.25">
      <c r="A632" s="1" t="s">
        <v>567</v>
      </c>
      <c r="B632" s="1" t="s">
        <v>574</v>
      </c>
      <c r="C632" s="9">
        <v>69.87</v>
      </c>
      <c r="D632" s="9">
        <v>980.96</v>
      </c>
      <c r="E632" s="9">
        <v>0</v>
      </c>
      <c r="F632" s="9">
        <v>759.38</v>
      </c>
      <c r="G632" s="8">
        <f t="shared" si="117"/>
        <v>55.197300000000006</v>
      </c>
      <c r="H632" s="8">
        <f t="shared" si="118"/>
        <v>1834.3952000000002</v>
      </c>
      <c r="I632" s="8">
        <f t="shared" si="119"/>
        <v>0</v>
      </c>
      <c r="J632" s="8">
        <f t="shared" si="120"/>
        <v>8110.1783999999998</v>
      </c>
      <c r="K632" s="8">
        <f t="shared" si="121"/>
        <v>9999.7708999999995</v>
      </c>
      <c r="L632" s="8">
        <f t="shared" si="127"/>
        <v>55.197300000000006</v>
      </c>
      <c r="M632" s="8">
        <f t="shared" si="128"/>
        <v>1834.3952000000002</v>
      </c>
      <c r="N632" s="8">
        <f t="shared" si="122"/>
        <v>0</v>
      </c>
      <c r="O632" s="8">
        <f t="shared" si="123"/>
        <v>4867.6257999999998</v>
      </c>
      <c r="P632" s="8">
        <f t="shared" si="124"/>
        <v>6757.2183000000005</v>
      </c>
    </row>
    <row r="633" spans="1:16" outlineLevel="2" x14ac:dyDescent="0.25">
      <c r="A633" s="1" t="s">
        <v>567</v>
      </c>
      <c r="B633" s="1" t="s">
        <v>575</v>
      </c>
      <c r="C633" s="9">
        <v>32.04</v>
      </c>
      <c r="D633" s="9">
        <v>308.66000000000003</v>
      </c>
      <c r="E633" s="9">
        <v>0</v>
      </c>
      <c r="F633" s="9">
        <v>995.91</v>
      </c>
      <c r="G633" s="8">
        <f t="shared" si="117"/>
        <v>25.311600000000002</v>
      </c>
      <c r="H633" s="8">
        <f t="shared" si="118"/>
        <v>577.19420000000002</v>
      </c>
      <c r="I633" s="8">
        <f t="shared" si="119"/>
        <v>0</v>
      </c>
      <c r="J633" s="8">
        <f t="shared" si="120"/>
        <v>10636.318799999999</v>
      </c>
      <c r="K633" s="8">
        <f t="shared" si="121"/>
        <v>11238.8246</v>
      </c>
      <c r="L633" s="8">
        <f t="shared" si="127"/>
        <v>25.311600000000002</v>
      </c>
      <c r="M633" s="8">
        <f t="shared" si="128"/>
        <v>577.19420000000002</v>
      </c>
      <c r="N633" s="8">
        <f t="shared" si="122"/>
        <v>0</v>
      </c>
      <c r="O633" s="8">
        <f t="shared" si="123"/>
        <v>6383.7830999999996</v>
      </c>
      <c r="P633" s="8">
        <f t="shared" si="124"/>
        <v>6986.2888999999996</v>
      </c>
    </row>
    <row r="634" spans="1:16" outlineLevel="2" x14ac:dyDescent="0.25">
      <c r="A634" s="1" t="s">
        <v>567</v>
      </c>
      <c r="B634" s="1" t="s">
        <v>335</v>
      </c>
      <c r="C634" s="9">
        <v>73</v>
      </c>
      <c r="D634" s="9">
        <v>1268.0530000000001</v>
      </c>
      <c r="E634" s="9">
        <v>0</v>
      </c>
      <c r="F634" s="9">
        <v>1484.43</v>
      </c>
      <c r="G634" s="8">
        <f t="shared" ref="G634:G701" si="131">+C634*0.79</f>
        <v>57.67</v>
      </c>
      <c r="H634" s="8">
        <f t="shared" ref="H634:H701" si="132">+D634*1.87</f>
        <v>2371.2591100000004</v>
      </c>
      <c r="I634" s="8">
        <f t="shared" ref="I634:I701" si="133">+E634*2.14</f>
        <v>0</v>
      </c>
      <c r="J634" s="8">
        <f t="shared" ref="J634:J701" si="134">+F634*10.68</f>
        <v>15853.7124</v>
      </c>
      <c r="K634" s="8">
        <f t="shared" ref="K634:K701" si="135">SUM(G634:J634)</f>
        <v>18282.641510000001</v>
      </c>
      <c r="L634" s="8">
        <f t="shared" si="127"/>
        <v>57.67</v>
      </c>
      <c r="M634" s="8">
        <f t="shared" si="128"/>
        <v>2371.2591100000004</v>
      </c>
      <c r="N634" s="8">
        <f t="shared" ref="N634:N701" si="136">+E634*0.85</f>
        <v>0</v>
      </c>
      <c r="O634" s="8">
        <f t="shared" ref="O634:O701" si="137">+F634*6.41</f>
        <v>9515.1963000000014</v>
      </c>
      <c r="P634" s="8">
        <f t="shared" ref="P634:P701" si="138">SUM(L634:O634)</f>
        <v>11944.125410000002</v>
      </c>
    </row>
    <row r="635" spans="1:16" outlineLevel="1" x14ac:dyDescent="0.25">
      <c r="A635" s="23" t="s">
        <v>1242</v>
      </c>
      <c r="B635" s="22"/>
      <c r="C635" s="9">
        <f t="shared" ref="C635:P635" si="139">SUBTOTAL(9,C624:C634)</f>
        <v>949.29</v>
      </c>
      <c r="D635" s="9">
        <f t="shared" si="139"/>
        <v>13543.494000000002</v>
      </c>
      <c r="E635" s="9">
        <f t="shared" si="139"/>
        <v>361.27</v>
      </c>
      <c r="F635" s="9">
        <f t="shared" si="139"/>
        <v>13230.22</v>
      </c>
      <c r="G635" s="8">
        <f t="shared" si="139"/>
        <v>749.93910000000005</v>
      </c>
      <c r="H635" s="8">
        <f t="shared" si="139"/>
        <v>25326.333780000001</v>
      </c>
      <c r="I635" s="8">
        <f t="shared" si="139"/>
        <v>773.11779999999999</v>
      </c>
      <c r="J635" s="8">
        <f t="shared" si="139"/>
        <v>141298.74960000001</v>
      </c>
      <c r="K635" s="8">
        <f t="shared" si="139"/>
        <v>168148.14027999999</v>
      </c>
      <c r="L635" s="8">
        <f t="shared" si="139"/>
        <v>749.93910000000005</v>
      </c>
      <c r="M635" s="8">
        <f t="shared" si="139"/>
        <v>25326.333780000001</v>
      </c>
      <c r="N635" s="8">
        <f t="shared" si="139"/>
        <v>307.07949999999994</v>
      </c>
      <c r="O635" s="8">
        <f t="shared" si="139"/>
        <v>84805.710200000001</v>
      </c>
      <c r="P635" s="8">
        <f t="shared" si="139"/>
        <v>111189.06258000001</v>
      </c>
    </row>
    <row r="636" spans="1:16" outlineLevel="2" x14ac:dyDescent="0.25">
      <c r="A636" s="1" t="s">
        <v>576</v>
      </c>
      <c r="B636" s="1" t="s">
        <v>577</v>
      </c>
      <c r="C636" s="9">
        <v>73.42</v>
      </c>
      <c r="D636" s="9">
        <v>519.61</v>
      </c>
      <c r="E636" s="9">
        <v>94</v>
      </c>
      <c r="F636" s="9">
        <v>151.6</v>
      </c>
      <c r="G636" s="8">
        <f t="shared" si="131"/>
        <v>58.001800000000003</v>
      </c>
      <c r="H636" s="8">
        <f t="shared" si="132"/>
        <v>971.67070000000012</v>
      </c>
      <c r="I636" s="8">
        <f t="shared" si="133"/>
        <v>201.16000000000003</v>
      </c>
      <c r="J636" s="8">
        <f t="shared" si="134"/>
        <v>1619.088</v>
      </c>
      <c r="K636" s="8">
        <f t="shared" si="135"/>
        <v>2849.9205000000002</v>
      </c>
      <c r="L636" s="8">
        <f t="shared" si="127"/>
        <v>58.001800000000003</v>
      </c>
      <c r="M636" s="8">
        <f t="shared" si="128"/>
        <v>971.67070000000012</v>
      </c>
      <c r="N636" s="8">
        <f t="shared" si="136"/>
        <v>79.899999999999991</v>
      </c>
      <c r="O636" s="8">
        <f t="shared" si="137"/>
        <v>971.75599999999997</v>
      </c>
      <c r="P636" s="8">
        <f t="shared" si="138"/>
        <v>2081.3285000000001</v>
      </c>
    </row>
    <row r="637" spans="1:16" outlineLevel="2" x14ac:dyDescent="0.25">
      <c r="A637" s="1" t="s">
        <v>576</v>
      </c>
      <c r="B637" s="1" t="s">
        <v>578</v>
      </c>
      <c r="C637" s="9">
        <v>0</v>
      </c>
      <c r="D637" s="9">
        <v>611.5</v>
      </c>
      <c r="E637" s="9">
        <v>0</v>
      </c>
      <c r="F637" s="9">
        <v>149.78</v>
      </c>
      <c r="G637" s="8">
        <f t="shared" si="131"/>
        <v>0</v>
      </c>
      <c r="H637" s="8">
        <f t="shared" si="132"/>
        <v>1143.5050000000001</v>
      </c>
      <c r="I637" s="8">
        <f t="shared" si="133"/>
        <v>0</v>
      </c>
      <c r="J637" s="8">
        <f t="shared" si="134"/>
        <v>1599.6504</v>
      </c>
      <c r="K637" s="8">
        <f t="shared" si="135"/>
        <v>2743.1554000000001</v>
      </c>
      <c r="L637" s="8">
        <f t="shared" si="127"/>
        <v>0</v>
      </c>
      <c r="M637" s="8">
        <f t="shared" si="128"/>
        <v>1143.5050000000001</v>
      </c>
      <c r="N637" s="8">
        <f t="shared" si="136"/>
        <v>0</v>
      </c>
      <c r="O637" s="8">
        <f t="shared" si="137"/>
        <v>960.08980000000008</v>
      </c>
      <c r="P637" s="8">
        <f t="shared" si="138"/>
        <v>2103.5948000000003</v>
      </c>
    </row>
    <row r="638" spans="1:16" outlineLevel="2" x14ac:dyDescent="0.25">
      <c r="A638" s="1" t="s">
        <v>576</v>
      </c>
      <c r="B638" s="1" t="s">
        <v>579</v>
      </c>
      <c r="C638" s="9">
        <v>0</v>
      </c>
      <c r="D638" s="9">
        <v>39.78</v>
      </c>
      <c r="E638" s="9">
        <v>0</v>
      </c>
      <c r="F638" s="9">
        <v>33</v>
      </c>
      <c r="G638" s="8">
        <f t="shared" si="131"/>
        <v>0</v>
      </c>
      <c r="H638" s="8">
        <f t="shared" si="132"/>
        <v>74.388600000000011</v>
      </c>
      <c r="I638" s="8">
        <f t="shared" si="133"/>
        <v>0</v>
      </c>
      <c r="J638" s="8">
        <f t="shared" si="134"/>
        <v>352.44</v>
      </c>
      <c r="K638" s="8">
        <f t="shared" si="135"/>
        <v>426.82859999999999</v>
      </c>
      <c r="L638" s="8">
        <f t="shared" si="127"/>
        <v>0</v>
      </c>
      <c r="M638" s="8">
        <f t="shared" si="128"/>
        <v>74.388600000000011</v>
      </c>
      <c r="N638" s="8">
        <f t="shared" si="136"/>
        <v>0</v>
      </c>
      <c r="O638" s="8">
        <f t="shared" si="137"/>
        <v>211.53</v>
      </c>
      <c r="P638" s="8">
        <f t="shared" si="138"/>
        <v>285.91860000000003</v>
      </c>
    </row>
    <row r="639" spans="1:16" outlineLevel="2" x14ac:dyDescent="0.25">
      <c r="A639" s="1" t="s">
        <v>576</v>
      </c>
      <c r="B639" s="1" t="s">
        <v>580</v>
      </c>
      <c r="C639" s="9">
        <v>0</v>
      </c>
      <c r="D639" s="9">
        <v>277.27</v>
      </c>
      <c r="E639" s="9">
        <v>0</v>
      </c>
      <c r="F639" s="9">
        <v>94</v>
      </c>
      <c r="G639" s="8">
        <f t="shared" si="131"/>
        <v>0</v>
      </c>
      <c r="H639" s="8">
        <f t="shared" si="132"/>
        <v>518.49490000000003</v>
      </c>
      <c r="I639" s="8">
        <f t="shared" si="133"/>
        <v>0</v>
      </c>
      <c r="J639" s="8">
        <f t="shared" si="134"/>
        <v>1003.92</v>
      </c>
      <c r="K639" s="8">
        <f t="shared" si="135"/>
        <v>1522.4149</v>
      </c>
      <c r="L639" s="8">
        <f t="shared" si="127"/>
        <v>0</v>
      </c>
      <c r="M639" s="8">
        <f t="shared" si="128"/>
        <v>518.49490000000003</v>
      </c>
      <c r="N639" s="8">
        <f t="shared" si="136"/>
        <v>0</v>
      </c>
      <c r="O639" s="8">
        <f t="shared" si="137"/>
        <v>602.54</v>
      </c>
      <c r="P639" s="8">
        <f t="shared" si="138"/>
        <v>1121.0349000000001</v>
      </c>
    </row>
    <row r="640" spans="1:16" outlineLevel="2" x14ac:dyDescent="0.25">
      <c r="A640" s="1" t="s">
        <v>576</v>
      </c>
      <c r="B640" s="1" t="s">
        <v>581</v>
      </c>
      <c r="C640" s="9">
        <v>0</v>
      </c>
      <c r="D640" s="9">
        <v>359.23</v>
      </c>
      <c r="E640" s="9">
        <v>0</v>
      </c>
      <c r="F640" s="9">
        <v>0</v>
      </c>
      <c r="G640" s="8">
        <f t="shared" si="131"/>
        <v>0</v>
      </c>
      <c r="H640" s="8">
        <f t="shared" si="132"/>
        <v>671.76010000000008</v>
      </c>
      <c r="I640" s="8">
        <f t="shared" si="133"/>
        <v>0</v>
      </c>
      <c r="J640" s="8">
        <f t="shared" si="134"/>
        <v>0</v>
      </c>
      <c r="K640" s="8">
        <f t="shared" si="135"/>
        <v>671.76010000000008</v>
      </c>
      <c r="L640" s="8">
        <f t="shared" si="127"/>
        <v>0</v>
      </c>
      <c r="M640" s="8">
        <f t="shared" si="128"/>
        <v>671.76010000000008</v>
      </c>
      <c r="N640" s="8">
        <f t="shared" si="136"/>
        <v>0</v>
      </c>
      <c r="O640" s="8">
        <f t="shared" si="137"/>
        <v>0</v>
      </c>
      <c r="P640" s="8">
        <f t="shared" si="138"/>
        <v>671.76010000000008</v>
      </c>
    </row>
    <row r="641" spans="1:16" outlineLevel="2" x14ac:dyDescent="0.25">
      <c r="A641" s="1" t="s">
        <v>576</v>
      </c>
      <c r="B641" s="1" t="s">
        <v>582</v>
      </c>
      <c r="C641" s="9">
        <v>10</v>
      </c>
      <c r="D641" s="9">
        <v>41</v>
      </c>
      <c r="E641" s="9">
        <v>0</v>
      </c>
      <c r="F641" s="9">
        <v>0</v>
      </c>
      <c r="G641" s="8">
        <f t="shared" si="131"/>
        <v>7.9</v>
      </c>
      <c r="H641" s="8">
        <f t="shared" si="132"/>
        <v>76.67</v>
      </c>
      <c r="I641" s="8">
        <f t="shared" si="133"/>
        <v>0</v>
      </c>
      <c r="J641" s="8">
        <f t="shared" si="134"/>
        <v>0</v>
      </c>
      <c r="K641" s="8">
        <f t="shared" si="135"/>
        <v>84.570000000000007</v>
      </c>
      <c r="L641" s="8">
        <f t="shared" si="127"/>
        <v>7.9</v>
      </c>
      <c r="M641" s="8">
        <f t="shared" si="128"/>
        <v>76.67</v>
      </c>
      <c r="N641" s="8">
        <f t="shared" si="136"/>
        <v>0</v>
      </c>
      <c r="O641" s="8">
        <f t="shared" si="137"/>
        <v>0</v>
      </c>
      <c r="P641" s="8">
        <f t="shared" si="138"/>
        <v>84.570000000000007</v>
      </c>
    </row>
    <row r="642" spans="1:16" outlineLevel="2" x14ac:dyDescent="0.25">
      <c r="A642" s="1" t="s">
        <v>576</v>
      </c>
      <c r="B642" s="1" t="s">
        <v>583</v>
      </c>
      <c r="C642" s="9">
        <v>19</v>
      </c>
      <c r="D642" s="9">
        <v>337.79</v>
      </c>
      <c r="E642" s="9">
        <v>16</v>
      </c>
      <c r="F642" s="9">
        <v>250</v>
      </c>
      <c r="G642" s="8">
        <f t="shared" si="131"/>
        <v>15.010000000000002</v>
      </c>
      <c r="H642" s="8">
        <f t="shared" si="132"/>
        <v>631.66730000000007</v>
      </c>
      <c r="I642" s="8">
        <f t="shared" si="133"/>
        <v>34.24</v>
      </c>
      <c r="J642" s="8">
        <f t="shared" si="134"/>
        <v>2670</v>
      </c>
      <c r="K642" s="8">
        <f t="shared" si="135"/>
        <v>3350.9173000000001</v>
      </c>
      <c r="L642" s="8">
        <f t="shared" si="127"/>
        <v>15.010000000000002</v>
      </c>
      <c r="M642" s="8">
        <f t="shared" si="128"/>
        <v>631.66730000000007</v>
      </c>
      <c r="N642" s="8">
        <f t="shared" si="136"/>
        <v>13.6</v>
      </c>
      <c r="O642" s="8">
        <f t="shared" si="137"/>
        <v>1602.5</v>
      </c>
      <c r="P642" s="8">
        <f t="shared" si="138"/>
        <v>2262.7773000000002</v>
      </c>
    </row>
    <row r="643" spans="1:16" outlineLevel="2" x14ac:dyDescent="0.25">
      <c r="A643" s="1" t="s">
        <v>576</v>
      </c>
      <c r="B643" s="1" t="s">
        <v>584</v>
      </c>
      <c r="C643" s="9">
        <v>50</v>
      </c>
      <c r="D643" s="9">
        <v>231</v>
      </c>
      <c r="E643" s="9">
        <v>12.56</v>
      </c>
      <c r="F643" s="9">
        <v>31</v>
      </c>
      <c r="G643" s="8">
        <f t="shared" si="131"/>
        <v>39.5</v>
      </c>
      <c r="H643" s="8">
        <f t="shared" si="132"/>
        <v>431.97</v>
      </c>
      <c r="I643" s="8">
        <f t="shared" si="133"/>
        <v>26.878400000000003</v>
      </c>
      <c r="J643" s="8">
        <f t="shared" si="134"/>
        <v>331.08</v>
      </c>
      <c r="K643" s="8">
        <f t="shared" si="135"/>
        <v>829.42840000000001</v>
      </c>
      <c r="L643" s="8">
        <f t="shared" si="127"/>
        <v>39.5</v>
      </c>
      <c r="M643" s="8">
        <f t="shared" si="128"/>
        <v>431.97</v>
      </c>
      <c r="N643" s="8">
        <f t="shared" si="136"/>
        <v>10.676</v>
      </c>
      <c r="O643" s="8">
        <f t="shared" si="137"/>
        <v>198.71</v>
      </c>
      <c r="P643" s="8">
        <f t="shared" si="138"/>
        <v>680.85599999999999</v>
      </c>
    </row>
    <row r="644" spans="1:16" outlineLevel="2" x14ac:dyDescent="0.25">
      <c r="A644" s="1" t="s">
        <v>576</v>
      </c>
      <c r="B644" s="1" t="s">
        <v>585</v>
      </c>
      <c r="C644" s="9">
        <v>71</v>
      </c>
      <c r="D644" s="9">
        <v>364.5</v>
      </c>
      <c r="E644" s="9">
        <v>0</v>
      </c>
      <c r="F644" s="9">
        <v>0</v>
      </c>
      <c r="G644" s="8">
        <f t="shared" si="131"/>
        <v>56.09</v>
      </c>
      <c r="H644" s="8">
        <f t="shared" si="132"/>
        <v>681.61500000000001</v>
      </c>
      <c r="I644" s="8">
        <f t="shared" si="133"/>
        <v>0</v>
      </c>
      <c r="J644" s="8">
        <f t="shared" si="134"/>
        <v>0</v>
      </c>
      <c r="K644" s="8">
        <f t="shared" si="135"/>
        <v>737.70500000000004</v>
      </c>
      <c r="L644" s="8">
        <f t="shared" si="127"/>
        <v>56.09</v>
      </c>
      <c r="M644" s="8">
        <f t="shared" si="128"/>
        <v>681.61500000000001</v>
      </c>
      <c r="N644" s="8">
        <f t="shared" si="136"/>
        <v>0</v>
      </c>
      <c r="O644" s="8">
        <f t="shared" si="137"/>
        <v>0</v>
      </c>
      <c r="P644" s="8">
        <f t="shared" si="138"/>
        <v>737.70500000000004</v>
      </c>
    </row>
    <row r="645" spans="1:16" outlineLevel="2" x14ac:dyDescent="0.25">
      <c r="A645" s="1" t="s">
        <v>576</v>
      </c>
      <c r="B645" s="1" t="s">
        <v>586</v>
      </c>
      <c r="C645" s="9">
        <v>0</v>
      </c>
      <c r="D645" s="9">
        <v>215</v>
      </c>
      <c r="E645" s="9">
        <v>0</v>
      </c>
      <c r="F645" s="9">
        <v>17.5</v>
      </c>
      <c r="G645" s="8">
        <f t="shared" si="131"/>
        <v>0</v>
      </c>
      <c r="H645" s="8">
        <f t="shared" si="132"/>
        <v>402.05</v>
      </c>
      <c r="I645" s="8">
        <f t="shared" si="133"/>
        <v>0</v>
      </c>
      <c r="J645" s="8">
        <f t="shared" si="134"/>
        <v>186.9</v>
      </c>
      <c r="K645" s="8">
        <f t="shared" si="135"/>
        <v>588.95000000000005</v>
      </c>
      <c r="L645" s="8">
        <f t="shared" si="127"/>
        <v>0</v>
      </c>
      <c r="M645" s="8">
        <f t="shared" si="128"/>
        <v>402.05</v>
      </c>
      <c r="N645" s="8">
        <f t="shared" si="136"/>
        <v>0</v>
      </c>
      <c r="O645" s="8">
        <f t="shared" si="137"/>
        <v>112.175</v>
      </c>
      <c r="P645" s="8">
        <f t="shared" si="138"/>
        <v>514.22500000000002</v>
      </c>
    </row>
    <row r="646" spans="1:16" outlineLevel="2" x14ac:dyDescent="0.25">
      <c r="A646" s="1" t="s">
        <v>576</v>
      </c>
      <c r="B646" s="1" t="s">
        <v>587</v>
      </c>
      <c r="C646" s="9">
        <v>0</v>
      </c>
      <c r="D646" s="9">
        <v>203</v>
      </c>
      <c r="E646" s="9">
        <v>0</v>
      </c>
      <c r="F646" s="9">
        <v>0</v>
      </c>
      <c r="G646" s="8">
        <f t="shared" si="131"/>
        <v>0</v>
      </c>
      <c r="H646" s="8">
        <f t="shared" si="132"/>
        <v>379.61</v>
      </c>
      <c r="I646" s="8">
        <f t="shared" si="133"/>
        <v>0</v>
      </c>
      <c r="J646" s="8">
        <f t="shared" si="134"/>
        <v>0</v>
      </c>
      <c r="K646" s="8">
        <f t="shared" si="135"/>
        <v>379.61</v>
      </c>
      <c r="L646" s="8">
        <f t="shared" si="127"/>
        <v>0</v>
      </c>
      <c r="M646" s="8">
        <f t="shared" si="128"/>
        <v>379.61</v>
      </c>
      <c r="N646" s="8">
        <f t="shared" si="136"/>
        <v>0</v>
      </c>
      <c r="O646" s="8">
        <f t="shared" si="137"/>
        <v>0</v>
      </c>
      <c r="P646" s="8">
        <f t="shared" si="138"/>
        <v>379.61</v>
      </c>
    </row>
    <row r="647" spans="1:16" outlineLevel="2" x14ac:dyDescent="0.25">
      <c r="A647" s="1" t="s">
        <v>576</v>
      </c>
      <c r="B647" s="1" t="s">
        <v>588</v>
      </c>
      <c r="C647" s="9">
        <v>0</v>
      </c>
      <c r="D647" s="9">
        <v>219.01</v>
      </c>
      <c r="E647" s="9">
        <v>0</v>
      </c>
      <c r="F647" s="9">
        <v>178.92</v>
      </c>
      <c r="G647" s="8">
        <f t="shared" si="131"/>
        <v>0</v>
      </c>
      <c r="H647" s="8">
        <f t="shared" si="132"/>
        <v>409.5487</v>
      </c>
      <c r="I647" s="8">
        <f t="shared" si="133"/>
        <v>0</v>
      </c>
      <c r="J647" s="8">
        <f t="shared" si="134"/>
        <v>1910.8655999999999</v>
      </c>
      <c r="K647" s="8">
        <f t="shared" si="135"/>
        <v>2320.4142999999999</v>
      </c>
      <c r="L647" s="8">
        <f t="shared" si="127"/>
        <v>0</v>
      </c>
      <c r="M647" s="8">
        <f t="shared" si="128"/>
        <v>409.5487</v>
      </c>
      <c r="N647" s="8">
        <f t="shared" si="136"/>
        <v>0</v>
      </c>
      <c r="O647" s="8">
        <f t="shared" si="137"/>
        <v>1146.8771999999999</v>
      </c>
      <c r="P647" s="8">
        <f t="shared" si="138"/>
        <v>1556.4259</v>
      </c>
    </row>
    <row r="648" spans="1:16" outlineLevel="2" x14ac:dyDescent="0.25">
      <c r="A648" s="1" t="s">
        <v>576</v>
      </c>
      <c r="B648" s="1" t="s">
        <v>381</v>
      </c>
      <c r="C648" s="9">
        <v>0</v>
      </c>
      <c r="D648" s="9">
        <v>0</v>
      </c>
      <c r="E648" s="9">
        <v>0</v>
      </c>
      <c r="F648" s="9">
        <v>10.1</v>
      </c>
      <c r="G648" s="8">
        <f t="shared" si="131"/>
        <v>0</v>
      </c>
      <c r="H648" s="8">
        <f t="shared" si="132"/>
        <v>0</v>
      </c>
      <c r="I648" s="8">
        <f t="shared" si="133"/>
        <v>0</v>
      </c>
      <c r="J648" s="8">
        <f t="shared" si="134"/>
        <v>107.86799999999999</v>
      </c>
      <c r="K648" s="8">
        <f t="shared" si="135"/>
        <v>107.86799999999999</v>
      </c>
      <c r="L648" s="8">
        <f t="shared" si="127"/>
        <v>0</v>
      </c>
      <c r="M648" s="8">
        <f t="shared" si="128"/>
        <v>0</v>
      </c>
      <c r="N648" s="8">
        <f t="shared" si="136"/>
        <v>0</v>
      </c>
      <c r="O648" s="8">
        <f t="shared" si="137"/>
        <v>64.741</v>
      </c>
      <c r="P648" s="8">
        <f t="shared" si="138"/>
        <v>64.741</v>
      </c>
    </row>
    <row r="649" spans="1:16" outlineLevel="2" x14ac:dyDescent="0.25">
      <c r="A649" s="1" t="s">
        <v>576</v>
      </c>
      <c r="B649" s="1" t="s">
        <v>589</v>
      </c>
      <c r="C649" s="9">
        <v>0</v>
      </c>
      <c r="D649" s="9">
        <v>33</v>
      </c>
      <c r="E649" s="9">
        <v>0</v>
      </c>
      <c r="F649" s="9">
        <v>0</v>
      </c>
      <c r="G649" s="8">
        <f t="shared" si="131"/>
        <v>0</v>
      </c>
      <c r="H649" s="8">
        <f t="shared" si="132"/>
        <v>61.71</v>
      </c>
      <c r="I649" s="8">
        <f t="shared" si="133"/>
        <v>0</v>
      </c>
      <c r="J649" s="8">
        <f t="shared" si="134"/>
        <v>0</v>
      </c>
      <c r="K649" s="8">
        <f t="shared" si="135"/>
        <v>61.71</v>
      </c>
      <c r="L649" s="8">
        <f t="shared" si="127"/>
        <v>0</v>
      </c>
      <c r="M649" s="8">
        <f t="shared" si="128"/>
        <v>61.71</v>
      </c>
      <c r="N649" s="8">
        <f t="shared" si="136"/>
        <v>0</v>
      </c>
      <c r="O649" s="8">
        <f t="shared" si="137"/>
        <v>0</v>
      </c>
      <c r="P649" s="8">
        <f t="shared" si="138"/>
        <v>61.71</v>
      </c>
    </row>
    <row r="650" spans="1:16" outlineLevel="2" x14ac:dyDescent="0.25">
      <c r="A650" s="1" t="s">
        <v>576</v>
      </c>
      <c r="B650" s="1" t="s">
        <v>590</v>
      </c>
      <c r="C650" s="9">
        <v>10</v>
      </c>
      <c r="D650" s="9">
        <v>347.5</v>
      </c>
      <c r="E650" s="9">
        <v>0</v>
      </c>
      <c r="F650" s="9">
        <v>77</v>
      </c>
      <c r="G650" s="8">
        <f t="shared" si="131"/>
        <v>7.9</v>
      </c>
      <c r="H650" s="8">
        <f t="shared" si="132"/>
        <v>649.82500000000005</v>
      </c>
      <c r="I650" s="8">
        <f t="shared" si="133"/>
        <v>0</v>
      </c>
      <c r="J650" s="8">
        <f t="shared" si="134"/>
        <v>822.36</v>
      </c>
      <c r="K650" s="8">
        <f t="shared" si="135"/>
        <v>1480.085</v>
      </c>
      <c r="L650" s="8">
        <f t="shared" si="127"/>
        <v>7.9</v>
      </c>
      <c r="M650" s="8">
        <f t="shared" si="128"/>
        <v>649.82500000000005</v>
      </c>
      <c r="N650" s="8">
        <f t="shared" si="136"/>
        <v>0</v>
      </c>
      <c r="O650" s="8">
        <f t="shared" si="137"/>
        <v>493.57</v>
      </c>
      <c r="P650" s="8">
        <f t="shared" si="138"/>
        <v>1151.2950000000001</v>
      </c>
    </row>
    <row r="651" spans="1:16" outlineLevel="2" x14ac:dyDescent="0.25">
      <c r="A651" s="1" t="s">
        <v>576</v>
      </c>
      <c r="B651" s="1" t="s">
        <v>591</v>
      </c>
      <c r="C651" s="9">
        <v>0</v>
      </c>
      <c r="D651" s="9">
        <v>16</v>
      </c>
      <c r="E651" s="9">
        <v>0</v>
      </c>
      <c r="F651" s="9">
        <v>0</v>
      </c>
      <c r="G651" s="8">
        <f t="shared" si="131"/>
        <v>0</v>
      </c>
      <c r="H651" s="8">
        <f t="shared" si="132"/>
        <v>29.92</v>
      </c>
      <c r="I651" s="8">
        <f t="shared" si="133"/>
        <v>0</v>
      </c>
      <c r="J651" s="8">
        <f t="shared" si="134"/>
        <v>0</v>
      </c>
      <c r="K651" s="8">
        <f t="shared" si="135"/>
        <v>29.92</v>
      </c>
      <c r="L651" s="8">
        <f t="shared" si="127"/>
        <v>0</v>
      </c>
      <c r="M651" s="8">
        <f t="shared" si="128"/>
        <v>29.92</v>
      </c>
      <c r="N651" s="8">
        <f t="shared" si="136"/>
        <v>0</v>
      </c>
      <c r="O651" s="8">
        <f t="shared" si="137"/>
        <v>0</v>
      </c>
      <c r="P651" s="8">
        <f t="shared" si="138"/>
        <v>29.92</v>
      </c>
    </row>
    <row r="652" spans="1:16" outlineLevel="2" x14ac:dyDescent="0.25">
      <c r="A652" s="1" t="s">
        <v>576</v>
      </c>
      <c r="B652" s="1" t="s">
        <v>592</v>
      </c>
      <c r="C652" s="9">
        <v>10</v>
      </c>
      <c r="D652" s="9">
        <v>468.99</v>
      </c>
      <c r="E652" s="9">
        <v>0</v>
      </c>
      <c r="F652" s="9">
        <v>138</v>
      </c>
      <c r="G652" s="8">
        <f t="shared" si="131"/>
        <v>7.9</v>
      </c>
      <c r="H652" s="8">
        <f t="shared" si="132"/>
        <v>877.01130000000012</v>
      </c>
      <c r="I652" s="8">
        <f t="shared" si="133"/>
        <v>0</v>
      </c>
      <c r="J652" s="8">
        <f t="shared" si="134"/>
        <v>1473.84</v>
      </c>
      <c r="K652" s="8">
        <f t="shared" si="135"/>
        <v>2358.7512999999999</v>
      </c>
      <c r="L652" s="8">
        <f t="shared" si="127"/>
        <v>7.9</v>
      </c>
      <c r="M652" s="8">
        <f t="shared" si="128"/>
        <v>877.01130000000012</v>
      </c>
      <c r="N652" s="8">
        <f t="shared" si="136"/>
        <v>0</v>
      </c>
      <c r="O652" s="8">
        <f t="shared" si="137"/>
        <v>884.58</v>
      </c>
      <c r="P652" s="8">
        <f t="shared" si="138"/>
        <v>1769.4913000000001</v>
      </c>
    </row>
    <row r="653" spans="1:16" outlineLevel="2" x14ac:dyDescent="0.25">
      <c r="A653" s="1" t="s">
        <v>576</v>
      </c>
      <c r="B653" s="1" t="s">
        <v>593</v>
      </c>
      <c r="C653" s="9">
        <v>60</v>
      </c>
      <c r="D653" s="9">
        <v>760.27</v>
      </c>
      <c r="E653" s="9">
        <v>0</v>
      </c>
      <c r="F653" s="9">
        <v>201.37</v>
      </c>
      <c r="G653" s="8">
        <f t="shared" si="131"/>
        <v>47.400000000000006</v>
      </c>
      <c r="H653" s="8">
        <f t="shared" si="132"/>
        <v>1421.7049</v>
      </c>
      <c r="I653" s="8">
        <f t="shared" si="133"/>
        <v>0</v>
      </c>
      <c r="J653" s="8">
        <f t="shared" si="134"/>
        <v>2150.6316000000002</v>
      </c>
      <c r="K653" s="8">
        <f t="shared" si="135"/>
        <v>3619.7365</v>
      </c>
      <c r="L653" s="8">
        <f t="shared" si="127"/>
        <v>47.400000000000006</v>
      </c>
      <c r="M653" s="8">
        <f t="shared" si="128"/>
        <v>1421.7049</v>
      </c>
      <c r="N653" s="8">
        <f t="shared" si="136"/>
        <v>0</v>
      </c>
      <c r="O653" s="8">
        <f t="shared" si="137"/>
        <v>1290.7817</v>
      </c>
      <c r="P653" s="8">
        <f t="shared" si="138"/>
        <v>2759.8865999999998</v>
      </c>
    </row>
    <row r="654" spans="1:16" outlineLevel="1" x14ac:dyDescent="0.25">
      <c r="A654" s="23" t="s">
        <v>1241</v>
      </c>
      <c r="B654" s="22"/>
      <c r="C654" s="9">
        <f t="shared" ref="C654:P654" si="140">SUBTOTAL(9,C636:C653)</f>
        <v>303.42</v>
      </c>
      <c r="D654" s="9">
        <f t="shared" si="140"/>
        <v>5044.4500000000007</v>
      </c>
      <c r="E654" s="9">
        <f t="shared" si="140"/>
        <v>122.56</v>
      </c>
      <c r="F654" s="9">
        <f t="shared" si="140"/>
        <v>1332.27</v>
      </c>
      <c r="G654" s="8">
        <f t="shared" si="140"/>
        <v>239.70180000000002</v>
      </c>
      <c r="H654" s="8">
        <f t="shared" si="140"/>
        <v>9433.1215000000011</v>
      </c>
      <c r="I654" s="8">
        <f t="shared" si="140"/>
        <v>262.27840000000003</v>
      </c>
      <c r="J654" s="8">
        <f t="shared" si="140"/>
        <v>14228.643600000001</v>
      </c>
      <c r="K654" s="8">
        <f t="shared" si="140"/>
        <v>24163.745299999995</v>
      </c>
      <c r="L654" s="8">
        <f t="shared" si="140"/>
        <v>239.70180000000002</v>
      </c>
      <c r="M654" s="8">
        <f t="shared" si="140"/>
        <v>9433.1215000000011</v>
      </c>
      <c r="N654" s="8">
        <f t="shared" si="140"/>
        <v>104.17599999999999</v>
      </c>
      <c r="O654" s="8">
        <f t="shared" si="140"/>
        <v>8539.8507000000009</v>
      </c>
      <c r="P654" s="8">
        <f t="shared" si="140"/>
        <v>18316.849999999999</v>
      </c>
    </row>
    <row r="655" spans="1:16" outlineLevel="2" x14ac:dyDescent="0.25">
      <c r="A655" s="1" t="s">
        <v>594</v>
      </c>
      <c r="B655" s="1" t="s">
        <v>595</v>
      </c>
      <c r="C655" s="9">
        <v>439.55</v>
      </c>
      <c r="D655" s="9">
        <v>1820.45</v>
      </c>
      <c r="E655" s="9">
        <v>120</v>
      </c>
      <c r="F655" s="9">
        <v>1202.55</v>
      </c>
      <c r="G655" s="8">
        <f t="shared" si="131"/>
        <v>347.24450000000002</v>
      </c>
      <c r="H655" s="8">
        <f t="shared" si="132"/>
        <v>3404.2415000000001</v>
      </c>
      <c r="I655" s="8">
        <f t="shared" si="133"/>
        <v>256.8</v>
      </c>
      <c r="J655" s="8">
        <f t="shared" si="134"/>
        <v>12843.233999999999</v>
      </c>
      <c r="K655" s="8">
        <f t="shared" si="135"/>
        <v>16851.519999999997</v>
      </c>
      <c r="L655" s="8">
        <f t="shared" si="127"/>
        <v>347.24450000000002</v>
      </c>
      <c r="M655" s="8">
        <f t="shared" si="128"/>
        <v>3404.2415000000001</v>
      </c>
      <c r="N655" s="8">
        <f t="shared" si="136"/>
        <v>102</v>
      </c>
      <c r="O655" s="8">
        <f t="shared" si="137"/>
        <v>7708.3454999999994</v>
      </c>
      <c r="P655" s="8">
        <f t="shared" si="138"/>
        <v>11561.8315</v>
      </c>
    </row>
    <row r="656" spans="1:16" outlineLevel="2" x14ac:dyDescent="0.25">
      <c r="A656" s="1" t="s">
        <v>594</v>
      </c>
      <c r="B656" s="1" t="s">
        <v>596</v>
      </c>
      <c r="C656" s="9">
        <v>881</v>
      </c>
      <c r="D656" s="9">
        <v>2895.0149999999999</v>
      </c>
      <c r="E656" s="9">
        <v>273</v>
      </c>
      <c r="F656" s="9">
        <v>1236.3</v>
      </c>
      <c r="G656" s="8">
        <f t="shared" si="131"/>
        <v>695.99</v>
      </c>
      <c r="H656" s="8">
        <f t="shared" si="132"/>
        <v>5413.6780500000004</v>
      </c>
      <c r="I656" s="8">
        <f t="shared" si="133"/>
        <v>584.22</v>
      </c>
      <c r="J656" s="8">
        <f t="shared" si="134"/>
        <v>13203.683999999999</v>
      </c>
      <c r="K656" s="8">
        <f t="shared" si="135"/>
        <v>19897.572049999999</v>
      </c>
      <c r="L656" s="8">
        <f t="shared" si="127"/>
        <v>695.99</v>
      </c>
      <c r="M656" s="8">
        <f t="shared" si="128"/>
        <v>5413.6780500000004</v>
      </c>
      <c r="N656" s="8">
        <f t="shared" si="136"/>
        <v>232.04999999999998</v>
      </c>
      <c r="O656" s="8">
        <f t="shared" si="137"/>
        <v>7924.683</v>
      </c>
      <c r="P656" s="8">
        <f t="shared" si="138"/>
        <v>14266.40105</v>
      </c>
    </row>
    <row r="657" spans="1:16" outlineLevel="2" x14ac:dyDescent="0.25">
      <c r="A657" s="1" t="s">
        <v>594</v>
      </c>
      <c r="B657" s="1" t="s">
        <v>597</v>
      </c>
      <c r="C657" s="9">
        <v>51.72</v>
      </c>
      <c r="D657" s="9">
        <v>208</v>
      </c>
      <c r="E657" s="9">
        <v>0</v>
      </c>
      <c r="F657" s="9">
        <v>260.36599999999999</v>
      </c>
      <c r="G657" s="8">
        <f t="shared" si="131"/>
        <v>40.858800000000002</v>
      </c>
      <c r="H657" s="8">
        <f t="shared" si="132"/>
        <v>388.96000000000004</v>
      </c>
      <c r="I657" s="8">
        <f t="shared" si="133"/>
        <v>0</v>
      </c>
      <c r="J657" s="8">
        <f t="shared" si="134"/>
        <v>2780.7088799999997</v>
      </c>
      <c r="K657" s="8">
        <f t="shared" si="135"/>
        <v>3210.5276799999997</v>
      </c>
      <c r="L657" s="8">
        <f t="shared" si="127"/>
        <v>40.858800000000002</v>
      </c>
      <c r="M657" s="8">
        <f t="shared" si="128"/>
        <v>388.96000000000004</v>
      </c>
      <c r="N657" s="8">
        <f t="shared" si="136"/>
        <v>0</v>
      </c>
      <c r="O657" s="8">
        <f t="shared" si="137"/>
        <v>1668.94606</v>
      </c>
      <c r="P657" s="8">
        <f t="shared" si="138"/>
        <v>2098.7648600000002</v>
      </c>
    </row>
    <row r="658" spans="1:16" outlineLevel="2" x14ac:dyDescent="0.25">
      <c r="A658" s="1" t="s">
        <v>594</v>
      </c>
      <c r="B658" s="1" t="s">
        <v>598</v>
      </c>
      <c r="C658" s="9">
        <v>1333.63</v>
      </c>
      <c r="D658" s="9">
        <v>3118.3</v>
      </c>
      <c r="E658" s="9">
        <v>796.62</v>
      </c>
      <c r="F658" s="9">
        <v>2008.72</v>
      </c>
      <c r="G658" s="8">
        <f t="shared" si="131"/>
        <v>1053.5677000000001</v>
      </c>
      <c r="H658" s="8">
        <f t="shared" si="132"/>
        <v>5831.2210000000005</v>
      </c>
      <c r="I658" s="8">
        <f t="shared" si="133"/>
        <v>1704.7668000000001</v>
      </c>
      <c r="J658" s="8">
        <f t="shared" si="134"/>
        <v>21453.1296</v>
      </c>
      <c r="K658" s="8">
        <f t="shared" si="135"/>
        <v>30042.685100000002</v>
      </c>
      <c r="L658" s="8">
        <f t="shared" si="127"/>
        <v>1053.5677000000001</v>
      </c>
      <c r="M658" s="8">
        <f t="shared" si="128"/>
        <v>5831.2210000000005</v>
      </c>
      <c r="N658" s="8">
        <f t="shared" si="136"/>
        <v>677.12699999999995</v>
      </c>
      <c r="O658" s="8">
        <f t="shared" si="137"/>
        <v>12875.895200000001</v>
      </c>
      <c r="P658" s="8">
        <f t="shared" si="138"/>
        <v>20437.810900000004</v>
      </c>
    </row>
    <row r="659" spans="1:16" outlineLevel="2" x14ac:dyDescent="0.25">
      <c r="A659" s="1" t="s">
        <v>594</v>
      </c>
      <c r="B659" s="1" t="s">
        <v>599</v>
      </c>
      <c r="C659" s="9">
        <v>162</v>
      </c>
      <c r="D659" s="9">
        <v>1388.35</v>
      </c>
      <c r="E659" s="9">
        <v>678.12</v>
      </c>
      <c r="F659" s="9">
        <v>1102.1420000000001</v>
      </c>
      <c r="G659" s="8">
        <f t="shared" si="131"/>
        <v>127.98</v>
      </c>
      <c r="H659" s="8">
        <f t="shared" si="132"/>
        <v>2596.2145</v>
      </c>
      <c r="I659" s="8">
        <f t="shared" si="133"/>
        <v>1451.1768000000002</v>
      </c>
      <c r="J659" s="8">
        <f t="shared" si="134"/>
        <v>11770.876560000001</v>
      </c>
      <c r="K659" s="8">
        <f t="shared" si="135"/>
        <v>15946.247860000001</v>
      </c>
      <c r="L659" s="8">
        <f t="shared" si="127"/>
        <v>127.98</v>
      </c>
      <c r="M659" s="8">
        <f t="shared" si="128"/>
        <v>2596.2145</v>
      </c>
      <c r="N659" s="8">
        <f t="shared" si="136"/>
        <v>576.40200000000004</v>
      </c>
      <c r="O659" s="8">
        <f t="shared" si="137"/>
        <v>7064.7302200000004</v>
      </c>
      <c r="P659" s="8">
        <f t="shared" si="138"/>
        <v>10365.326720000001</v>
      </c>
    </row>
    <row r="660" spans="1:16" outlineLevel="2" x14ac:dyDescent="0.25">
      <c r="A660" s="1" t="s">
        <v>594</v>
      </c>
      <c r="B660" s="1" t="s">
        <v>600</v>
      </c>
      <c r="C660" s="9">
        <v>20809.95</v>
      </c>
      <c r="D660" s="9">
        <v>4181.17</v>
      </c>
      <c r="E660" s="9">
        <v>646.29</v>
      </c>
      <c r="F660" s="9">
        <v>1442.27</v>
      </c>
      <c r="G660" s="8">
        <f t="shared" si="131"/>
        <v>16439.860500000003</v>
      </c>
      <c r="H660" s="8">
        <f t="shared" si="132"/>
        <v>7818.7879000000003</v>
      </c>
      <c r="I660" s="8">
        <f t="shared" si="133"/>
        <v>1383.0606</v>
      </c>
      <c r="J660" s="8">
        <f t="shared" si="134"/>
        <v>15403.443599999999</v>
      </c>
      <c r="K660" s="8">
        <f t="shared" si="135"/>
        <v>41045.152600000001</v>
      </c>
      <c r="L660" s="8">
        <f t="shared" si="127"/>
        <v>16439.860500000003</v>
      </c>
      <c r="M660" s="8">
        <f t="shared" si="128"/>
        <v>7818.7879000000003</v>
      </c>
      <c r="N660" s="8">
        <f t="shared" si="136"/>
        <v>549.34649999999999</v>
      </c>
      <c r="O660" s="8">
        <f t="shared" si="137"/>
        <v>9244.9506999999994</v>
      </c>
      <c r="P660" s="8">
        <f t="shared" si="138"/>
        <v>34052.945599999999</v>
      </c>
    </row>
    <row r="661" spans="1:16" outlineLevel="2" x14ac:dyDescent="0.25">
      <c r="A661" s="1" t="s">
        <v>594</v>
      </c>
      <c r="B661" s="1" t="s">
        <v>601</v>
      </c>
      <c r="C661" s="9">
        <v>618</v>
      </c>
      <c r="D661" s="9">
        <v>1295.72</v>
      </c>
      <c r="E661" s="9">
        <v>960.6</v>
      </c>
      <c r="F661" s="9">
        <v>1154.7270000000001</v>
      </c>
      <c r="G661" s="8">
        <f t="shared" si="131"/>
        <v>488.22</v>
      </c>
      <c r="H661" s="8">
        <f t="shared" si="132"/>
        <v>2422.9964</v>
      </c>
      <c r="I661" s="8">
        <f t="shared" si="133"/>
        <v>2055.6840000000002</v>
      </c>
      <c r="J661" s="8">
        <f t="shared" si="134"/>
        <v>12332.48436</v>
      </c>
      <c r="K661" s="8">
        <f t="shared" si="135"/>
        <v>17299.384760000001</v>
      </c>
      <c r="L661" s="8">
        <f t="shared" si="127"/>
        <v>488.22</v>
      </c>
      <c r="M661" s="8">
        <f t="shared" si="128"/>
        <v>2422.9964</v>
      </c>
      <c r="N661" s="8">
        <f t="shared" si="136"/>
        <v>816.51</v>
      </c>
      <c r="O661" s="8">
        <f t="shared" si="137"/>
        <v>7401.8000700000011</v>
      </c>
      <c r="P661" s="8">
        <f t="shared" si="138"/>
        <v>11129.526470000001</v>
      </c>
    </row>
    <row r="662" spans="1:16" outlineLevel="2" x14ac:dyDescent="0.25">
      <c r="A662" s="1" t="s">
        <v>594</v>
      </c>
      <c r="B662" s="1" t="s">
        <v>602</v>
      </c>
      <c r="C662" s="9">
        <v>174.5</v>
      </c>
      <c r="D662" s="9">
        <v>2661.9949999999999</v>
      </c>
      <c r="E662" s="9">
        <v>40</v>
      </c>
      <c r="F662" s="9">
        <v>638.58900000000006</v>
      </c>
      <c r="G662" s="8">
        <f t="shared" si="131"/>
        <v>137.85500000000002</v>
      </c>
      <c r="H662" s="8">
        <f t="shared" si="132"/>
        <v>4977.9306500000002</v>
      </c>
      <c r="I662" s="8">
        <f t="shared" si="133"/>
        <v>85.600000000000009</v>
      </c>
      <c r="J662" s="8">
        <f t="shared" si="134"/>
        <v>6820.1305200000006</v>
      </c>
      <c r="K662" s="8">
        <f t="shared" si="135"/>
        <v>12021.516170000001</v>
      </c>
      <c r="L662" s="8">
        <f t="shared" si="127"/>
        <v>137.85500000000002</v>
      </c>
      <c r="M662" s="8">
        <f t="shared" si="128"/>
        <v>4977.9306500000002</v>
      </c>
      <c r="N662" s="8">
        <f t="shared" si="136"/>
        <v>34</v>
      </c>
      <c r="O662" s="8">
        <f t="shared" si="137"/>
        <v>4093.3554900000004</v>
      </c>
      <c r="P662" s="8">
        <f t="shared" si="138"/>
        <v>9243.1411399999997</v>
      </c>
    </row>
    <row r="663" spans="1:16" outlineLevel="2" x14ac:dyDescent="0.25">
      <c r="A663" s="1" t="s">
        <v>594</v>
      </c>
      <c r="B663" s="1" t="s">
        <v>603</v>
      </c>
      <c r="C663" s="9">
        <v>274</v>
      </c>
      <c r="D663" s="9">
        <v>480.19900000000001</v>
      </c>
      <c r="E663" s="9">
        <v>240</v>
      </c>
      <c r="F663" s="9">
        <v>655</v>
      </c>
      <c r="G663" s="8">
        <f t="shared" si="131"/>
        <v>216.46</v>
      </c>
      <c r="H663" s="8">
        <f t="shared" si="132"/>
        <v>897.97213000000011</v>
      </c>
      <c r="I663" s="8">
        <f t="shared" si="133"/>
        <v>513.6</v>
      </c>
      <c r="J663" s="8">
        <f t="shared" si="134"/>
        <v>6995.4</v>
      </c>
      <c r="K663" s="8">
        <f t="shared" si="135"/>
        <v>8623.4321299999992</v>
      </c>
      <c r="L663" s="8">
        <f t="shared" si="127"/>
        <v>216.46</v>
      </c>
      <c r="M663" s="8">
        <f t="shared" si="128"/>
        <v>897.97213000000011</v>
      </c>
      <c r="N663" s="8">
        <f t="shared" si="136"/>
        <v>204</v>
      </c>
      <c r="O663" s="8">
        <f t="shared" si="137"/>
        <v>4198.55</v>
      </c>
      <c r="P663" s="8">
        <f t="shared" si="138"/>
        <v>5516.9821300000003</v>
      </c>
    </row>
    <row r="664" spans="1:16" outlineLevel="2" x14ac:dyDescent="0.25">
      <c r="A664" s="1" t="s">
        <v>594</v>
      </c>
      <c r="B664" s="1" t="s">
        <v>604</v>
      </c>
      <c r="C664" s="9">
        <v>876</v>
      </c>
      <c r="D664" s="9">
        <v>2763.9270000000001</v>
      </c>
      <c r="E664" s="9">
        <v>40</v>
      </c>
      <c r="F664" s="9">
        <v>1599.93</v>
      </c>
      <c r="G664" s="8">
        <f t="shared" si="131"/>
        <v>692.04000000000008</v>
      </c>
      <c r="H664" s="8">
        <f t="shared" si="132"/>
        <v>5168.5434900000009</v>
      </c>
      <c r="I664" s="8">
        <f t="shared" si="133"/>
        <v>85.600000000000009</v>
      </c>
      <c r="J664" s="8">
        <f t="shared" si="134"/>
        <v>17087.252400000001</v>
      </c>
      <c r="K664" s="8">
        <f t="shared" si="135"/>
        <v>23033.435890000001</v>
      </c>
      <c r="L664" s="8">
        <f t="shared" si="127"/>
        <v>692.04000000000008</v>
      </c>
      <c r="M664" s="8">
        <f t="shared" si="128"/>
        <v>5168.5434900000009</v>
      </c>
      <c r="N664" s="8">
        <f t="shared" si="136"/>
        <v>34</v>
      </c>
      <c r="O664" s="8">
        <f t="shared" si="137"/>
        <v>10255.551300000001</v>
      </c>
      <c r="P664" s="8">
        <f t="shared" si="138"/>
        <v>16150.134790000002</v>
      </c>
    </row>
    <row r="665" spans="1:16" outlineLevel="2" x14ac:dyDescent="0.25">
      <c r="A665" s="1" t="s">
        <v>594</v>
      </c>
      <c r="B665" s="1" t="s">
        <v>605</v>
      </c>
      <c r="C665" s="9">
        <v>1124.2660000000001</v>
      </c>
      <c r="D665" s="9">
        <v>919.48</v>
      </c>
      <c r="E665" s="9">
        <v>951.25</v>
      </c>
      <c r="F665" s="9">
        <v>571.93200000000002</v>
      </c>
      <c r="G665" s="8">
        <f t="shared" si="131"/>
        <v>888.17014000000006</v>
      </c>
      <c r="H665" s="8">
        <f t="shared" si="132"/>
        <v>1719.4276000000002</v>
      </c>
      <c r="I665" s="8">
        <f t="shared" si="133"/>
        <v>2035.6750000000002</v>
      </c>
      <c r="J665" s="8">
        <f t="shared" si="134"/>
        <v>6108.2337600000001</v>
      </c>
      <c r="K665" s="8">
        <f t="shared" si="135"/>
        <v>10751.5065</v>
      </c>
      <c r="L665" s="8">
        <f t="shared" si="127"/>
        <v>888.17014000000006</v>
      </c>
      <c r="M665" s="8">
        <f t="shared" si="128"/>
        <v>1719.4276000000002</v>
      </c>
      <c r="N665" s="8">
        <f t="shared" si="136"/>
        <v>808.5625</v>
      </c>
      <c r="O665" s="8">
        <f t="shared" si="137"/>
        <v>3666.08412</v>
      </c>
      <c r="P665" s="8">
        <f t="shared" si="138"/>
        <v>7082.2443600000006</v>
      </c>
    </row>
    <row r="666" spans="1:16" outlineLevel="2" x14ac:dyDescent="0.25">
      <c r="A666" s="1" t="s">
        <v>594</v>
      </c>
      <c r="B666" s="1" t="s">
        <v>606</v>
      </c>
      <c r="C666" s="9">
        <v>1752.5</v>
      </c>
      <c r="D666" s="9">
        <v>1821.97</v>
      </c>
      <c r="E666" s="9">
        <v>994.26</v>
      </c>
      <c r="F666" s="9">
        <v>748.65</v>
      </c>
      <c r="G666" s="8">
        <f t="shared" si="131"/>
        <v>1384.4750000000001</v>
      </c>
      <c r="H666" s="8">
        <f t="shared" si="132"/>
        <v>3407.0839000000001</v>
      </c>
      <c r="I666" s="8">
        <f t="shared" si="133"/>
        <v>2127.7164000000002</v>
      </c>
      <c r="J666" s="8">
        <f t="shared" si="134"/>
        <v>7995.5819999999994</v>
      </c>
      <c r="K666" s="8">
        <f t="shared" si="135"/>
        <v>14914.8573</v>
      </c>
      <c r="L666" s="8">
        <f t="shared" si="127"/>
        <v>1384.4750000000001</v>
      </c>
      <c r="M666" s="8">
        <f t="shared" si="128"/>
        <v>3407.0839000000001</v>
      </c>
      <c r="N666" s="8">
        <f t="shared" si="136"/>
        <v>845.12099999999998</v>
      </c>
      <c r="O666" s="8">
        <f t="shared" si="137"/>
        <v>4798.8464999999997</v>
      </c>
      <c r="P666" s="8">
        <f t="shared" si="138"/>
        <v>10435.526399999999</v>
      </c>
    </row>
    <row r="667" spans="1:16" outlineLevel="2" x14ac:dyDescent="0.25">
      <c r="A667" s="1" t="s">
        <v>594</v>
      </c>
      <c r="B667" s="1" t="s">
        <v>607</v>
      </c>
      <c r="C667" s="9">
        <v>446.54</v>
      </c>
      <c r="D667" s="9">
        <v>1787.4770000000001</v>
      </c>
      <c r="E667" s="9">
        <v>114</v>
      </c>
      <c r="F667" s="9">
        <v>1104.5540000000001</v>
      </c>
      <c r="G667" s="8">
        <f t="shared" si="131"/>
        <v>352.76660000000004</v>
      </c>
      <c r="H667" s="8">
        <f t="shared" si="132"/>
        <v>3342.5819900000001</v>
      </c>
      <c r="I667" s="8">
        <f t="shared" si="133"/>
        <v>243.96</v>
      </c>
      <c r="J667" s="8">
        <f t="shared" si="134"/>
        <v>11796.63672</v>
      </c>
      <c r="K667" s="8">
        <f t="shared" si="135"/>
        <v>15735.945310000001</v>
      </c>
      <c r="L667" s="8">
        <f t="shared" si="127"/>
        <v>352.76660000000004</v>
      </c>
      <c r="M667" s="8">
        <f t="shared" si="128"/>
        <v>3342.5819900000001</v>
      </c>
      <c r="N667" s="8">
        <f t="shared" si="136"/>
        <v>96.899999999999991</v>
      </c>
      <c r="O667" s="8">
        <f t="shared" si="137"/>
        <v>7080.1911400000008</v>
      </c>
      <c r="P667" s="8">
        <f t="shared" si="138"/>
        <v>10872.439730000002</v>
      </c>
    </row>
    <row r="668" spans="1:16" outlineLevel="2" x14ac:dyDescent="0.25">
      <c r="A668" s="1" t="s">
        <v>594</v>
      </c>
      <c r="B668" s="1" t="s">
        <v>349</v>
      </c>
      <c r="C668" s="9">
        <v>2498</v>
      </c>
      <c r="D668" s="9">
        <v>3671.3870000000002</v>
      </c>
      <c r="E668" s="9">
        <v>484.21</v>
      </c>
      <c r="F668" s="9">
        <v>1564</v>
      </c>
      <c r="G668" s="8">
        <f t="shared" si="131"/>
        <v>1973.42</v>
      </c>
      <c r="H668" s="8">
        <f t="shared" si="132"/>
        <v>6865.4936900000012</v>
      </c>
      <c r="I668" s="8">
        <f t="shared" si="133"/>
        <v>1036.2094</v>
      </c>
      <c r="J668" s="8">
        <f t="shared" si="134"/>
        <v>16703.52</v>
      </c>
      <c r="K668" s="8">
        <f t="shared" si="135"/>
        <v>26578.643090000001</v>
      </c>
      <c r="L668" s="8">
        <f t="shared" si="127"/>
        <v>1973.42</v>
      </c>
      <c r="M668" s="8">
        <f t="shared" si="128"/>
        <v>6865.4936900000012</v>
      </c>
      <c r="N668" s="8">
        <f t="shared" si="136"/>
        <v>411.57849999999996</v>
      </c>
      <c r="O668" s="8">
        <f t="shared" si="137"/>
        <v>10025.24</v>
      </c>
      <c r="P668" s="8">
        <f t="shared" si="138"/>
        <v>19275.732190000002</v>
      </c>
    </row>
    <row r="669" spans="1:16" outlineLevel="2" x14ac:dyDescent="0.25">
      <c r="A669" s="1" t="s">
        <v>594</v>
      </c>
      <c r="B669" s="1" t="s">
        <v>608</v>
      </c>
      <c r="C669" s="9">
        <v>465.67899999999997</v>
      </c>
      <c r="D669" s="9">
        <v>4082.92</v>
      </c>
      <c r="E669" s="9">
        <v>0</v>
      </c>
      <c r="F669" s="9">
        <v>785.01300000000003</v>
      </c>
      <c r="G669" s="8">
        <f t="shared" si="131"/>
        <v>367.88641000000001</v>
      </c>
      <c r="H669" s="8">
        <f t="shared" si="132"/>
        <v>7635.0604000000003</v>
      </c>
      <c r="I669" s="8">
        <f t="shared" si="133"/>
        <v>0</v>
      </c>
      <c r="J669" s="8">
        <f t="shared" si="134"/>
        <v>8383.9388400000007</v>
      </c>
      <c r="K669" s="8">
        <f t="shared" si="135"/>
        <v>16386.88565</v>
      </c>
      <c r="L669" s="8">
        <f t="shared" si="127"/>
        <v>367.88641000000001</v>
      </c>
      <c r="M669" s="8">
        <f t="shared" si="128"/>
        <v>7635.0604000000003</v>
      </c>
      <c r="N669" s="8">
        <f t="shared" si="136"/>
        <v>0</v>
      </c>
      <c r="O669" s="8">
        <f t="shared" si="137"/>
        <v>5031.9333300000008</v>
      </c>
      <c r="P669" s="8">
        <f t="shared" si="138"/>
        <v>13034.880140000001</v>
      </c>
    </row>
    <row r="670" spans="1:16" outlineLevel="2" x14ac:dyDescent="0.25">
      <c r="A670" s="1" t="s">
        <v>594</v>
      </c>
      <c r="B670" s="1" t="s">
        <v>609</v>
      </c>
      <c r="C670" s="9">
        <v>1814.09</v>
      </c>
      <c r="D670" s="9">
        <v>5517.1</v>
      </c>
      <c r="E670" s="9">
        <v>240</v>
      </c>
      <c r="F670" s="9">
        <v>1338.89</v>
      </c>
      <c r="G670" s="8">
        <f t="shared" si="131"/>
        <v>1433.1311000000001</v>
      </c>
      <c r="H670" s="8">
        <f t="shared" si="132"/>
        <v>10316.977000000001</v>
      </c>
      <c r="I670" s="8">
        <f t="shared" si="133"/>
        <v>513.6</v>
      </c>
      <c r="J670" s="8">
        <f t="shared" si="134"/>
        <v>14299.345200000002</v>
      </c>
      <c r="K670" s="8">
        <f t="shared" si="135"/>
        <v>26563.053300000003</v>
      </c>
      <c r="L670" s="8">
        <f t="shared" si="127"/>
        <v>1433.1311000000001</v>
      </c>
      <c r="M670" s="8">
        <f t="shared" si="128"/>
        <v>10316.977000000001</v>
      </c>
      <c r="N670" s="8">
        <f t="shared" si="136"/>
        <v>204</v>
      </c>
      <c r="O670" s="8">
        <f t="shared" si="137"/>
        <v>8582.2849000000006</v>
      </c>
      <c r="P670" s="8">
        <f t="shared" si="138"/>
        <v>20536.393000000004</v>
      </c>
    </row>
    <row r="671" spans="1:16" outlineLevel="2" x14ac:dyDescent="0.25">
      <c r="A671" s="1" t="s">
        <v>594</v>
      </c>
      <c r="B671" s="1" t="s">
        <v>610</v>
      </c>
      <c r="C671" s="9">
        <v>0</v>
      </c>
      <c r="D671" s="9">
        <v>84.78</v>
      </c>
      <c r="E671" s="9">
        <v>0</v>
      </c>
      <c r="F671" s="9">
        <v>0</v>
      </c>
      <c r="G671" s="8">
        <f t="shared" si="131"/>
        <v>0</v>
      </c>
      <c r="H671" s="8">
        <f t="shared" si="132"/>
        <v>158.5386</v>
      </c>
      <c r="I671" s="8">
        <f t="shared" si="133"/>
        <v>0</v>
      </c>
      <c r="J671" s="8">
        <f t="shared" si="134"/>
        <v>0</v>
      </c>
      <c r="K671" s="8">
        <f t="shared" si="135"/>
        <v>158.5386</v>
      </c>
      <c r="L671" s="8">
        <f t="shared" si="127"/>
        <v>0</v>
      </c>
      <c r="M671" s="8">
        <f t="shared" si="128"/>
        <v>158.5386</v>
      </c>
      <c r="N671" s="8">
        <f t="shared" si="136"/>
        <v>0</v>
      </c>
      <c r="O671" s="8">
        <f t="shared" si="137"/>
        <v>0</v>
      </c>
      <c r="P671" s="8">
        <f t="shared" si="138"/>
        <v>158.5386</v>
      </c>
    </row>
    <row r="672" spans="1:16" outlineLevel="2" x14ac:dyDescent="0.25">
      <c r="A672" s="1" t="s">
        <v>594</v>
      </c>
      <c r="B672" s="1" t="s">
        <v>611</v>
      </c>
      <c r="C672" s="9">
        <v>8682.9050000000007</v>
      </c>
      <c r="D672" s="9">
        <v>4247.5860000000002</v>
      </c>
      <c r="E672" s="9">
        <v>1838.13</v>
      </c>
      <c r="F672" s="9">
        <v>2469.3780000000002</v>
      </c>
      <c r="G672" s="8">
        <f t="shared" si="131"/>
        <v>6859.4949500000012</v>
      </c>
      <c r="H672" s="8">
        <f t="shared" si="132"/>
        <v>7942.9858200000008</v>
      </c>
      <c r="I672" s="8">
        <f t="shared" si="133"/>
        <v>3933.5982000000004</v>
      </c>
      <c r="J672" s="8">
        <f t="shared" si="134"/>
        <v>26372.957040000001</v>
      </c>
      <c r="K672" s="8">
        <f t="shared" si="135"/>
        <v>45109.036010000003</v>
      </c>
      <c r="L672" s="8">
        <f t="shared" si="127"/>
        <v>6859.4949500000012</v>
      </c>
      <c r="M672" s="8">
        <f t="shared" si="128"/>
        <v>7942.9858200000008</v>
      </c>
      <c r="N672" s="8">
        <f t="shared" si="136"/>
        <v>1562.4105</v>
      </c>
      <c r="O672" s="8">
        <f t="shared" si="137"/>
        <v>15828.712980000002</v>
      </c>
      <c r="P672" s="8">
        <f t="shared" si="138"/>
        <v>32193.604250000004</v>
      </c>
    </row>
    <row r="673" spans="1:16" outlineLevel="1" x14ac:dyDescent="0.25">
      <c r="A673" s="23" t="s">
        <v>1240</v>
      </c>
      <c r="B673" s="22"/>
      <c r="C673" s="9">
        <f t="shared" ref="C673:P673" si="141">SUBTOTAL(9,C655:C672)</f>
        <v>42404.33</v>
      </c>
      <c r="D673" s="9">
        <f t="shared" si="141"/>
        <v>42945.826000000001</v>
      </c>
      <c r="E673" s="9">
        <f t="shared" si="141"/>
        <v>8416.48</v>
      </c>
      <c r="F673" s="9">
        <f t="shared" si="141"/>
        <v>19883.011000000002</v>
      </c>
      <c r="G673" s="8">
        <f t="shared" si="141"/>
        <v>33499.420699999995</v>
      </c>
      <c r="H673" s="8">
        <f t="shared" si="141"/>
        <v>80308.694620000024</v>
      </c>
      <c r="I673" s="8">
        <f t="shared" si="141"/>
        <v>18011.267200000002</v>
      </c>
      <c r="J673" s="8">
        <f t="shared" si="141"/>
        <v>212350.55748000002</v>
      </c>
      <c r="K673" s="8">
        <f t="shared" si="141"/>
        <v>344169.94</v>
      </c>
      <c r="L673" s="8">
        <f t="shared" si="141"/>
        <v>33499.420699999995</v>
      </c>
      <c r="M673" s="8">
        <f t="shared" si="141"/>
        <v>80308.694620000024</v>
      </c>
      <c r="N673" s="8">
        <f t="shared" si="141"/>
        <v>7154.0079999999989</v>
      </c>
      <c r="O673" s="8">
        <f t="shared" si="141"/>
        <v>127450.10051</v>
      </c>
      <c r="P673" s="8">
        <f t="shared" si="141"/>
        <v>248412.22383000006</v>
      </c>
    </row>
    <row r="674" spans="1:16" outlineLevel="2" x14ac:dyDescent="0.25">
      <c r="A674" s="1" t="s">
        <v>612</v>
      </c>
      <c r="B674" s="1" t="s">
        <v>613</v>
      </c>
      <c r="C674" s="9">
        <v>452.91</v>
      </c>
      <c r="D674" s="9">
        <v>1545.32</v>
      </c>
      <c r="E674" s="9">
        <v>76.23</v>
      </c>
      <c r="F674" s="9">
        <v>1757.79</v>
      </c>
      <c r="G674" s="8">
        <f t="shared" si="131"/>
        <v>357.79890000000006</v>
      </c>
      <c r="H674" s="8">
        <f t="shared" si="132"/>
        <v>2889.7483999999999</v>
      </c>
      <c r="I674" s="8">
        <f t="shared" si="133"/>
        <v>163.13220000000001</v>
      </c>
      <c r="J674" s="8">
        <f t="shared" si="134"/>
        <v>18773.197199999999</v>
      </c>
      <c r="K674" s="8">
        <f t="shared" si="135"/>
        <v>22183.876700000001</v>
      </c>
      <c r="L674" s="8">
        <f t="shared" si="127"/>
        <v>357.79890000000006</v>
      </c>
      <c r="M674" s="8">
        <f t="shared" si="128"/>
        <v>2889.7483999999999</v>
      </c>
      <c r="N674" s="8">
        <f t="shared" si="136"/>
        <v>64.795500000000004</v>
      </c>
      <c r="O674" s="8">
        <f t="shared" si="137"/>
        <v>11267.4339</v>
      </c>
      <c r="P674" s="8">
        <f t="shared" si="138"/>
        <v>14579.7767</v>
      </c>
    </row>
    <row r="675" spans="1:16" outlineLevel="2" x14ac:dyDescent="0.25">
      <c r="A675" s="1" t="s">
        <v>612</v>
      </c>
      <c r="B675" s="1" t="s">
        <v>614</v>
      </c>
      <c r="C675" s="9">
        <v>2359.4699999999998</v>
      </c>
      <c r="D675" s="9">
        <v>2309.268</v>
      </c>
      <c r="E675" s="9">
        <v>263.5</v>
      </c>
      <c r="F675" s="9">
        <v>886.60299999999995</v>
      </c>
      <c r="G675" s="8">
        <f t="shared" si="131"/>
        <v>1863.9812999999999</v>
      </c>
      <c r="H675" s="8">
        <f t="shared" si="132"/>
        <v>4318.3311600000006</v>
      </c>
      <c r="I675" s="8">
        <f t="shared" si="133"/>
        <v>563.89</v>
      </c>
      <c r="J675" s="8">
        <f t="shared" si="134"/>
        <v>9468.9200399999991</v>
      </c>
      <c r="K675" s="8">
        <f t="shared" si="135"/>
        <v>16215.122500000001</v>
      </c>
      <c r="L675" s="8">
        <f t="shared" si="127"/>
        <v>1863.9812999999999</v>
      </c>
      <c r="M675" s="8">
        <f t="shared" si="128"/>
        <v>4318.3311600000006</v>
      </c>
      <c r="N675" s="8">
        <f t="shared" si="136"/>
        <v>223.97499999999999</v>
      </c>
      <c r="O675" s="8">
        <f t="shared" si="137"/>
        <v>5683.1252299999996</v>
      </c>
      <c r="P675" s="8">
        <f t="shared" si="138"/>
        <v>12089.412690000001</v>
      </c>
    </row>
    <row r="676" spans="1:16" outlineLevel="2" x14ac:dyDescent="0.25">
      <c r="A676" s="1" t="s">
        <v>612</v>
      </c>
      <c r="B676" s="1" t="s">
        <v>615</v>
      </c>
      <c r="C676" s="9">
        <v>14863.49</v>
      </c>
      <c r="D676" s="9">
        <v>12713.039000000001</v>
      </c>
      <c r="E676" s="9">
        <v>12493.451999999999</v>
      </c>
      <c r="F676" s="9">
        <v>5673.875</v>
      </c>
      <c r="G676" s="8">
        <f t="shared" si="131"/>
        <v>11742.1571</v>
      </c>
      <c r="H676" s="8">
        <f t="shared" si="132"/>
        <v>23773.382930000003</v>
      </c>
      <c r="I676" s="8">
        <f t="shared" si="133"/>
        <v>26735.987280000001</v>
      </c>
      <c r="J676" s="8">
        <f t="shared" si="134"/>
        <v>60596.985000000001</v>
      </c>
      <c r="K676" s="8">
        <f t="shared" si="135"/>
        <v>122848.51231000001</v>
      </c>
      <c r="L676" s="8">
        <f t="shared" si="127"/>
        <v>11742.1571</v>
      </c>
      <c r="M676" s="8">
        <f t="shared" si="128"/>
        <v>23773.382930000003</v>
      </c>
      <c r="N676" s="8">
        <f t="shared" si="136"/>
        <v>10619.4342</v>
      </c>
      <c r="O676" s="8">
        <f t="shared" si="137"/>
        <v>36369.53875</v>
      </c>
      <c r="P676" s="8">
        <f t="shared" si="138"/>
        <v>82504.51298</v>
      </c>
    </row>
    <row r="677" spans="1:16" outlineLevel="2" x14ac:dyDescent="0.25">
      <c r="A677" s="1" t="s">
        <v>612</v>
      </c>
      <c r="B677" s="1" t="s">
        <v>616</v>
      </c>
      <c r="C677" s="9">
        <v>1595.64</v>
      </c>
      <c r="D677" s="9">
        <v>5864.13</v>
      </c>
      <c r="E677" s="9">
        <v>2647.72</v>
      </c>
      <c r="F677" s="9">
        <v>4392.3500000000004</v>
      </c>
      <c r="G677" s="8">
        <f t="shared" si="131"/>
        <v>1260.5556000000001</v>
      </c>
      <c r="H677" s="8">
        <f t="shared" si="132"/>
        <v>10965.9231</v>
      </c>
      <c r="I677" s="8">
        <f t="shared" si="133"/>
        <v>5666.1207999999997</v>
      </c>
      <c r="J677" s="8">
        <f t="shared" si="134"/>
        <v>46910.298000000003</v>
      </c>
      <c r="K677" s="8">
        <f t="shared" si="135"/>
        <v>64802.897500000006</v>
      </c>
      <c r="L677" s="8">
        <f t="shared" si="127"/>
        <v>1260.5556000000001</v>
      </c>
      <c r="M677" s="8">
        <f t="shared" si="128"/>
        <v>10965.9231</v>
      </c>
      <c r="N677" s="8">
        <f t="shared" si="136"/>
        <v>2250.5619999999999</v>
      </c>
      <c r="O677" s="8">
        <f t="shared" si="137"/>
        <v>28154.963500000002</v>
      </c>
      <c r="P677" s="8">
        <f t="shared" si="138"/>
        <v>42632.004200000003</v>
      </c>
    </row>
    <row r="678" spans="1:16" outlineLevel="2" x14ac:dyDescent="0.25">
      <c r="A678" s="1" t="s">
        <v>612</v>
      </c>
      <c r="B678" s="1" t="s">
        <v>153</v>
      </c>
      <c r="C678" s="9">
        <v>468.92</v>
      </c>
      <c r="D678" s="9">
        <v>2694.72</v>
      </c>
      <c r="E678" s="9">
        <v>371.6</v>
      </c>
      <c r="F678" s="9">
        <v>981.06</v>
      </c>
      <c r="G678" s="8">
        <f t="shared" si="131"/>
        <v>370.44680000000005</v>
      </c>
      <c r="H678" s="8">
        <f t="shared" si="132"/>
        <v>5039.1264000000001</v>
      </c>
      <c r="I678" s="8">
        <f t="shared" si="133"/>
        <v>795.22400000000005</v>
      </c>
      <c r="J678" s="8">
        <f t="shared" si="134"/>
        <v>10477.720799999999</v>
      </c>
      <c r="K678" s="8">
        <f t="shared" si="135"/>
        <v>16682.518</v>
      </c>
      <c r="L678" s="8">
        <f t="shared" si="127"/>
        <v>370.44680000000005</v>
      </c>
      <c r="M678" s="8">
        <f t="shared" si="128"/>
        <v>5039.1264000000001</v>
      </c>
      <c r="N678" s="8">
        <f t="shared" si="136"/>
        <v>315.86</v>
      </c>
      <c r="O678" s="8">
        <f t="shared" si="137"/>
        <v>6288.5945999999994</v>
      </c>
      <c r="P678" s="8">
        <f t="shared" si="138"/>
        <v>12014.0278</v>
      </c>
    </row>
    <row r="679" spans="1:16" outlineLevel="2" x14ac:dyDescent="0.25">
      <c r="A679" s="1" t="s">
        <v>612</v>
      </c>
      <c r="B679" s="1" t="s">
        <v>617</v>
      </c>
      <c r="C679" s="9">
        <v>3944.21</v>
      </c>
      <c r="D679" s="9">
        <v>2095.1</v>
      </c>
      <c r="E679" s="9">
        <v>208</v>
      </c>
      <c r="F679" s="9">
        <v>523.03</v>
      </c>
      <c r="G679" s="8">
        <f t="shared" si="131"/>
        <v>3115.9259000000002</v>
      </c>
      <c r="H679" s="8">
        <f t="shared" si="132"/>
        <v>3917.837</v>
      </c>
      <c r="I679" s="8">
        <f t="shared" si="133"/>
        <v>445.12</v>
      </c>
      <c r="J679" s="8">
        <f t="shared" si="134"/>
        <v>5585.9603999999999</v>
      </c>
      <c r="K679" s="8">
        <f t="shared" si="135"/>
        <v>13064.8433</v>
      </c>
      <c r="L679" s="8">
        <f t="shared" ref="L679:L744" si="142">+C679*0.79</f>
        <v>3115.9259000000002</v>
      </c>
      <c r="M679" s="8">
        <f t="shared" ref="M679:M744" si="143">+D679*1.87</f>
        <v>3917.837</v>
      </c>
      <c r="N679" s="8">
        <f t="shared" si="136"/>
        <v>176.79999999999998</v>
      </c>
      <c r="O679" s="8">
        <f t="shared" si="137"/>
        <v>3352.6223</v>
      </c>
      <c r="P679" s="8">
        <f t="shared" si="138"/>
        <v>10563.1852</v>
      </c>
    </row>
    <row r="680" spans="1:16" outlineLevel="2" x14ac:dyDescent="0.25">
      <c r="A680" s="1" t="s">
        <v>612</v>
      </c>
      <c r="B680" s="1" t="s">
        <v>618</v>
      </c>
      <c r="C680" s="9">
        <v>459.37</v>
      </c>
      <c r="D680" s="9">
        <v>3590.32</v>
      </c>
      <c r="E680" s="9">
        <v>201</v>
      </c>
      <c r="F680" s="9">
        <v>1535.52</v>
      </c>
      <c r="G680" s="8">
        <f t="shared" si="131"/>
        <v>362.90230000000003</v>
      </c>
      <c r="H680" s="8">
        <f t="shared" si="132"/>
        <v>6713.8984000000009</v>
      </c>
      <c r="I680" s="8">
        <f t="shared" si="133"/>
        <v>430.14000000000004</v>
      </c>
      <c r="J680" s="8">
        <f t="shared" si="134"/>
        <v>16399.353599999999</v>
      </c>
      <c r="K680" s="8">
        <f t="shared" si="135"/>
        <v>23906.294300000001</v>
      </c>
      <c r="L680" s="8">
        <f t="shared" si="142"/>
        <v>362.90230000000003</v>
      </c>
      <c r="M680" s="8">
        <f t="shared" si="143"/>
        <v>6713.8984000000009</v>
      </c>
      <c r="N680" s="8">
        <f t="shared" si="136"/>
        <v>170.85</v>
      </c>
      <c r="O680" s="8">
        <f t="shared" si="137"/>
        <v>9842.6831999999995</v>
      </c>
      <c r="P680" s="8">
        <f t="shared" si="138"/>
        <v>17090.333900000001</v>
      </c>
    </row>
    <row r="681" spans="1:16" outlineLevel="2" x14ac:dyDescent="0.25">
      <c r="A681" s="1" t="s">
        <v>612</v>
      </c>
      <c r="B681" s="1" t="s">
        <v>619</v>
      </c>
      <c r="C681" s="9">
        <v>1424.07</v>
      </c>
      <c r="D681" s="9">
        <v>5456.5780000000004</v>
      </c>
      <c r="E681" s="9">
        <v>156.69999999999999</v>
      </c>
      <c r="F681" s="9">
        <v>1903.06</v>
      </c>
      <c r="G681" s="8">
        <f t="shared" si="131"/>
        <v>1125.0153</v>
      </c>
      <c r="H681" s="8">
        <f t="shared" si="132"/>
        <v>10203.800860000001</v>
      </c>
      <c r="I681" s="8">
        <f t="shared" si="133"/>
        <v>335.33800000000002</v>
      </c>
      <c r="J681" s="8">
        <f t="shared" si="134"/>
        <v>20324.680799999998</v>
      </c>
      <c r="K681" s="8">
        <f t="shared" si="135"/>
        <v>31988.83496</v>
      </c>
      <c r="L681" s="8">
        <f t="shared" si="142"/>
        <v>1125.0153</v>
      </c>
      <c r="M681" s="8">
        <f t="shared" si="143"/>
        <v>10203.800860000001</v>
      </c>
      <c r="N681" s="8">
        <f t="shared" si="136"/>
        <v>133.19499999999999</v>
      </c>
      <c r="O681" s="8">
        <f t="shared" si="137"/>
        <v>12198.614600000001</v>
      </c>
      <c r="P681" s="8">
        <f t="shared" si="138"/>
        <v>23660.625760000003</v>
      </c>
    </row>
    <row r="682" spans="1:16" outlineLevel="2" x14ac:dyDescent="0.25">
      <c r="A682" s="1" t="s">
        <v>612</v>
      </c>
      <c r="B682" s="1" t="s">
        <v>620</v>
      </c>
      <c r="C682" s="9">
        <v>2607.1</v>
      </c>
      <c r="D682" s="9">
        <v>4742.16</v>
      </c>
      <c r="E682" s="9">
        <v>1037.1500000000001</v>
      </c>
      <c r="F682" s="9">
        <v>1997.924</v>
      </c>
      <c r="G682" s="8">
        <f t="shared" si="131"/>
        <v>2059.6089999999999</v>
      </c>
      <c r="H682" s="8">
        <f t="shared" si="132"/>
        <v>8867.8392000000003</v>
      </c>
      <c r="I682" s="8">
        <f t="shared" si="133"/>
        <v>2219.5010000000002</v>
      </c>
      <c r="J682" s="8">
        <f t="shared" si="134"/>
        <v>21337.828320000001</v>
      </c>
      <c r="K682" s="8">
        <f t="shared" si="135"/>
        <v>34484.777520000003</v>
      </c>
      <c r="L682" s="8">
        <f t="shared" si="142"/>
        <v>2059.6089999999999</v>
      </c>
      <c r="M682" s="8">
        <f t="shared" si="143"/>
        <v>8867.8392000000003</v>
      </c>
      <c r="N682" s="8">
        <f t="shared" si="136"/>
        <v>881.5775000000001</v>
      </c>
      <c r="O682" s="8">
        <f t="shared" si="137"/>
        <v>12806.69284</v>
      </c>
      <c r="P682" s="8">
        <f t="shared" si="138"/>
        <v>24615.718540000002</v>
      </c>
    </row>
    <row r="683" spans="1:16" outlineLevel="2" x14ac:dyDescent="0.25">
      <c r="A683" s="1" t="s">
        <v>612</v>
      </c>
      <c r="B683" s="1" t="s">
        <v>87</v>
      </c>
      <c r="C683" s="9">
        <v>579.5</v>
      </c>
      <c r="D683" s="9">
        <v>3800.08</v>
      </c>
      <c r="E683" s="9">
        <v>644.15</v>
      </c>
      <c r="F683" s="9">
        <v>920.17</v>
      </c>
      <c r="G683" s="8">
        <f t="shared" si="131"/>
        <v>457.80500000000001</v>
      </c>
      <c r="H683" s="8">
        <f t="shared" si="132"/>
        <v>7106.1496000000006</v>
      </c>
      <c r="I683" s="8">
        <f t="shared" si="133"/>
        <v>1378.481</v>
      </c>
      <c r="J683" s="8">
        <f t="shared" si="134"/>
        <v>9827.4155999999984</v>
      </c>
      <c r="K683" s="8">
        <f t="shared" si="135"/>
        <v>18769.851199999997</v>
      </c>
      <c r="L683" s="8">
        <f t="shared" si="142"/>
        <v>457.80500000000001</v>
      </c>
      <c r="M683" s="8">
        <f t="shared" si="143"/>
        <v>7106.1496000000006</v>
      </c>
      <c r="N683" s="8">
        <f t="shared" si="136"/>
        <v>547.52749999999992</v>
      </c>
      <c r="O683" s="8">
        <f t="shared" si="137"/>
        <v>5898.2897000000003</v>
      </c>
      <c r="P683" s="8">
        <f t="shared" si="138"/>
        <v>14009.771800000002</v>
      </c>
    </row>
    <row r="684" spans="1:16" outlineLevel="2" x14ac:dyDescent="0.25">
      <c r="A684" s="1" t="s">
        <v>612</v>
      </c>
      <c r="B684" s="1" t="s">
        <v>621</v>
      </c>
      <c r="C684" s="9">
        <v>788.12</v>
      </c>
      <c r="D684" s="9">
        <v>3950.5639999999999</v>
      </c>
      <c r="E684" s="9">
        <v>583.88</v>
      </c>
      <c r="F684" s="9">
        <v>1068.0229999999999</v>
      </c>
      <c r="G684" s="8">
        <f t="shared" si="131"/>
        <v>622.61480000000006</v>
      </c>
      <c r="H684" s="8">
        <f t="shared" si="132"/>
        <v>7387.5546800000002</v>
      </c>
      <c r="I684" s="8">
        <f t="shared" si="133"/>
        <v>1249.5032000000001</v>
      </c>
      <c r="J684" s="8">
        <f t="shared" si="134"/>
        <v>11406.485639999999</v>
      </c>
      <c r="K684" s="8">
        <f t="shared" si="135"/>
        <v>20666.158319999999</v>
      </c>
      <c r="L684" s="8">
        <f t="shared" si="142"/>
        <v>622.61480000000006</v>
      </c>
      <c r="M684" s="8">
        <f t="shared" si="143"/>
        <v>7387.5546800000002</v>
      </c>
      <c r="N684" s="8">
        <f t="shared" si="136"/>
        <v>496.298</v>
      </c>
      <c r="O684" s="8">
        <f t="shared" si="137"/>
        <v>6846.0274299999992</v>
      </c>
      <c r="P684" s="8">
        <f t="shared" si="138"/>
        <v>15352.494910000001</v>
      </c>
    </row>
    <row r="685" spans="1:16" outlineLevel="2" x14ac:dyDescent="0.25">
      <c r="A685" s="1" t="s">
        <v>612</v>
      </c>
      <c r="B685" s="1" t="s">
        <v>105</v>
      </c>
      <c r="C685" s="9">
        <v>82</v>
      </c>
      <c r="D685" s="9">
        <v>700.55</v>
      </c>
      <c r="E685" s="9">
        <v>113</v>
      </c>
      <c r="F685" s="9">
        <v>268.83</v>
      </c>
      <c r="G685" s="8">
        <f t="shared" si="131"/>
        <v>64.78</v>
      </c>
      <c r="H685" s="8">
        <f t="shared" si="132"/>
        <v>1310.0284999999999</v>
      </c>
      <c r="I685" s="8">
        <f t="shared" si="133"/>
        <v>241.82000000000002</v>
      </c>
      <c r="J685" s="8">
        <f t="shared" si="134"/>
        <v>2871.1043999999997</v>
      </c>
      <c r="K685" s="8">
        <f t="shared" si="135"/>
        <v>4487.7328999999991</v>
      </c>
      <c r="L685" s="8">
        <f t="shared" si="142"/>
        <v>64.78</v>
      </c>
      <c r="M685" s="8">
        <f t="shared" si="143"/>
        <v>1310.0284999999999</v>
      </c>
      <c r="N685" s="8">
        <f t="shared" si="136"/>
        <v>96.05</v>
      </c>
      <c r="O685" s="8">
        <f t="shared" si="137"/>
        <v>1723.2003</v>
      </c>
      <c r="P685" s="8">
        <f t="shared" si="138"/>
        <v>3194.0587999999998</v>
      </c>
    </row>
    <row r="686" spans="1:16" outlineLevel="2" x14ac:dyDescent="0.25">
      <c r="A686" s="1" t="s">
        <v>612</v>
      </c>
      <c r="B686" s="1" t="s">
        <v>622</v>
      </c>
      <c r="C686" s="9">
        <v>994.29</v>
      </c>
      <c r="D686" s="9">
        <v>2546.19</v>
      </c>
      <c r="E686" s="9">
        <v>1001.55</v>
      </c>
      <c r="F686" s="9">
        <v>2194.08</v>
      </c>
      <c r="G686" s="8">
        <f t="shared" si="131"/>
        <v>785.48910000000001</v>
      </c>
      <c r="H686" s="8">
        <f t="shared" si="132"/>
        <v>4761.3753000000006</v>
      </c>
      <c r="I686" s="8">
        <f t="shared" si="133"/>
        <v>2143.317</v>
      </c>
      <c r="J686" s="8">
        <f t="shared" si="134"/>
        <v>23432.774399999998</v>
      </c>
      <c r="K686" s="8">
        <f t="shared" si="135"/>
        <v>31122.9558</v>
      </c>
      <c r="L686" s="8">
        <f t="shared" si="142"/>
        <v>785.48910000000001</v>
      </c>
      <c r="M686" s="8">
        <f t="shared" si="143"/>
        <v>4761.3753000000006</v>
      </c>
      <c r="N686" s="8">
        <f t="shared" si="136"/>
        <v>851.3175</v>
      </c>
      <c r="O686" s="8">
        <f t="shared" si="137"/>
        <v>14064.052799999999</v>
      </c>
      <c r="P686" s="8">
        <f t="shared" si="138"/>
        <v>20462.234700000001</v>
      </c>
    </row>
    <row r="687" spans="1:16" outlineLevel="2" x14ac:dyDescent="0.25">
      <c r="A687" s="1" t="s">
        <v>612</v>
      </c>
      <c r="B687" s="1" t="s">
        <v>623</v>
      </c>
      <c r="C687" s="9">
        <v>119</v>
      </c>
      <c r="D687" s="9">
        <v>1010</v>
      </c>
      <c r="E687" s="9">
        <v>151.41999999999999</v>
      </c>
      <c r="F687" s="9">
        <v>689.69</v>
      </c>
      <c r="G687" s="8">
        <f t="shared" si="131"/>
        <v>94.01</v>
      </c>
      <c r="H687" s="8">
        <f t="shared" si="132"/>
        <v>1888.7</v>
      </c>
      <c r="I687" s="8">
        <f t="shared" si="133"/>
        <v>324.03879999999998</v>
      </c>
      <c r="J687" s="8">
        <f t="shared" si="134"/>
        <v>7365.8892000000005</v>
      </c>
      <c r="K687" s="8">
        <f t="shared" si="135"/>
        <v>9672.6380000000008</v>
      </c>
      <c r="L687" s="8">
        <f t="shared" si="142"/>
        <v>94.01</v>
      </c>
      <c r="M687" s="8">
        <f t="shared" si="143"/>
        <v>1888.7</v>
      </c>
      <c r="N687" s="8">
        <f t="shared" si="136"/>
        <v>128.70699999999999</v>
      </c>
      <c r="O687" s="8">
        <f t="shared" si="137"/>
        <v>4420.9129000000003</v>
      </c>
      <c r="P687" s="8">
        <f t="shared" si="138"/>
        <v>6532.3299000000006</v>
      </c>
    </row>
    <row r="688" spans="1:16" outlineLevel="2" x14ac:dyDescent="0.25">
      <c r="A688" s="1" t="s">
        <v>612</v>
      </c>
      <c r="B688" s="1" t="s">
        <v>624</v>
      </c>
      <c r="C688" s="9">
        <v>0</v>
      </c>
      <c r="D688" s="9">
        <v>0</v>
      </c>
      <c r="E688" s="9">
        <v>0</v>
      </c>
      <c r="F688" s="9">
        <v>25.27</v>
      </c>
      <c r="G688" s="8">
        <f t="shared" si="131"/>
        <v>0</v>
      </c>
      <c r="H688" s="8">
        <f t="shared" si="132"/>
        <v>0</v>
      </c>
      <c r="I688" s="8">
        <f t="shared" si="133"/>
        <v>0</v>
      </c>
      <c r="J688" s="8">
        <f t="shared" si="134"/>
        <v>269.8836</v>
      </c>
      <c r="K688" s="8">
        <f t="shared" si="135"/>
        <v>269.8836</v>
      </c>
      <c r="L688" s="8">
        <f t="shared" si="142"/>
        <v>0</v>
      </c>
      <c r="M688" s="8">
        <f t="shared" si="143"/>
        <v>0</v>
      </c>
      <c r="N688" s="8">
        <f t="shared" si="136"/>
        <v>0</v>
      </c>
      <c r="O688" s="8">
        <f t="shared" si="137"/>
        <v>161.98070000000001</v>
      </c>
      <c r="P688" s="8">
        <f t="shared" si="138"/>
        <v>161.98070000000001</v>
      </c>
    </row>
    <row r="689" spans="1:16" outlineLevel="2" x14ac:dyDescent="0.25">
      <c r="A689" s="1" t="s">
        <v>612</v>
      </c>
      <c r="B689" s="1" t="s">
        <v>625</v>
      </c>
      <c r="C689" s="9">
        <v>1120.8599999999999</v>
      </c>
      <c r="D689" s="9">
        <v>1694.92</v>
      </c>
      <c r="E689" s="9">
        <v>1089.3499999999999</v>
      </c>
      <c r="F689" s="9">
        <v>1220.24</v>
      </c>
      <c r="G689" s="8">
        <f t="shared" si="131"/>
        <v>885.47939999999994</v>
      </c>
      <c r="H689" s="8">
        <f t="shared" si="132"/>
        <v>3169.5004000000004</v>
      </c>
      <c r="I689" s="8">
        <f t="shared" si="133"/>
        <v>2331.2089999999998</v>
      </c>
      <c r="J689" s="8">
        <f t="shared" si="134"/>
        <v>13032.163199999999</v>
      </c>
      <c r="K689" s="8">
        <f t="shared" si="135"/>
        <v>19418.351999999999</v>
      </c>
      <c r="L689" s="8">
        <f t="shared" si="142"/>
        <v>885.47939999999994</v>
      </c>
      <c r="M689" s="8">
        <f t="shared" si="143"/>
        <v>3169.5004000000004</v>
      </c>
      <c r="N689" s="8">
        <f t="shared" si="136"/>
        <v>925.94749999999988</v>
      </c>
      <c r="O689" s="8">
        <f t="shared" si="137"/>
        <v>7821.7384000000002</v>
      </c>
      <c r="P689" s="8">
        <f t="shared" si="138"/>
        <v>12802.665700000001</v>
      </c>
    </row>
    <row r="690" spans="1:16" outlineLevel="2" x14ac:dyDescent="0.25">
      <c r="A690" s="1" t="s">
        <v>612</v>
      </c>
      <c r="B690" s="1" t="s">
        <v>371</v>
      </c>
      <c r="C690" s="9">
        <v>1328.37</v>
      </c>
      <c r="D690" s="9">
        <v>1614.65</v>
      </c>
      <c r="E690" s="9">
        <v>80</v>
      </c>
      <c r="F690" s="9">
        <v>415.92</v>
      </c>
      <c r="G690" s="8">
        <f t="shared" si="131"/>
        <v>1049.4123</v>
      </c>
      <c r="H690" s="8">
        <f t="shared" si="132"/>
        <v>3019.3955000000005</v>
      </c>
      <c r="I690" s="8">
        <f t="shared" si="133"/>
        <v>171.20000000000002</v>
      </c>
      <c r="J690" s="8">
        <f t="shared" si="134"/>
        <v>4442.0255999999999</v>
      </c>
      <c r="K690" s="8">
        <f t="shared" si="135"/>
        <v>8682.0334000000003</v>
      </c>
      <c r="L690" s="8">
        <f t="shared" si="142"/>
        <v>1049.4123</v>
      </c>
      <c r="M690" s="8">
        <f t="shared" si="143"/>
        <v>3019.3955000000005</v>
      </c>
      <c r="N690" s="8">
        <f t="shared" si="136"/>
        <v>68</v>
      </c>
      <c r="O690" s="8">
        <f t="shared" si="137"/>
        <v>2666.0472</v>
      </c>
      <c r="P690" s="8">
        <f t="shared" si="138"/>
        <v>6802.8550000000005</v>
      </c>
    </row>
    <row r="691" spans="1:16" outlineLevel="1" x14ac:dyDescent="0.25">
      <c r="A691" s="23" t="s">
        <v>1239</v>
      </c>
      <c r="B691" s="22"/>
      <c r="C691" s="9">
        <f t="shared" ref="C691:P691" si="144">SUBTOTAL(9,C674:C690)</f>
        <v>33187.319999999992</v>
      </c>
      <c r="D691" s="9">
        <f t="shared" si="144"/>
        <v>56327.589</v>
      </c>
      <c r="E691" s="9">
        <f t="shared" si="144"/>
        <v>21118.701999999997</v>
      </c>
      <c r="F691" s="9">
        <f t="shared" si="144"/>
        <v>26453.435000000001</v>
      </c>
      <c r="G691" s="8">
        <f t="shared" si="144"/>
        <v>26217.982799999998</v>
      </c>
      <c r="H691" s="8">
        <f t="shared" si="144"/>
        <v>105332.59143000001</v>
      </c>
      <c r="I691" s="8">
        <f t="shared" si="144"/>
        <v>45194.022280000005</v>
      </c>
      <c r="J691" s="8">
        <f t="shared" si="144"/>
        <v>282522.68580000004</v>
      </c>
      <c r="K691" s="8">
        <f t="shared" si="144"/>
        <v>459267.28230999998</v>
      </c>
      <c r="L691" s="8">
        <f t="shared" si="144"/>
        <v>26217.982799999998</v>
      </c>
      <c r="M691" s="8">
        <f t="shared" si="144"/>
        <v>105332.59143000001</v>
      </c>
      <c r="N691" s="8">
        <f t="shared" si="144"/>
        <v>17950.896699999998</v>
      </c>
      <c r="O691" s="8">
        <f t="shared" si="144"/>
        <v>169566.51834999997</v>
      </c>
      <c r="P691" s="8">
        <f t="shared" si="144"/>
        <v>319067.98928000004</v>
      </c>
    </row>
    <row r="692" spans="1:16" outlineLevel="2" x14ac:dyDescent="0.25">
      <c r="A692" s="1" t="s">
        <v>626</v>
      </c>
      <c r="B692" s="1" t="s">
        <v>627</v>
      </c>
      <c r="C692" s="9">
        <v>0</v>
      </c>
      <c r="D692" s="9">
        <v>472.46</v>
      </c>
      <c r="E692" s="9">
        <v>0</v>
      </c>
      <c r="F692" s="9">
        <v>93</v>
      </c>
      <c r="G692" s="8">
        <f t="shared" si="131"/>
        <v>0</v>
      </c>
      <c r="H692" s="8">
        <f t="shared" si="132"/>
        <v>883.50020000000006</v>
      </c>
      <c r="I692" s="8">
        <f t="shared" si="133"/>
        <v>0</v>
      </c>
      <c r="J692" s="8">
        <f t="shared" si="134"/>
        <v>993.24</v>
      </c>
      <c r="K692" s="8">
        <f t="shared" si="135"/>
        <v>1876.7402000000002</v>
      </c>
      <c r="L692" s="8">
        <f t="shared" si="142"/>
        <v>0</v>
      </c>
      <c r="M692" s="8">
        <f t="shared" si="143"/>
        <v>883.50020000000006</v>
      </c>
      <c r="N692" s="8">
        <f t="shared" si="136"/>
        <v>0</v>
      </c>
      <c r="O692" s="8">
        <f t="shared" si="137"/>
        <v>596.13</v>
      </c>
      <c r="P692" s="8">
        <f t="shared" si="138"/>
        <v>1479.6302000000001</v>
      </c>
    </row>
    <row r="693" spans="1:16" outlineLevel="2" x14ac:dyDescent="0.25">
      <c r="A693" s="1" t="s">
        <v>626</v>
      </c>
      <c r="B693" s="1" t="s">
        <v>628</v>
      </c>
      <c r="C693" s="9">
        <v>0</v>
      </c>
      <c r="D693" s="9">
        <v>339.77</v>
      </c>
      <c r="E693" s="9">
        <v>0</v>
      </c>
      <c r="F693" s="9">
        <v>0</v>
      </c>
      <c r="G693" s="8">
        <f t="shared" si="131"/>
        <v>0</v>
      </c>
      <c r="H693" s="8">
        <f t="shared" si="132"/>
        <v>635.36990000000003</v>
      </c>
      <c r="I693" s="8">
        <f t="shared" si="133"/>
        <v>0</v>
      </c>
      <c r="J693" s="8">
        <f t="shared" si="134"/>
        <v>0</v>
      </c>
      <c r="K693" s="8">
        <f t="shared" si="135"/>
        <v>635.36990000000003</v>
      </c>
      <c r="L693" s="8">
        <f t="shared" si="142"/>
        <v>0</v>
      </c>
      <c r="M693" s="8">
        <f t="shared" si="143"/>
        <v>635.36990000000003</v>
      </c>
      <c r="N693" s="8">
        <f t="shared" si="136"/>
        <v>0</v>
      </c>
      <c r="O693" s="8">
        <f t="shared" si="137"/>
        <v>0</v>
      </c>
      <c r="P693" s="8">
        <f t="shared" si="138"/>
        <v>635.36990000000003</v>
      </c>
    </row>
    <row r="694" spans="1:16" outlineLevel="2" x14ac:dyDescent="0.25">
      <c r="A694" s="1" t="s">
        <v>626</v>
      </c>
      <c r="B694" s="1" t="s">
        <v>629</v>
      </c>
      <c r="C694" s="9">
        <v>0</v>
      </c>
      <c r="D694" s="9">
        <v>710.33</v>
      </c>
      <c r="E694" s="9">
        <v>0</v>
      </c>
      <c r="F694" s="9">
        <v>467.09</v>
      </c>
      <c r="G694" s="8">
        <f t="shared" si="131"/>
        <v>0</v>
      </c>
      <c r="H694" s="8">
        <f t="shared" si="132"/>
        <v>1328.3171000000002</v>
      </c>
      <c r="I694" s="8">
        <f t="shared" si="133"/>
        <v>0</v>
      </c>
      <c r="J694" s="8">
        <f t="shared" si="134"/>
        <v>4988.5211999999992</v>
      </c>
      <c r="K694" s="8">
        <f t="shared" si="135"/>
        <v>6316.8382999999994</v>
      </c>
      <c r="L694" s="8">
        <f t="shared" si="142"/>
        <v>0</v>
      </c>
      <c r="M694" s="8">
        <f t="shared" si="143"/>
        <v>1328.3171000000002</v>
      </c>
      <c r="N694" s="8">
        <f t="shared" si="136"/>
        <v>0</v>
      </c>
      <c r="O694" s="8">
        <f t="shared" si="137"/>
        <v>2994.0468999999998</v>
      </c>
      <c r="P694" s="8">
        <f t="shared" si="138"/>
        <v>4322.3639999999996</v>
      </c>
    </row>
    <row r="695" spans="1:16" outlineLevel="2" x14ac:dyDescent="0.25">
      <c r="A695" s="1" t="s">
        <v>626</v>
      </c>
      <c r="B695" s="1" t="s">
        <v>92</v>
      </c>
      <c r="C695" s="9">
        <v>40</v>
      </c>
      <c r="D695" s="9">
        <v>1364.2</v>
      </c>
      <c r="E695" s="9">
        <v>0</v>
      </c>
      <c r="F695" s="9">
        <v>488.53</v>
      </c>
      <c r="G695" s="8">
        <f t="shared" si="131"/>
        <v>31.6</v>
      </c>
      <c r="H695" s="8">
        <f t="shared" si="132"/>
        <v>2551.0540000000001</v>
      </c>
      <c r="I695" s="8">
        <f t="shared" si="133"/>
        <v>0</v>
      </c>
      <c r="J695" s="8">
        <f t="shared" si="134"/>
        <v>5217.5003999999999</v>
      </c>
      <c r="K695" s="8">
        <f t="shared" si="135"/>
        <v>7800.1543999999994</v>
      </c>
      <c r="L695" s="8">
        <f t="shared" si="142"/>
        <v>31.6</v>
      </c>
      <c r="M695" s="8">
        <f t="shared" si="143"/>
        <v>2551.0540000000001</v>
      </c>
      <c r="N695" s="8">
        <f t="shared" si="136"/>
        <v>0</v>
      </c>
      <c r="O695" s="8">
        <f t="shared" si="137"/>
        <v>3131.4773</v>
      </c>
      <c r="P695" s="8">
        <f t="shared" si="138"/>
        <v>5714.1313</v>
      </c>
    </row>
    <row r="696" spans="1:16" outlineLevel="2" x14ac:dyDescent="0.25">
      <c r="A696" s="1" t="s">
        <v>626</v>
      </c>
      <c r="B696" s="1" t="s">
        <v>506</v>
      </c>
      <c r="C696" s="9">
        <v>32</v>
      </c>
      <c r="D696" s="9">
        <v>851.95</v>
      </c>
      <c r="E696" s="9">
        <v>0</v>
      </c>
      <c r="F696" s="9">
        <v>59.91</v>
      </c>
      <c r="G696" s="8">
        <f t="shared" si="131"/>
        <v>25.28</v>
      </c>
      <c r="H696" s="8">
        <f t="shared" si="132"/>
        <v>1593.1465000000003</v>
      </c>
      <c r="I696" s="8">
        <f t="shared" si="133"/>
        <v>0</v>
      </c>
      <c r="J696" s="8">
        <f t="shared" si="134"/>
        <v>639.83879999999999</v>
      </c>
      <c r="K696" s="8">
        <f t="shared" si="135"/>
        <v>2258.2653</v>
      </c>
      <c r="L696" s="8">
        <f t="shared" si="142"/>
        <v>25.28</v>
      </c>
      <c r="M696" s="8">
        <f t="shared" si="143"/>
        <v>1593.1465000000003</v>
      </c>
      <c r="N696" s="8">
        <f t="shared" si="136"/>
        <v>0</v>
      </c>
      <c r="O696" s="8">
        <f t="shared" si="137"/>
        <v>384.0231</v>
      </c>
      <c r="P696" s="8">
        <f t="shared" si="138"/>
        <v>2002.4496000000004</v>
      </c>
    </row>
    <row r="697" spans="1:16" outlineLevel="2" x14ac:dyDescent="0.25">
      <c r="A697" s="1" t="s">
        <v>626</v>
      </c>
      <c r="B697" s="1" t="s">
        <v>630</v>
      </c>
      <c r="C697" s="9">
        <v>109.67</v>
      </c>
      <c r="D697" s="9">
        <v>1407.94</v>
      </c>
      <c r="E697" s="9">
        <v>40</v>
      </c>
      <c r="F697" s="9">
        <v>358.8</v>
      </c>
      <c r="G697" s="8">
        <f t="shared" si="131"/>
        <v>86.639300000000006</v>
      </c>
      <c r="H697" s="8">
        <f t="shared" si="132"/>
        <v>2632.8478000000005</v>
      </c>
      <c r="I697" s="8">
        <f t="shared" si="133"/>
        <v>85.600000000000009</v>
      </c>
      <c r="J697" s="8">
        <f t="shared" si="134"/>
        <v>3831.9839999999999</v>
      </c>
      <c r="K697" s="8">
        <f t="shared" si="135"/>
        <v>6637.0711000000001</v>
      </c>
      <c r="L697" s="8">
        <f t="shared" si="142"/>
        <v>86.639300000000006</v>
      </c>
      <c r="M697" s="8">
        <f t="shared" si="143"/>
        <v>2632.8478000000005</v>
      </c>
      <c r="N697" s="8">
        <f t="shared" si="136"/>
        <v>34</v>
      </c>
      <c r="O697" s="8">
        <f t="shared" si="137"/>
        <v>2299.9079999999999</v>
      </c>
      <c r="P697" s="8">
        <f t="shared" si="138"/>
        <v>5053.3950999999997</v>
      </c>
    </row>
    <row r="698" spans="1:16" outlineLevel="2" x14ac:dyDescent="0.25">
      <c r="A698" s="1" t="s">
        <v>626</v>
      </c>
      <c r="B698" s="1" t="s">
        <v>631</v>
      </c>
      <c r="C698" s="9">
        <v>0</v>
      </c>
      <c r="D698" s="9">
        <v>912.99</v>
      </c>
      <c r="E698" s="9">
        <v>0</v>
      </c>
      <c r="F698" s="9">
        <v>33</v>
      </c>
      <c r="G698" s="8">
        <f t="shared" si="131"/>
        <v>0</v>
      </c>
      <c r="H698" s="8">
        <f t="shared" si="132"/>
        <v>1707.2913000000001</v>
      </c>
      <c r="I698" s="8">
        <f t="shared" si="133"/>
        <v>0</v>
      </c>
      <c r="J698" s="8">
        <f t="shared" si="134"/>
        <v>352.44</v>
      </c>
      <c r="K698" s="8">
        <f t="shared" si="135"/>
        <v>2059.7312999999999</v>
      </c>
      <c r="L698" s="8">
        <f t="shared" si="142"/>
        <v>0</v>
      </c>
      <c r="M698" s="8">
        <f t="shared" si="143"/>
        <v>1707.2913000000001</v>
      </c>
      <c r="N698" s="8">
        <f t="shared" si="136"/>
        <v>0</v>
      </c>
      <c r="O698" s="8">
        <f t="shared" si="137"/>
        <v>211.53</v>
      </c>
      <c r="P698" s="8">
        <f t="shared" si="138"/>
        <v>1918.8213000000001</v>
      </c>
    </row>
    <row r="699" spans="1:16" outlineLevel="2" x14ac:dyDescent="0.25">
      <c r="A699" s="1" t="s">
        <v>626</v>
      </c>
      <c r="B699" s="1" t="s">
        <v>436</v>
      </c>
      <c r="C699" s="9">
        <v>98.32</v>
      </c>
      <c r="D699" s="9">
        <v>1114.98</v>
      </c>
      <c r="E699" s="9">
        <v>213</v>
      </c>
      <c r="F699" s="9">
        <v>224</v>
      </c>
      <c r="G699" s="8">
        <f t="shared" si="131"/>
        <v>77.672799999999995</v>
      </c>
      <c r="H699" s="8">
        <f t="shared" si="132"/>
        <v>2085.0126</v>
      </c>
      <c r="I699" s="8">
        <f t="shared" si="133"/>
        <v>455.82000000000005</v>
      </c>
      <c r="J699" s="8">
        <f t="shared" si="134"/>
        <v>2392.3199999999997</v>
      </c>
      <c r="K699" s="8">
        <f t="shared" si="135"/>
        <v>5010.8253999999997</v>
      </c>
      <c r="L699" s="8">
        <f t="shared" si="142"/>
        <v>77.672799999999995</v>
      </c>
      <c r="M699" s="8">
        <f t="shared" si="143"/>
        <v>2085.0126</v>
      </c>
      <c r="N699" s="8">
        <f t="shared" si="136"/>
        <v>181.04999999999998</v>
      </c>
      <c r="O699" s="8">
        <f t="shared" si="137"/>
        <v>1435.8400000000001</v>
      </c>
      <c r="P699" s="8">
        <f t="shared" si="138"/>
        <v>3779.5754000000002</v>
      </c>
    </row>
    <row r="700" spans="1:16" outlineLevel="2" x14ac:dyDescent="0.25">
      <c r="A700" s="1" t="s">
        <v>626</v>
      </c>
      <c r="B700" s="1" t="s">
        <v>632</v>
      </c>
      <c r="C700" s="9">
        <v>0</v>
      </c>
      <c r="D700" s="9">
        <v>144</v>
      </c>
      <c r="E700" s="9">
        <v>0</v>
      </c>
      <c r="F700" s="9">
        <v>0</v>
      </c>
      <c r="G700" s="8">
        <f t="shared" si="131"/>
        <v>0</v>
      </c>
      <c r="H700" s="8">
        <f t="shared" si="132"/>
        <v>269.28000000000003</v>
      </c>
      <c r="I700" s="8">
        <f t="shared" si="133"/>
        <v>0</v>
      </c>
      <c r="J700" s="8">
        <f t="shared" si="134"/>
        <v>0</v>
      </c>
      <c r="K700" s="8">
        <f t="shared" si="135"/>
        <v>269.28000000000003</v>
      </c>
      <c r="L700" s="8">
        <f t="shared" si="142"/>
        <v>0</v>
      </c>
      <c r="M700" s="8">
        <f t="shared" si="143"/>
        <v>269.28000000000003</v>
      </c>
      <c r="N700" s="8">
        <f t="shared" si="136"/>
        <v>0</v>
      </c>
      <c r="O700" s="8">
        <f t="shared" si="137"/>
        <v>0</v>
      </c>
      <c r="P700" s="8">
        <f t="shared" si="138"/>
        <v>269.28000000000003</v>
      </c>
    </row>
    <row r="701" spans="1:16" outlineLevel="2" x14ac:dyDescent="0.25">
      <c r="A701" s="1" t="s">
        <v>626</v>
      </c>
      <c r="B701" s="1" t="s">
        <v>633</v>
      </c>
      <c r="C701" s="9">
        <v>10</v>
      </c>
      <c r="D701" s="9">
        <v>390.33</v>
      </c>
      <c r="E701" s="9">
        <v>0</v>
      </c>
      <c r="F701" s="9">
        <v>19</v>
      </c>
      <c r="G701" s="8">
        <f t="shared" si="131"/>
        <v>7.9</v>
      </c>
      <c r="H701" s="8">
        <f t="shared" si="132"/>
        <v>729.9171</v>
      </c>
      <c r="I701" s="8">
        <f t="shared" si="133"/>
        <v>0</v>
      </c>
      <c r="J701" s="8">
        <f t="shared" si="134"/>
        <v>202.92</v>
      </c>
      <c r="K701" s="8">
        <f t="shared" si="135"/>
        <v>940.73709999999994</v>
      </c>
      <c r="L701" s="8">
        <f t="shared" si="142"/>
        <v>7.9</v>
      </c>
      <c r="M701" s="8">
        <f t="shared" si="143"/>
        <v>729.9171</v>
      </c>
      <c r="N701" s="8">
        <f t="shared" si="136"/>
        <v>0</v>
      </c>
      <c r="O701" s="8">
        <f t="shared" si="137"/>
        <v>121.79</v>
      </c>
      <c r="P701" s="8">
        <f t="shared" si="138"/>
        <v>859.60709999999995</v>
      </c>
    </row>
    <row r="702" spans="1:16" outlineLevel="2" x14ac:dyDescent="0.25">
      <c r="A702" s="1" t="s">
        <v>626</v>
      </c>
      <c r="B702" s="1" t="s">
        <v>52</v>
      </c>
      <c r="C702" s="9">
        <v>76.06</v>
      </c>
      <c r="D702" s="9">
        <v>693.72</v>
      </c>
      <c r="E702" s="9">
        <v>20</v>
      </c>
      <c r="F702" s="9">
        <v>427.94</v>
      </c>
      <c r="G702" s="8">
        <f t="shared" ref="G702:G767" si="145">+C702*0.79</f>
        <v>60.087400000000002</v>
      </c>
      <c r="H702" s="8">
        <f t="shared" ref="H702:H767" si="146">+D702*1.87</f>
        <v>1297.2564000000002</v>
      </c>
      <c r="I702" s="8">
        <f t="shared" ref="I702:I767" si="147">+E702*2.14</f>
        <v>42.800000000000004</v>
      </c>
      <c r="J702" s="8">
        <f t="shared" ref="J702:J767" si="148">+F702*10.68</f>
        <v>4570.3991999999998</v>
      </c>
      <c r="K702" s="8">
        <f t="shared" ref="K702:K767" si="149">SUM(G702:J702)</f>
        <v>5970.5429999999997</v>
      </c>
      <c r="L702" s="8">
        <f t="shared" si="142"/>
        <v>60.087400000000002</v>
      </c>
      <c r="M702" s="8">
        <f t="shared" si="143"/>
        <v>1297.2564000000002</v>
      </c>
      <c r="N702" s="8">
        <f t="shared" ref="N702:N767" si="150">+E702*0.85</f>
        <v>17</v>
      </c>
      <c r="O702" s="8">
        <f t="shared" ref="O702:O767" si="151">+F702*6.41</f>
        <v>2743.0954000000002</v>
      </c>
      <c r="P702" s="8">
        <f t="shared" ref="P702:P767" si="152">SUM(L702:O702)</f>
        <v>4117.4392000000007</v>
      </c>
    </row>
    <row r="703" spans="1:16" outlineLevel="2" x14ac:dyDescent="0.25">
      <c r="A703" s="1" t="s">
        <v>626</v>
      </c>
      <c r="B703" s="1" t="s">
        <v>634</v>
      </c>
      <c r="C703" s="9">
        <v>12</v>
      </c>
      <c r="D703" s="9">
        <v>387.904</v>
      </c>
      <c r="E703" s="9">
        <v>0</v>
      </c>
      <c r="F703" s="9">
        <v>24</v>
      </c>
      <c r="G703" s="8">
        <f t="shared" si="145"/>
        <v>9.48</v>
      </c>
      <c r="H703" s="8">
        <f t="shared" si="146"/>
        <v>725.38048000000003</v>
      </c>
      <c r="I703" s="8">
        <f t="shared" si="147"/>
        <v>0</v>
      </c>
      <c r="J703" s="8">
        <f t="shared" si="148"/>
        <v>256.32</v>
      </c>
      <c r="K703" s="8">
        <f t="shared" si="149"/>
        <v>991.18047999999999</v>
      </c>
      <c r="L703" s="8">
        <f t="shared" si="142"/>
        <v>9.48</v>
      </c>
      <c r="M703" s="8">
        <f t="shared" si="143"/>
        <v>725.38048000000003</v>
      </c>
      <c r="N703" s="8">
        <f t="shared" si="150"/>
        <v>0</v>
      </c>
      <c r="O703" s="8">
        <f t="shared" si="151"/>
        <v>153.84</v>
      </c>
      <c r="P703" s="8">
        <f t="shared" si="152"/>
        <v>888.70048000000008</v>
      </c>
    </row>
    <row r="704" spans="1:16" outlineLevel="2" x14ac:dyDescent="0.25">
      <c r="A704" s="1" t="s">
        <v>626</v>
      </c>
      <c r="B704" s="1" t="s">
        <v>635</v>
      </c>
      <c r="C704" s="9">
        <v>24</v>
      </c>
      <c r="D704" s="9">
        <v>768.27</v>
      </c>
      <c r="E704" s="9">
        <v>0</v>
      </c>
      <c r="F704" s="9">
        <v>56</v>
      </c>
      <c r="G704" s="8">
        <f t="shared" si="145"/>
        <v>18.96</v>
      </c>
      <c r="H704" s="8">
        <f t="shared" si="146"/>
        <v>1436.6649</v>
      </c>
      <c r="I704" s="8">
        <f t="shared" si="147"/>
        <v>0</v>
      </c>
      <c r="J704" s="8">
        <f t="shared" si="148"/>
        <v>598.07999999999993</v>
      </c>
      <c r="K704" s="8">
        <f t="shared" si="149"/>
        <v>2053.7048999999997</v>
      </c>
      <c r="L704" s="8">
        <f t="shared" si="142"/>
        <v>18.96</v>
      </c>
      <c r="M704" s="8">
        <f t="shared" si="143"/>
        <v>1436.6649</v>
      </c>
      <c r="N704" s="8">
        <f t="shared" si="150"/>
        <v>0</v>
      </c>
      <c r="O704" s="8">
        <f t="shared" si="151"/>
        <v>358.96000000000004</v>
      </c>
      <c r="P704" s="8">
        <f t="shared" si="152"/>
        <v>1814.5849000000001</v>
      </c>
    </row>
    <row r="705" spans="1:16" outlineLevel="2" x14ac:dyDescent="0.25">
      <c r="A705" s="1" t="s">
        <v>626</v>
      </c>
      <c r="B705" s="1" t="s">
        <v>636</v>
      </c>
      <c r="C705" s="9">
        <v>0</v>
      </c>
      <c r="D705" s="9">
        <v>394.73</v>
      </c>
      <c r="E705" s="9">
        <v>0</v>
      </c>
      <c r="F705" s="9">
        <v>99.6</v>
      </c>
      <c r="G705" s="8">
        <f t="shared" si="145"/>
        <v>0</v>
      </c>
      <c r="H705" s="8">
        <f t="shared" si="146"/>
        <v>738.14510000000007</v>
      </c>
      <c r="I705" s="8">
        <f t="shared" si="147"/>
        <v>0</v>
      </c>
      <c r="J705" s="8">
        <f t="shared" si="148"/>
        <v>1063.7279999999998</v>
      </c>
      <c r="K705" s="8">
        <f t="shared" si="149"/>
        <v>1801.8730999999998</v>
      </c>
      <c r="L705" s="8">
        <f t="shared" si="142"/>
        <v>0</v>
      </c>
      <c r="M705" s="8">
        <f t="shared" si="143"/>
        <v>738.14510000000007</v>
      </c>
      <c r="N705" s="8">
        <f t="shared" si="150"/>
        <v>0</v>
      </c>
      <c r="O705" s="8">
        <f t="shared" si="151"/>
        <v>638.43599999999992</v>
      </c>
      <c r="P705" s="8">
        <f t="shared" si="152"/>
        <v>1376.5810999999999</v>
      </c>
    </row>
    <row r="706" spans="1:16" outlineLevel="2" x14ac:dyDescent="0.25">
      <c r="A706" s="1" t="s">
        <v>626</v>
      </c>
      <c r="B706" s="1" t="s">
        <v>104</v>
      </c>
      <c r="C706" s="9">
        <v>0</v>
      </c>
      <c r="D706" s="9">
        <v>97.33</v>
      </c>
      <c r="E706" s="9">
        <v>15</v>
      </c>
      <c r="F706" s="9">
        <v>0</v>
      </c>
      <c r="G706" s="8">
        <f t="shared" si="145"/>
        <v>0</v>
      </c>
      <c r="H706" s="8">
        <f t="shared" si="146"/>
        <v>182.00710000000001</v>
      </c>
      <c r="I706" s="8">
        <f t="shared" si="147"/>
        <v>32.1</v>
      </c>
      <c r="J706" s="8">
        <f t="shared" si="148"/>
        <v>0</v>
      </c>
      <c r="K706" s="8">
        <f t="shared" si="149"/>
        <v>214.1071</v>
      </c>
      <c r="L706" s="8">
        <f t="shared" si="142"/>
        <v>0</v>
      </c>
      <c r="M706" s="8">
        <f t="shared" si="143"/>
        <v>182.00710000000001</v>
      </c>
      <c r="N706" s="8">
        <f t="shared" si="150"/>
        <v>12.75</v>
      </c>
      <c r="O706" s="8">
        <f t="shared" si="151"/>
        <v>0</v>
      </c>
      <c r="P706" s="8">
        <f t="shared" si="152"/>
        <v>194.75710000000001</v>
      </c>
    </row>
    <row r="707" spans="1:16" outlineLevel="2" x14ac:dyDescent="0.25">
      <c r="A707" s="1" t="s">
        <v>626</v>
      </c>
      <c r="B707" s="1" t="s">
        <v>637</v>
      </c>
      <c r="C707" s="9">
        <v>64</v>
      </c>
      <c r="D707" s="9">
        <v>1144.95</v>
      </c>
      <c r="E707" s="9">
        <v>0</v>
      </c>
      <c r="F707" s="9">
        <v>473.21</v>
      </c>
      <c r="G707" s="8">
        <f t="shared" si="145"/>
        <v>50.56</v>
      </c>
      <c r="H707" s="8">
        <f t="shared" si="146"/>
        <v>2141.0565000000001</v>
      </c>
      <c r="I707" s="8">
        <f t="shared" si="147"/>
        <v>0</v>
      </c>
      <c r="J707" s="8">
        <f t="shared" si="148"/>
        <v>5053.8827999999994</v>
      </c>
      <c r="K707" s="8">
        <f t="shared" si="149"/>
        <v>7245.4992999999995</v>
      </c>
      <c r="L707" s="8">
        <f t="shared" si="142"/>
        <v>50.56</v>
      </c>
      <c r="M707" s="8">
        <f t="shared" si="143"/>
        <v>2141.0565000000001</v>
      </c>
      <c r="N707" s="8">
        <f t="shared" si="150"/>
        <v>0</v>
      </c>
      <c r="O707" s="8">
        <f t="shared" si="151"/>
        <v>3033.2761</v>
      </c>
      <c r="P707" s="8">
        <f t="shared" si="152"/>
        <v>5224.8926000000001</v>
      </c>
    </row>
    <row r="708" spans="1:16" outlineLevel="2" x14ac:dyDescent="0.25">
      <c r="A708" s="1" t="s">
        <v>626</v>
      </c>
      <c r="B708" s="1" t="s">
        <v>638</v>
      </c>
      <c r="C708" s="9">
        <v>0</v>
      </c>
      <c r="D708" s="9">
        <v>0</v>
      </c>
      <c r="E708" s="9">
        <v>0</v>
      </c>
      <c r="F708" s="9">
        <v>3.95</v>
      </c>
      <c r="G708" s="8">
        <f t="shared" si="145"/>
        <v>0</v>
      </c>
      <c r="H708" s="8">
        <f t="shared" si="146"/>
        <v>0</v>
      </c>
      <c r="I708" s="8">
        <f t="shared" si="147"/>
        <v>0</v>
      </c>
      <c r="J708" s="8">
        <f t="shared" si="148"/>
        <v>42.186</v>
      </c>
      <c r="K708" s="8">
        <f t="shared" si="149"/>
        <v>42.186</v>
      </c>
      <c r="L708" s="8">
        <f t="shared" si="142"/>
        <v>0</v>
      </c>
      <c r="M708" s="8">
        <f t="shared" si="143"/>
        <v>0</v>
      </c>
      <c r="N708" s="8">
        <f t="shared" si="150"/>
        <v>0</v>
      </c>
      <c r="O708" s="8">
        <f t="shared" si="151"/>
        <v>25.319500000000001</v>
      </c>
      <c r="P708" s="8">
        <f t="shared" si="152"/>
        <v>25.319500000000001</v>
      </c>
    </row>
    <row r="709" spans="1:16" outlineLevel="2" x14ac:dyDescent="0.25">
      <c r="A709" s="1" t="s">
        <v>626</v>
      </c>
      <c r="B709" s="1" t="s">
        <v>639</v>
      </c>
      <c r="C709" s="9">
        <v>31</v>
      </c>
      <c r="D709" s="9">
        <v>243.77</v>
      </c>
      <c r="E709" s="9">
        <v>0</v>
      </c>
      <c r="F709" s="9">
        <v>60</v>
      </c>
      <c r="G709" s="8">
        <f t="shared" si="145"/>
        <v>24.490000000000002</v>
      </c>
      <c r="H709" s="8">
        <f t="shared" si="146"/>
        <v>455.84990000000005</v>
      </c>
      <c r="I709" s="8">
        <f t="shared" si="147"/>
        <v>0</v>
      </c>
      <c r="J709" s="8">
        <f t="shared" si="148"/>
        <v>640.79999999999995</v>
      </c>
      <c r="K709" s="8">
        <f t="shared" si="149"/>
        <v>1121.1399000000001</v>
      </c>
      <c r="L709" s="8">
        <f t="shared" si="142"/>
        <v>24.490000000000002</v>
      </c>
      <c r="M709" s="8">
        <f t="shared" si="143"/>
        <v>455.84990000000005</v>
      </c>
      <c r="N709" s="8">
        <f t="shared" si="150"/>
        <v>0</v>
      </c>
      <c r="O709" s="8">
        <f t="shared" si="151"/>
        <v>384.6</v>
      </c>
      <c r="P709" s="8">
        <f t="shared" si="152"/>
        <v>864.93990000000008</v>
      </c>
    </row>
    <row r="710" spans="1:16" outlineLevel="1" x14ac:dyDescent="0.25">
      <c r="A710" s="23" t="s">
        <v>1238</v>
      </c>
      <c r="B710" s="22"/>
      <c r="C710" s="9">
        <f t="shared" ref="C710:P710" si="153">SUBTOTAL(9,C692:C709)</f>
        <v>497.05</v>
      </c>
      <c r="D710" s="9">
        <f t="shared" si="153"/>
        <v>11439.624</v>
      </c>
      <c r="E710" s="9">
        <f t="shared" si="153"/>
        <v>288</v>
      </c>
      <c r="F710" s="9">
        <f t="shared" si="153"/>
        <v>2888.0299999999997</v>
      </c>
      <c r="G710" s="8">
        <f t="shared" si="153"/>
        <v>392.66950000000003</v>
      </c>
      <c r="H710" s="8">
        <f t="shared" si="153"/>
        <v>21392.096880000005</v>
      </c>
      <c r="I710" s="8">
        <f t="shared" si="153"/>
        <v>616.32000000000005</v>
      </c>
      <c r="J710" s="8">
        <f t="shared" si="153"/>
        <v>30844.160399999993</v>
      </c>
      <c r="K710" s="8">
        <f t="shared" si="153"/>
        <v>53245.246779999994</v>
      </c>
      <c r="L710" s="8">
        <f t="shared" si="153"/>
        <v>392.66950000000003</v>
      </c>
      <c r="M710" s="8">
        <f t="shared" si="153"/>
        <v>21392.096880000005</v>
      </c>
      <c r="N710" s="8">
        <f t="shared" si="153"/>
        <v>244.79999999999998</v>
      </c>
      <c r="O710" s="8">
        <f t="shared" si="153"/>
        <v>18512.272300000004</v>
      </c>
      <c r="P710" s="8">
        <f t="shared" si="153"/>
        <v>40541.838680000001</v>
      </c>
    </row>
    <row r="711" spans="1:16" outlineLevel="2" x14ac:dyDescent="0.25">
      <c r="A711" s="1" t="s">
        <v>640</v>
      </c>
      <c r="B711" s="1" t="s">
        <v>641</v>
      </c>
      <c r="C711" s="9">
        <v>40</v>
      </c>
      <c r="D711" s="9">
        <v>40</v>
      </c>
      <c r="E711" s="9">
        <v>0</v>
      </c>
      <c r="F711" s="9">
        <v>0</v>
      </c>
      <c r="G711" s="8">
        <f t="shared" si="145"/>
        <v>31.6</v>
      </c>
      <c r="H711" s="8">
        <f t="shared" si="146"/>
        <v>74.800000000000011</v>
      </c>
      <c r="I711" s="8">
        <f t="shared" si="147"/>
        <v>0</v>
      </c>
      <c r="J711" s="8">
        <f t="shared" si="148"/>
        <v>0</v>
      </c>
      <c r="K711" s="8">
        <f t="shared" si="149"/>
        <v>106.4</v>
      </c>
      <c r="L711" s="8">
        <f t="shared" si="142"/>
        <v>31.6</v>
      </c>
      <c r="M711" s="8">
        <f t="shared" si="143"/>
        <v>74.800000000000011</v>
      </c>
      <c r="N711" s="8">
        <f t="shared" si="150"/>
        <v>0</v>
      </c>
      <c r="O711" s="8">
        <f t="shared" si="151"/>
        <v>0</v>
      </c>
      <c r="P711" s="8">
        <f t="shared" si="152"/>
        <v>106.4</v>
      </c>
    </row>
    <row r="712" spans="1:16" outlineLevel="2" x14ac:dyDescent="0.25">
      <c r="A712" s="1" t="s">
        <v>640</v>
      </c>
      <c r="B712" s="1" t="s">
        <v>642</v>
      </c>
      <c r="C712" s="9">
        <v>0</v>
      </c>
      <c r="D712" s="9">
        <v>1591.26</v>
      </c>
      <c r="E712" s="9">
        <v>0</v>
      </c>
      <c r="F712" s="9">
        <v>499.61900000000003</v>
      </c>
      <c r="G712" s="8">
        <f t="shared" si="145"/>
        <v>0</v>
      </c>
      <c r="H712" s="8">
        <f t="shared" si="146"/>
        <v>2975.6562000000004</v>
      </c>
      <c r="I712" s="8">
        <f t="shared" si="147"/>
        <v>0</v>
      </c>
      <c r="J712" s="8">
        <f t="shared" si="148"/>
        <v>5335.9309199999998</v>
      </c>
      <c r="K712" s="8">
        <f t="shared" si="149"/>
        <v>8311.5871200000001</v>
      </c>
      <c r="L712" s="8">
        <f t="shared" si="142"/>
        <v>0</v>
      </c>
      <c r="M712" s="8">
        <f t="shared" si="143"/>
        <v>2975.6562000000004</v>
      </c>
      <c r="N712" s="8">
        <f t="shared" si="150"/>
        <v>0</v>
      </c>
      <c r="O712" s="8">
        <f t="shared" si="151"/>
        <v>3202.5577900000003</v>
      </c>
      <c r="P712" s="8">
        <f t="shared" si="152"/>
        <v>6178.2139900000002</v>
      </c>
    </row>
    <row r="713" spans="1:16" outlineLevel="2" x14ac:dyDescent="0.25">
      <c r="A713" s="1" t="s">
        <v>640</v>
      </c>
      <c r="B713" s="1" t="s">
        <v>643</v>
      </c>
      <c r="C713" s="9">
        <v>277</v>
      </c>
      <c r="D713" s="9">
        <v>1343.05</v>
      </c>
      <c r="E713" s="9">
        <v>32</v>
      </c>
      <c r="F713" s="9">
        <v>821.56</v>
      </c>
      <c r="G713" s="8">
        <f t="shared" si="145"/>
        <v>218.83</v>
      </c>
      <c r="H713" s="8">
        <f t="shared" si="146"/>
        <v>2511.5035000000003</v>
      </c>
      <c r="I713" s="8">
        <f t="shared" si="147"/>
        <v>68.48</v>
      </c>
      <c r="J713" s="8">
        <f t="shared" si="148"/>
        <v>8774.2608</v>
      </c>
      <c r="K713" s="8">
        <f t="shared" si="149"/>
        <v>11573.0743</v>
      </c>
      <c r="L713" s="8">
        <f t="shared" si="142"/>
        <v>218.83</v>
      </c>
      <c r="M713" s="8">
        <f t="shared" si="143"/>
        <v>2511.5035000000003</v>
      </c>
      <c r="N713" s="8">
        <f t="shared" si="150"/>
        <v>27.2</v>
      </c>
      <c r="O713" s="8">
        <f t="shared" si="151"/>
        <v>5266.1995999999999</v>
      </c>
      <c r="P713" s="8">
        <f t="shared" si="152"/>
        <v>8023.7330999999995</v>
      </c>
    </row>
    <row r="714" spans="1:16" outlineLevel="2" x14ac:dyDescent="0.25">
      <c r="A714" s="1" t="s">
        <v>640</v>
      </c>
      <c r="B714" s="1" t="s">
        <v>644</v>
      </c>
      <c r="C714" s="9">
        <v>1125.6099999999999</v>
      </c>
      <c r="D714" s="9">
        <v>990.53</v>
      </c>
      <c r="E714" s="9">
        <v>1008.41</v>
      </c>
      <c r="F714" s="9">
        <v>1688.36</v>
      </c>
      <c r="G714" s="8">
        <f t="shared" si="145"/>
        <v>889.2319</v>
      </c>
      <c r="H714" s="8">
        <f t="shared" si="146"/>
        <v>1852.2911000000001</v>
      </c>
      <c r="I714" s="8">
        <f t="shared" si="147"/>
        <v>2157.9974000000002</v>
      </c>
      <c r="J714" s="8">
        <f t="shared" si="148"/>
        <v>18031.684799999999</v>
      </c>
      <c r="K714" s="8">
        <f t="shared" si="149"/>
        <v>22931.2052</v>
      </c>
      <c r="L714" s="8">
        <f t="shared" si="142"/>
        <v>889.2319</v>
      </c>
      <c r="M714" s="8">
        <f t="shared" si="143"/>
        <v>1852.2911000000001</v>
      </c>
      <c r="N714" s="8">
        <f t="shared" si="150"/>
        <v>857.1484999999999</v>
      </c>
      <c r="O714" s="8">
        <f t="shared" si="151"/>
        <v>10822.3876</v>
      </c>
      <c r="P714" s="8">
        <f t="shared" si="152"/>
        <v>14421.0591</v>
      </c>
    </row>
    <row r="715" spans="1:16" outlineLevel="2" x14ac:dyDescent="0.25">
      <c r="A715" s="1" t="s">
        <v>640</v>
      </c>
      <c r="B715" s="1" t="s">
        <v>645</v>
      </c>
      <c r="C715" s="9">
        <v>20</v>
      </c>
      <c r="D715" s="9">
        <v>2312.5100000000002</v>
      </c>
      <c r="E715" s="9">
        <v>0</v>
      </c>
      <c r="F715" s="9">
        <v>1025.453</v>
      </c>
      <c r="G715" s="8">
        <f t="shared" si="145"/>
        <v>15.8</v>
      </c>
      <c r="H715" s="8">
        <f t="shared" si="146"/>
        <v>4324.3937000000005</v>
      </c>
      <c r="I715" s="8">
        <f t="shared" si="147"/>
        <v>0</v>
      </c>
      <c r="J715" s="8">
        <f t="shared" si="148"/>
        <v>10951.838039999999</v>
      </c>
      <c r="K715" s="8">
        <f t="shared" si="149"/>
        <v>15292.031739999999</v>
      </c>
      <c r="L715" s="8">
        <f t="shared" si="142"/>
        <v>15.8</v>
      </c>
      <c r="M715" s="8">
        <f t="shared" si="143"/>
        <v>4324.3937000000005</v>
      </c>
      <c r="N715" s="8">
        <f t="shared" si="150"/>
        <v>0</v>
      </c>
      <c r="O715" s="8">
        <f t="shared" si="151"/>
        <v>6573.15373</v>
      </c>
      <c r="P715" s="8">
        <f t="shared" si="152"/>
        <v>10913.347430000002</v>
      </c>
    </row>
    <row r="716" spans="1:16" outlineLevel="2" x14ac:dyDescent="0.25">
      <c r="A716" s="1" t="s">
        <v>640</v>
      </c>
      <c r="B716" s="1" t="s">
        <v>550</v>
      </c>
      <c r="C716" s="9">
        <v>80</v>
      </c>
      <c r="D716" s="9">
        <v>480.31</v>
      </c>
      <c r="E716" s="9">
        <v>0</v>
      </c>
      <c r="F716" s="9">
        <v>353.31</v>
      </c>
      <c r="G716" s="8">
        <f t="shared" si="145"/>
        <v>63.2</v>
      </c>
      <c r="H716" s="8">
        <f t="shared" si="146"/>
        <v>898.17970000000003</v>
      </c>
      <c r="I716" s="8">
        <f t="shared" si="147"/>
        <v>0</v>
      </c>
      <c r="J716" s="8">
        <f t="shared" si="148"/>
        <v>3773.3507999999997</v>
      </c>
      <c r="K716" s="8">
        <f t="shared" si="149"/>
        <v>4734.7304999999997</v>
      </c>
      <c r="L716" s="8">
        <f t="shared" si="142"/>
        <v>63.2</v>
      </c>
      <c r="M716" s="8">
        <f t="shared" si="143"/>
        <v>898.17970000000003</v>
      </c>
      <c r="N716" s="8">
        <f t="shared" si="150"/>
        <v>0</v>
      </c>
      <c r="O716" s="8">
        <f t="shared" si="151"/>
        <v>2264.7170999999998</v>
      </c>
      <c r="P716" s="8">
        <f t="shared" si="152"/>
        <v>3226.0967999999998</v>
      </c>
    </row>
    <row r="717" spans="1:16" outlineLevel="2" x14ac:dyDescent="0.25">
      <c r="A717" s="1" t="s">
        <v>640</v>
      </c>
      <c r="B717" s="1" t="s">
        <v>646</v>
      </c>
      <c r="C717" s="9">
        <v>0</v>
      </c>
      <c r="D717" s="9">
        <v>100</v>
      </c>
      <c r="E717" s="9">
        <v>0</v>
      </c>
      <c r="F717" s="9">
        <v>61</v>
      </c>
      <c r="G717" s="8">
        <f t="shared" si="145"/>
        <v>0</v>
      </c>
      <c r="H717" s="8">
        <f t="shared" si="146"/>
        <v>187</v>
      </c>
      <c r="I717" s="8">
        <f t="shared" si="147"/>
        <v>0</v>
      </c>
      <c r="J717" s="8">
        <f t="shared" si="148"/>
        <v>651.48</v>
      </c>
      <c r="K717" s="8">
        <f t="shared" si="149"/>
        <v>838.48</v>
      </c>
      <c r="L717" s="8">
        <f t="shared" si="142"/>
        <v>0</v>
      </c>
      <c r="M717" s="8">
        <f t="shared" si="143"/>
        <v>187</v>
      </c>
      <c r="N717" s="8">
        <f t="shared" si="150"/>
        <v>0</v>
      </c>
      <c r="O717" s="8">
        <f t="shared" si="151"/>
        <v>391.01</v>
      </c>
      <c r="P717" s="8">
        <f t="shared" si="152"/>
        <v>578.01</v>
      </c>
    </row>
    <row r="718" spans="1:16" outlineLevel="2" x14ac:dyDescent="0.25">
      <c r="A718" s="1" t="s">
        <v>640</v>
      </c>
      <c r="B718" s="1" t="s">
        <v>164</v>
      </c>
      <c r="C718" s="9">
        <v>47</v>
      </c>
      <c r="D718" s="9">
        <v>127.97</v>
      </c>
      <c r="E718" s="9">
        <v>0</v>
      </c>
      <c r="F718" s="9">
        <v>73.3</v>
      </c>
      <c r="G718" s="8">
        <f t="shared" si="145"/>
        <v>37.130000000000003</v>
      </c>
      <c r="H718" s="8">
        <f t="shared" si="146"/>
        <v>239.3039</v>
      </c>
      <c r="I718" s="8">
        <f t="shared" si="147"/>
        <v>0</v>
      </c>
      <c r="J718" s="8">
        <f t="shared" si="148"/>
        <v>782.84399999999994</v>
      </c>
      <c r="K718" s="8">
        <f t="shared" si="149"/>
        <v>1059.2779</v>
      </c>
      <c r="L718" s="8">
        <f t="shared" si="142"/>
        <v>37.130000000000003</v>
      </c>
      <c r="M718" s="8">
        <f t="shared" si="143"/>
        <v>239.3039</v>
      </c>
      <c r="N718" s="8">
        <f t="shared" si="150"/>
        <v>0</v>
      </c>
      <c r="O718" s="8">
        <f t="shared" si="151"/>
        <v>469.85300000000001</v>
      </c>
      <c r="P718" s="8">
        <f t="shared" si="152"/>
        <v>746.28690000000006</v>
      </c>
    </row>
    <row r="719" spans="1:16" outlineLevel="2" x14ac:dyDescent="0.25">
      <c r="A719" s="1" t="s">
        <v>640</v>
      </c>
      <c r="B719" s="1" t="s">
        <v>647</v>
      </c>
      <c r="C719" s="9">
        <v>62</v>
      </c>
      <c r="D719" s="9">
        <v>353</v>
      </c>
      <c r="E719" s="9">
        <v>0</v>
      </c>
      <c r="F719" s="9">
        <v>131.928</v>
      </c>
      <c r="G719" s="8">
        <f t="shared" si="145"/>
        <v>48.980000000000004</v>
      </c>
      <c r="H719" s="8">
        <f t="shared" si="146"/>
        <v>660.11</v>
      </c>
      <c r="I719" s="8">
        <f t="shared" si="147"/>
        <v>0</v>
      </c>
      <c r="J719" s="8">
        <f t="shared" si="148"/>
        <v>1408.9910399999999</v>
      </c>
      <c r="K719" s="8">
        <f t="shared" si="149"/>
        <v>2118.08104</v>
      </c>
      <c r="L719" s="8">
        <f t="shared" si="142"/>
        <v>48.980000000000004</v>
      </c>
      <c r="M719" s="8">
        <f t="shared" si="143"/>
        <v>660.11</v>
      </c>
      <c r="N719" s="8">
        <f t="shared" si="150"/>
        <v>0</v>
      </c>
      <c r="O719" s="8">
        <f t="shared" si="151"/>
        <v>845.65848000000005</v>
      </c>
      <c r="P719" s="8">
        <f t="shared" si="152"/>
        <v>1554.7484800000002</v>
      </c>
    </row>
    <row r="720" spans="1:16" outlineLevel="2" x14ac:dyDescent="0.25">
      <c r="A720" s="1" t="s">
        <v>640</v>
      </c>
      <c r="B720" s="1" t="s">
        <v>7</v>
      </c>
      <c r="C720" s="9">
        <v>225</v>
      </c>
      <c r="D720" s="9">
        <v>2597.4380000000001</v>
      </c>
      <c r="E720" s="9">
        <v>40</v>
      </c>
      <c r="F720" s="9">
        <v>644.80999999999995</v>
      </c>
      <c r="G720" s="8">
        <f t="shared" si="145"/>
        <v>177.75</v>
      </c>
      <c r="H720" s="8">
        <f t="shared" si="146"/>
        <v>4857.2090600000001</v>
      </c>
      <c r="I720" s="8">
        <f t="shared" si="147"/>
        <v>85.600000000000009</v>
      </c>
      <c r="J720" s="8">
        <f t="shared" si="148"/>
        <v>6886.5707999999995</v>
      </c>
      <c r="K720" s="8">
        <f t="shared" si="149"/>
        <v>12007.129860000001</v>
      </c>
      <c r="L720" s="8">
        <f t="shared" si="142"/>
        <v>177.75</v>
      </c>
      <c r="M720" s="8">
        <f t="shared" si="143"/>
        <v>4857.2090600000001</v>
      </c>
      <c r="N720" s="8">
        <f t="shared" si="150"/>
        <v>34</v>
      </c>
      <c r="O720" s="8">
        <f t="shared" si="151"/>
        <v>4133.2321000000002</v>
      </c>
      <c r="P720" s="8">
        <f t="shared" si="152"/>
        <v>9202.1911600000003</v>
      </c>
    </row>
    <row r="721" spans="1:16" outlineLevel="2" x14ac:dyDescent="0.25">
      <c r="A721" s="1" t="s">
        <v>640</v>
      </c>
      <c r="B721" s="1" t="s">
        <v>648</v>
      </c>
      <c r="C721" s="9">
        <v>113</v>
      </c>
      <c r="D721" s="9">
        <v>896.38800000000003</v>
      </c>
      <c r="E721" s="9">
        <v>80</v>
      </c>
      <c r="F721" s="9">
        <v>133.43</v>
      </c>
      <c r="G721" s="8">
        <f t="shared" si="145"/>
        <v>89.27000000000001</v>
      </c>
      <c r="H721" s="8">
        <f t="shared" si="146"/>
        <v>1676.2455600000001</v>
      </c>
      <c r="I721" s="8">
        <f t="shared" si="147"/>
        <v>171.20000000000002</v>
      </c>
      <c r="J721" s="8">
        <f t="shared" si="148"/>
        <v>1425.0324000000001</v>
      </c>
      <c r="K721" s="8">
        <f t="shared" si="149"/>
        <v>3361.7479600000001</v>
      </c>
      <c r="L721" s="8">
        <f t="shared" si="142"/>
        <v>89.27000000000001</v>
      </c>
      <c r="M721" s="8">
        <f t="shared" si="143"/>
        <v>1676.2455600000001</v>
      </c>
      <c r="N721" s="8">
        <f t="shared" si="150"/>
        <v>68</v>
      </c>
      <c r="O721" s="8">
        <f t="shared" si="151"/>
        <v>855.2863000000001</v>
      </c>
      <c r="P721" s="8">
        <f t="shared" si="152"/>
        <v>2688.80186</v>
      </c>
    </row>
    <row r="722" spans="1:16" outlineLevel="2" x14ac:dyDescent="0.25">
      <c r="A722" s="1" t="s">
        <v>640</v>
      </c>
      <c r="B722" s="1" t="s">
        <v>649</v>
      </c>
      <c r="C722" s="9">
        <v>21</v>
      </c>
      <c r="D722" s="9">
        <v>2310.2600000000002</v>
      </c>
      <c r="E722" s="9">
        <v>0</v>
      </c>
      <c r="F722" s="9">
        <v>1181</v>
      </c>
      <c r="G722" s="8">
        <f t="shared" si="145"/>
        <v>16.59</v>
      </c>
      <c r="H722" s="8">
        <f t="shared" si="146"/>
        <v>4320.186200000001</v>
      </c>
      <c r="I722" s="8">
        <f t="shared" si="147"/>
        <v>0</v>
      </c>
      <c r="J722" s="8">
        <f t="shared" si="148"/>
        <v>12613.08</v>
      </c>
      <c r="K722" s="8">
        <f t="shared" si="149"/>
        <v>16949.856200000002</v>
      </c>
      <c r="L722" s="8">
        <f t="shared" si="142"/>
        <v>16.59</v>
      </c>
      <c r="M722" s="8">
        <f t="shared" si="143"/>
        <v>4320.186200000001</v>
      </c>
      <c r="N722" s="8">
        <f t="shared" si="150"/>
        <v>0</v>
      </c>
      <c r="O722" s="8">
        <f t="shared" si="151"/>
        <v>7570.21</v>
      </c>
      <c r="P722" s="8">
        <f t="shared" si="152"/>
        <v>11906.986200000001</v>
      </c>
    </row>
    <row r="723" spans="1:16" outlineLevel="2" x14ac:dyDescent="0.25">
      <c r="A723" s="1" t="s">
        <v>640</v>
      </c>
      <c r="B723" s="1" t="s">
        <v>302</v>
      </c>
      <c r="C723" s="9">
        <v>17</v>
      </c>
      <c r="D723" s="9">
        <v>1640.09</v>
      </c>
      <c r="E723" s="9">
        <v>117</v>
      </c>
      <c r="F723" s="9">
        <v>734</v>
      </c>
      <c r="G723" s="8">
        <f t="shared" si="145"/>
        <v>13.43</v>
      </c>
      <c r="H723" s="8">
        <f t="shared" si="146"/>
        <v>3066.9683</v>
      </c>
      <c r="I723" s="8">
        <f t="shared" si="147"/>
        <v>250.38000000000002</v>
      </c>
      <c r="J723" s="8">
        <f t="shared" si="148"/>
        <v>7839.12</v>
      </c>
      <c r="K723" s="8">
        <f t="shared" si="149"/>
        <v>11169.898300000001</v>
      </c>
      <c r="L723" s="8">
        <f t="shared" si="142"/>
        <v>13.43</v>
      </c>
      <c r="M723" s="8">
        <f t="shared" si="143"/>
        <v>3066.9683</v>
      </c>
      <c r="N723" s="8">
        <f t="shared" si="150"/>
        <v>99.45</v>
      </c>
      <c r="O723" s="8">
        <f t="shared" si="151"/>
        <v>4704.9400000000005</v>
      </c>
      <c r="P723" s="8">
        <f t="shared" si="152"/>
        <v>7884.7883000000002</v>
      </c>
    </row>
    <row r="724" spans="1:16" outlineLevel="2" x14ac:dyDescent="0.25">
      <c r="A724" s="1" t="s">
        <v>640</v>
      </c>
      <c r="B724" s="1" t="s">
        <v>650</v>
      </c>
      <c r="C724" s="9">
        <v>65</v>
      </c>
      <c r="D724" s="9">
        <v>815.14499999999998</v>
      </c>
      <c r="E724" s="9">
        <v>140</v>
      </c>
      <c r="F724" s="9">
        <v>1269.8599999999999</v>
      </c>
      <c r="G724" s="8">
        <f t="shared" si="145"/>
        <v>51.35</v>
      </c>
      <c r="H724" s="8">
        <f t="shared" si="146"/>
        <v>1524.32115</v>
      </c>
      <c r="I724" s="8">
        <f t="shared" si="147"/>
        <v>299.60000000000002</v>
      </c>
      <c r="J724" s="8">
        <f t="shared" si="148"/>
        <v>13562.104799999999</v>
      </c>
      <c r="K724" s="8">
        <f t="shared" si="149"/>
        <v>15437.37595</v>
      </c>
      <c r="L724" s="8">
        <f t="shared" si="142"/>
        <v>51.35</v>
      </c>
      <c r="M724" s="8">
        <f t="shared" si="143"/>
        <v>1524.32115</v>
      </c>
      <c r="N724" s="8">
        <f t="shared" si="150"/>
        <v>119</v>
      </c>
      <c r="O724" s="8">
        <f t="shared" si="151"/>
        <v>8139.8026</v>
      </c>
      <c r="P724" s="8">
        <f t="shared" si="152"/>
        <v>9834.4737499999992</v>
      </c>
    </row>
    <row r="725" spans="1:16" outlineLevel="2" x14ac:dyDescent="0.25">
      <c r="A725" s="1" t="s">
        <v>640</v>
      </c>
      <c r="B725" s="1" t="s">
        <v>651</v>
      </c>
      <c r="C725" s="9">
        <v>59</v>
      </c>
      <c r="D725" s="9">
        <v>3647.5</v>
      </c>
      <c r="E725" s="9">
        <v>36.479999999999997</v>
      </c>
      <c r="F725" s="9">
        <v>2058.2800000000002</v>
      </c>
      <c r="G725" s="8">
        <f t="shared" si="145"/>
        <v>46.61</v>
      </c>
      <c r="H725" s="8">
        <f t="shared" si="146"/>
        <v>6820.8250000000007</v>
      </c>
      <c r="I725" s="8">
        <f t="shared" si="147"/>
        <v>78.0672</v>
      </c>
      <c r="J725" s="8">
        <f t="shared" si="148"/>
        <v>21982.430400000001</v>
      </c>
      <c r="K725" s="8">
        <f t="shared" si="149"/>
        <v>28927.9326</v>
      </c>
      <c r="L725" s="8">
        <f t="shared" si="142"/>
        <v>46.61</v>
      </c>
      <c r="M725" s="8">
        <f t="shared" si="143"/>
        <v>6820.8250000000007</v>
      </c>
      <c r="N725" s="8">
        <f t="shared" si="150"/>
        <v>31.007999999999996</v>
      </c>
      <c r="O725" s="8">
        <f t="shared" si="151"/>
        <v>13193.574800000002</v>
      </c>
      <c r="P725" s="8">
        <f t="shared" si="152"/>
        <v>20092.017800000001</v>
      </c>
    </row>
    <row r="726" spans="1:16" outlineLevel="2" x14ac:dyDescent="0.25">
      <c r="A726" s="1" t="s">
        <v>640</v>
      </c>
      <c r="B726" s="1" t="s">
        <v>652</v>
      </c>
      <c r="C726" s="9">
        <v>14</v>
      </c>
      <c r="D726" s="9">
        <v>243</v>
      </c>
      <c r="E726" s="9">
        <v>80</v>
      </c>
      <c r="F726" s="9">
        <v>40</v>
      </c>
      <c r="G726" s="8">
        <f t="shared" si="145"/>
        <v>11.06</v>
      </c>
      <c r="H726" s="8">
        <f t="shared" si="146"/>
        <v>454.41</v>
      </c>
      <c r="I726" s="8">
        <f t="shared" si="147"/>
        <v>171.20000000000002</v>
      </c>
      <c r="J726" s="8">
        <f t="shared" si="148"/>
        <v>427.2</v>
      </c>
      <c r="K726" s="8">
        <f t="shared" si="149"/>
        <v>1063.8700000000001</v>
      </c>
      <c r="L726" s="8">
        <f t="shared" si="142"/>
        <v>11.06</v>
      </c>
      <c r="M726" s="8">
        <f t="shared" si="143"/>
        <v>454.41</v>
      </c>
      <c r="N726" s="8">
        <f t="shared" si="150"/>
        <v>68</v>
      </c>
      <c r="O726" s="8">
        <f t="shared" si="151"/>
        <v>256.39999999999998</v>
      </c>
      <c r="P726" s="8">
        <f t="shared" si="152"/>
        <v>789.87</v>
      </c>
    </row>
    <row r="727" spans="1:16" outlineLevel="2" x14ac:dyDescent="0.25">
      <c r="A727" s="1" t="s">
        <v>640</v>
      </c>
      <c r="B727" s="1" t="s">
        <v>653</v>
      </c>
      <c r="C727" s="9">
        <v>126.4</v>
      </c>
      <c r="D727" s="9">
        <v>2332.69</v>
      </c>
      <c r="E727" s="9">
        <v>50.36</v>
      </c>
      <c r="F727" s="9">
        <v>1284.02</v>
      </c>
      <c r="G727" s="8">
        <f t="shared" si="145"/>
        <v>99.856000000000009</v>
      </c>
      <c r="H727" s="8">
        <f t="shared" si="146"/>
        <v>4362.1303000000007</v>
      </c>
      <c r="I727" s="8">
        <f t="shared" si="147"/>
        <v>107.77040000000001</v>
      </c>
      <c r="J727" s="8">
        <f t="shared" si="148"/>
        <v>13713.3336</v>
      </c>
      <c r="K727" s="8">
        <f t="shared" si="149"/>
        <v>18283.0903</v>
      </c>
      <c r="L727" s="8">
        <f t="shared" si="142"/>
        <v>99.856000000000009</v>
      </c>
      <c r="M727" s="8">
        <f t="shared" si="143"/>
        <v>4362.1303000000007</v>
      </c>
      <c r="N727" s="8">
        <f t="shared" si="150"/>
        <v>42.805999999999997</v>
      </c>
      <c r="O727" s="8">
        <f t="shared" si="151"/>
        <v>8230.5681999999997</v>
      </c>
      <c r="P727" s="8">
        <f t="shared" si="152"/>
        <v>12735.360499999999</v>
      </c>
    </row>
    <row r="728" spans="1:16" outlineLevel="2" x14ac:dyDescent="0.25">
      <c r="A728" s="1" t="s">
        <v>640</v>
      </c>
      <c r="B728" s="1" t="s">
        <v>654</v>
      </c>
      <c r="C728" s="9">
        <v>442.5</v>
      </c>
      <c r="D728" s="9">
        <v>1617.5</v>
      </c>
      <c r="E728" s="9">
        <v>267</v>
      </c>
      <c r="F728" s="9">
        <v>738.13</v>
      </c>
      <c r="G728" s="8">
        <f t="shared" si="145"/>
        <v>349.57499999999999</v>
      </c>
      <c r="H728" s="8">
        <f t="shared" si="146"/>
        <v>3024.7250000000004</v>
      </c>
      <c r="I728" s="8">
        <f t="shared" si="147"/>
        <v>571.38</v>
      </c>
      <c r="J728" s="8">
        <f t="shared" si="148"/>
        <v>7883.2284</v>
      </c>
      <c r="K728" s="8">
        <f t="shared" si="149"/>
        <v>11828.9084</v>
      </c>
      <c r="L728" s="8">
        <f t="shared" si="142"/>
        <v>349.57499999999999</v>
      </c>
      <c r="M728" s="8">
        <f t="shared" si="143"/>
        <v>3024.7250000000004</v>
      </c>
      <c r="N728" s="8">
        <f t="shared" si="150"/>
        <v>226.95</v>
      </c>
      <c r="O728" s="8">
        <f t="shared" si="151"/>
        <v>4731.4133000000002</v>
      </c>
      <c r="P728" s="8">
        <f t="shared" si="152"/>
        <v>8332.6633000000002</v>
      </c>
    </row>
    <row r="729" spans="1:16" outlineLevel="2" x14ac:dyDescent="0.25">
      <c r="A729" s="1" t="s">
        <v>640</v>
      </c>
      <c r="B729" s="1" t="s">
        <v>655</v>
      </c>
      <c r="C729" s="9">
        <v>190</v>
      </c>
      <c r="D729" s="9">
        <v>1231.51</v>
      </c>
      <c r="E729" s="9">
        <v>137.69999999999999</v>
      </c>
      <c r="F729" s="9">
        <v>787.03300000000002</v>
      </c>
      <c r="G729" s="8">
        <f t="shared" si="145"/>
        <v>150.1</v>
      </c>
      <c r="H729" s="8">
        <f t="shared" si="146"/>
        <v>2302.9237000000003</v>
      </c>
      <c r="I729" s="8">
        <f t="shared" si="147"/>
        <v>294.678</v>
      </c>
      <c r="J729" s="8">
        <f t="shared" si="148"/>
        <v>8405.5124400000004</v>
      </c>
      <c r="K729" s="8">
        <f t="shared" si="149"/>
        <v>11153.21414</v>
      </c>
      <c r="L729" s="8">
        <f t="shared" si="142"/>
        <v>150.1</v>
      </c>
      <c r="M729" s="8">
        <f t="shared" si="143"/>
        <v>2302.9237000000003</v>
      </c>
      <c r="N729" s="8">
        <f t="shared" si="150"/>
        <v>117.04499999999999</v>
      </c>
      <c r="O729" s="8">
        <f t="shared" si="151"/>
        <v>5044.8815300000006</v>
      </c>
      <c r="P729" s="8">
        <f t="shared" si="152"/>
        <v>7614.9502300000004</v>
      </c>
    </row>
    <row r="730" spans="1:16" outlineLevel="2" x14ac:dyDescent="0.25">
      <c r="A730" s="1" t="s">
        <v>640</v>
      </c>
      <c r="B730" s="1" t="s">
        <v>153</v>
      </c>
      <c r="C730" s="9">
        <v>296.82</v>
      </c>
      <c r="D730" s="9">
        <v>1152.97</v>
      </c>
      <c r="E730" s="9">
        <v>297.64</v>
      </c>
      <c r="F730" s="9">
        <v>2491.02</v>
      </c>
      <c r="G730" s="8">
        <f t="shared" si="145"/>
        <v>234.48779999999999</v>
      </c>
      <c r="H730" s="8">
        <f t="shared" si="146"/>
        <v>2156.0539000000003</v>
      </c>
      <c r="I730" s="8">
        <f t="shared" si="147"/>
        <v>636.94960000000003</v>
      </c>
      <c r="J730" s="8">
        <f t="shared" si="148"/>
        <v>26604.0936</v>
      </c>
      <c r="K730" s="8">
        <f t="shared" si="149"/>
        <v>29631.584900000002</v>
      </c>
      <c r="L730" s="8">
        <f t="shared" si="142"/>
        <v>234.48779999999999</v>
      </c>
      <c r="M730" s="8">
        <f t="shared" si="143"/>
        <v>2156.0539000000003</v>
      </c>
      <c r="N730" s="8">
        <f t="shared" si="150"/>
        <v>252.99399999999997</v>
      </c>
      <c r="O730" s="8">
        <f t="shared" si="151"/>
        <v>15967.438200000001</v>
      </c>
      <c r="P730" s="8">
        <f t="shared" si="152"/>
        <v>18610.973900000001</v>
      </c>
    </row>
    <row r="731" spans="1:16" outlineLevel="2" x14ac:dyDescent="0.25">
      <c r="A731" s="1" t="s">
        <v>640</v>
      </c>
      <c r="B731" s="1" t="s">
        <v>656</v>
      </c>
      <c r="C731" s="9">
        <v>817.83</v>
      </c>
      <c r="D731" s="9">
        <v>3096.7260000000001</v>
      </c>
      <c r="E731" s="9">
        <v>150</v>
      </c>
      <c r="F731" s="9">
        <v>3014.375</v>
      </c>
      <c r="G731" s="8">
        <f t="shared" si="145"/>
        <v>646.08570000000009</v>
      </c>
      <c r="H731" s="8">
        <f t="shared" si="146"/>
        <v>5790.8776200000002</v>
      </c>
      <c r="I731" s="8">
        <f t="shared" si="147"/>
        <v>321</v>
      </c>
      <c r="J731" s="8">
        <f t="shared" si="148"/>
        <v>32193.524999999998</v>
      </c>
      <c r="K731" s="8">
        <f t="shared" si="149"/>
        <v>38951.488319999997</v>
      </c>
      <c r="L731" s="8">
        <f t="shared" si="142"/>
        <v>646.08570000000009</v>
      </c>
      <c r="M731" s="8">
        <f t="shared" si="143"/>
        <v>5790.8776200000002</v>
      </c>
      <c r="N731" s="8">
        <f t="shared" si="150"/>
        <v>127.5</v>
      </c>
      <c r="O731" s="8">
        <f t="shared" si="151"/>
        <v>19322.143749999999</v>
      </c>
      <c r="P731" s="8">
        <f t="shared" si="152"/>
        <v>25886.607069999998</v>
      </c>
    </row>
    <row r="732" spans="1:16" outlineLevel="2" x14ac:dyDescent="0.25">
      <c r="A732" s="1" t="s">
        <v>640</v>
      </c>
      <c r="B732" s="1" t="s">
        <v>657</v>
      </c>
      <c r="C732" s="9">
        <v>59</v>
      </c>
      <c r="D732" s="9">
        <v>245.4</v>
      </c>
      <c r="E732" s="9">
        <v>0</v>
      </c>
      <c r="F732" s="9">
        <v>40</v>
      </c>
      <c r="G732" s="8">
        <f t="shared" si="145"/>
        <v>46.61</v>
      </c>
      <c r="H732" s="8">
        <f t="shared" si="146"/>
        <v>458.89800000000002</v>
      </c>
      <c r="I732" s="8">
        <f t="shared" si="147"/>
        <v>0</v>
      </c>
      <c r="J732" s="8">
        <f t="shared" si="148"/>
        <v>427.2</v>
      </c>
      <c r="K732" s="8">
        <f t="shared" si="149"/>
        <v>932.70800000000008</v>
      </c>
      <c r="L732" s="8">
        <f t="shared" si="142"/>
        <v>46.61</v>
      </c>
      <c r="M732" s="8">
        <f t="shared" si="143"/>
        <v>458.89800000000002</v>
      </c>
      <c r="N732" s="8">
        <f t="shared" si="150"/>
        <v>0</v>
      </c>
      <c r="O732" s="8">
        <f t="shared" si="151"/>
        <v>256.39999999999998</v>
      </c>
      <c r="P732" s="8">
        <f t="shared" si="152"/>
        <v>761.90800000000002</v>
      </c>
    </row>
    <row r="733" spans="1:16" outlineLevel="2" x14ac:dyDescent="0.25">
      <c r="A733" s="1" t="s">
        <v>640</v>
      </c>
      <c r="B733" s="1" t="s">
        <v>658</v>
      </c>
      <c r="C733" s="9">
        <v>80</v>
      </c>
      <c r="D733" s="9">
        <v>236.13</v>
      </c>
      <c r="E733" s="9">
        <v>27</v>
      </c>
      <c r="F733" s="9">
        <v>129</v>
      </c>
      <c r="G733" s="8">
        <f t="shared" si="145"/>
        <v>63.2</v>
      </c>
      <c r="H733" s="8">
        <f t="shared" si="146"/>
        <v>441.56310000000002</v>
      </c>
      <c r="I733" s="8">
        <f t="shared" si="147"/>
        <v>57.78</v>
      </c>
      <c r="J733" s="8">
        <f t="shared" si="148"/>
        <v>1377.72</v>
      </c>
      <c r="K733" s="8">
        <f t="shared" si="149"/>
        <v>1940.2631000000001</v>
      </c>
      <c r="L733" s="8">
        <f t="shared" si="142"/>
        <v>63.2</v>
      </c>
      <c r="M733" s="8">
        <f t="shared" si="143"/>
        <v>441.56310000000002</v>
      </c>
      <c r="N733" s="8">
        <f t="shared" si="150"/>
        <v>22.95</v>
      </c>
      <c r="O733" s="8">
        <f t="shared" si="151"/>
        <v>826.89</v>
      </c>
      <c r="P733" s="8">
        <f t="shared" si="152"/>
        <v>1354.6031</v>
      </c>
    </row>
    <row r="734" spans="1:16" outlineLevel="2" x14ac:dyDescent="0.25">
      <c r="A734" s="1" t="s">
        <v>640</v>
      </c>
      <c r="B734" s="1" t="s">
        <v>659</v>
      </c>
      <c r="C734" s="9">
        <v>99</v>
      </c>
      <c r="D734" s="9">
        <v>499</v>
      </c>
      <c r="E734" s="9">
        <v>29</v>
      </c>
      <c r="F734" s="9">
        <v>270.47000000000003</v>
      </c>
      <c r="G734" s="8">
        <f t="shared" si="145"/>
        <v>78.210000000000008</v>
      </c>
      <c r="H734" s="8">
        <f t="shared" si="146"/>
        <v>933.13000000000011</v>
      </c>
      <c r="I734" s="8">
        <f t="shared" si="147"/>
        <v>62.06</v>
      </c>
      <c r="J734" s="8">
        <f t="shared" si="148"/>
        <v>2888.6196</v>
      </c>
      <c r="K734" s="8">
        <f t="shared" si="149"/>
        <v>3962.0196000000001</v>
      </c>
      <c r="L734" s="8">
        <f t="shared" si="142"/>
        <v>78.210000000000008</v>
      </c>
      <c r="M734" s="8">
        <f t="shared" si="143"/>
        <v>933.13000000000011</v>
      </c>
      <c r="N734" s="8">
        <f t="shared" si="150"/>
        <v>24.65</v>
      </c>
      <c r="O734" s="8">
        <f t="shared" si="151"/>
        <v>1733.7127000000003</v>
      </c>
      <c r="P734" s="8">
        <f t="shared" si="152"/>
        <v>2769.7027000000007</v>
      </c>
    </row>
    <row r="735" spans="1:16" outlineLevel="2" x14ac:dyDescent="0.25">
      <c r="A735" s="1" t="s">
        <v>640</v>
      </c>
      <c r="B735" s="1" t="s">
        <v>660</v>
      </c>
      <c r="C735" s="9">
        <v>0</v>
      </c>
      <c r="D735" s="9">
        <v>1875.15</v>
      </c>
      <c r="E735" s="9">
        <v>30</v>
      </c>
      <c r="F735" s="9">
        <v>514.83000000000004</v>
      </c>
      <c r="G735" s="8">
        <f t="shared" si="145"/>
        <v>0</v>
      </c>
      <c r="H735" s="8">
        <f t="shared" si="146"/>
        <v>3506.5305000000003</v>
      </c>
      <c r="I735" s="8">
        <f t="shared" si="147"/>
        <v>64.2</v>
      </c>
      <c r="J735" s="8">
        <f t="shared" si="148"/>
        <v>5498.3843999999999</v>
      </c>
      <c r="K735" s="8">
        <f t="shared" si="149"/>
        <v>9069.1149000000005</v>
      </c>
      <c r="L735" s="8">
        <f t="shared" si="142"/>
        <v>0</v>
      </c>
      <c r="M735" s="8">
        <f t="shared" si="143"/>
        <v>3506.5305000000003</v>
      </c>
      <c r="N735" s="8">
        <f t="shared" si="150"/>
        <v>25.5</v>
      </c>
      <c r="O735" s="8">
        <f t="shared" si="151"/>
        <v>3300.0603000000006</v>
      </c>
      <c r="P735" s="8">
        <f t="shared" si="152"/>
        <v>6832.0908000000009</v>
      </c>
    </row>
    <row r="736" spans="1:16" outlineLevel="2" x14ac:dyDescent="0.25">
      <c r="A736" s="1" t="s">
        <v>640</v>
      </c>
      <c r="B736" s="1" t="s">
        <v>661</v>
      </c>
      <c r="C736" s="9">
        <v>244.51</v>
      </c>
      <c r="D736" s="9">
        <v>1607.3219999999999</v>
      </c>
      <c r="E736" s="9">
        <v>80</v>
      </c>
      <c r="F736" s="9">
        <v>1845.4770000000001</v>
      </c>
      <c r="G736" s="8">
        <f t="shared" si="145"/>
        <v>193.16290000000001</v>
      </c>
      <c r="H736" s="8">
        <f t="shared" si="146"/>
        <v>3005.6921400000001</v>
      </c>
      <c r="I736" s="8">
        <f t="shared" si="147"/>
        <v>171.20000000000002</v>
      </c>
      <c r="J736" s="8">
        <f t="shared" si="148"/>
        <v>19709.694360000001</v>
      </c>
      <c r="K736" s="8">
        <f t="shared" si="149"/>
        <v>23079.749400000001</v>
      </c>
      <c r="L736" s="8">
        <f t="shared" si="142"/>
        <v>193.16290000000001</v>
      </c>
      <c r="M736" s="8">
        <f t="shared" si="143"/>
        <v>3005.6921400000001</v>
      </c>
      <c r="N736" s="8">
        <f t="shared" si="150"/>
        <v>68</v>
      </c>
      <c r="O736" s="8">
        <f t="shared" si="151"/>
        <v>11829.507570000002</v>
      </c>
      <c r="P736" s="8">
        <f t="shared" si="152"/>
        <v>15096.362610000002</v>
      </c>
    </row>
    <row r="737" spans="1:16" outlineLevel="2" x14ac:dyDescent="0.25">
      <c r="A737" s="1" t="s">
        <v>640</v>
      </c>
      <c r="B737" s="1" t="s">
        <v>662</v>
      </c>
      <c r="C737" s="9">
        <v>632.46</v>
      </c>
      <c r="D737" s="9">
        <v>1327.41</v>
      </c>
      <c r="E737" s="9">
        <v>155.38999999999999</v>
      </c>
      <c r="F737" s="9">
        <v>761.74300000000005</v>
      </c>
      <c r="G737" s="8">
        <f t="shared" si="145"/>
        <v>499.64340000000004</v>
      </c>
      <c r="H737" s="8">
        <f t="shared" si="146"/>
        <v>2482.2567000000004</v>
      </c>
      <c r="I737" s="8">
        <f t="shared" si="147"/>
        <v>332.53460000000001</v>
      </c>
      <c r="J737" s="8">
        <f t="shared" si="148"/>
        <v>8135.4152400000003</v>
      </c>
      <c r="K737" s="8">
        <f t="shared" si="149"/>
        <v>11449.84994</v>
      </c>
      <c r="L737" s="8">
        <f t="shared" si="142"/>
        <v>499.64340000000004</v>
      </c>
      <c r="M737" s="8">
        <f t="shared" si="143"/>
        <v>2482.2567000000004</v>
      </c>
      <c r="N737" s="8">
        <f t="shared" si="150"/>
        <v>132.08149999999998</v>
      </c>
      <c r="O737" s="8">
        <f t="shared" si="151"/>
        <v>4882.7726300000004</v>
      </c>
      <c r="P737" s="8">
        <f t="shared" si="152"/>
        <v>7996.7542300000005</v>
      </c>
    </row>
    <row r="738" spans="1:16" outlineLevel="2" x14ac:dyDescent="0.25">
      <c r="A738" s="1" t="s">
        <v>640</v>
      </c>
      <c r="B738" s="1" t="s">
        <v>663</v>
      </c>
      <c r="C738" s="9">
        <v>25</v>
      </c>
      <c r="D738" s="9">
        <v>1400.587</v>
      </c>
      <c r="E738" s="9">
        <v>265.45999999999998</v>
      </c>
      <c r="F738" s="9">
        <v>928.93</v>
      </c>
      <c r="G738" s="8">
        <f t="shared" si="145"/>
        <v>19.75</v>
      </c>
      <c r="H738" s="8">
        <f t="shared" si="146"/>
        <v>2619.0976900000001</v>
      </c>
      <c r="I738" s="8">
        <f t="shared" si="147"/>
        <v>568.08439999999996</v>
      </c>
      <c r="J738" s="8">
        <f t="shared" si="148"/>
        <v>9920.9723999999987</v>
      </c>
      <c r="K738" s="8">
        <f t="shared" si="149"/>
        <v>13127.904489999999</v>
      </c>
      <c r="L738" s="8">
        <f t="shared" si="142"/>
        <v>19.75</v>
      </c>
      <c r="M738" s="8">
        <f t="shared" si="143"/>
        <v>2619.0976900000001</v>
      </c>
      <c r="N738" s="8">
        <f t="shared" si="150"/>
        <v>225.64099999999996</v>
      </c>
      <c r="O738" s="8">
        <f t="shared" si="151"/>
        <v>5954.4412999999995</v>
      </c>
      <c r="P738" s="8">
        <f t="shared" si="152"/>
        <v>8818.9299900000005</v>
      </c>
    </row>
    <row r="739" spans="1:16" outlineLevel="2" x14ac:dyDescent="0.25">
      <c r="A739" s="1" t="s">
        <v>640</v>
      </c>
      <c r="B739" s="1" t="s">
        <v>664</v>
      </c>
      <c r="C739" s="9">
        <v>42.594000000000001</v>
      </c>
      <c r="D739" s="9">
        <v>224.32</v>
      </c>
      <c r="E739" s="9">
        <v>0</v>
      </c>
      <c r="F739" s="9">
        <v>121</v>
      </c>
      <c r="G739" s="8">
        <f t="shared" si="145"/>
        <v>33.649260000000005</v>
      </c>
      <c r="H739" s="8">
        <f t="shared" si="146"/>
        <v>419.47840000000002</v>
      </c>
      <c r="I739" s="8">
        <f t="shared" si="147"/>
        <v>0</v>
      </c>
      <c r="J739" s="8">
        <f t="shared" si="148"/>
        <v>1292.28</v>
      </c>
      <c r="K739" s="8">
        <f t="shared" si="149"/>
        <v>1745.4076600000001</v>
      </c>
      <c r="L739" s="8">
        <f t="shared" si="142"/>
        <v>33.649260000000005</v>
      </c>
      <c r="M739" s="8">
        <f t="shared" si="143"/>
        <v>419.47840000000002</v>
      </c>
      <c r="N739" s="8">
        <f t="shared" si="150"/>
        <v>0</v>
      </c>
      <c r="O739" s="8">
        <f t="shared" si="151"/>
        <v>775.61</v>
      </c>
      <c r="P739" s="8">
        <f t="shared" si="152"/>
        <v>1228.73766</v>
      </c>
    </row>
    <row r="740" spans="1:16" outlineLevel="2" x14ac:dyDescent="0.25">
      <c r="A740" s="1" t="s">
        <v>640</v>
      </c>
      <c r="B740" s="1" t="s">
        <v>665</v>
      </c>
      <c r="C740" s="9">
        <v>158.76</v>
      </c>
      <c r="D740" s="9">
        <v>1717.4</v>
      </c>
      <c r="E740" s="9">
        <v>677.08799999999997</v>
      </c>
      <c r="F740" s="9">
        <v>649</v>
      </c>
      <c r="G740" s="8">
        <f t="shared" si="145"/>
        <v>125.4204</v>
      </c>
      <c r="H740" s="8">
        <f t="shared" si="146"/>
        <v>3211.5380000000005</v>
      </c>
      <c r="I740" s="8">
        <f t="shared" si="147"/>
        <v>1448.9683199999999</v>
      </c>
      <c r="J740" s="8">
        <f t="shared" si="148"/>
        <v>6931.32</v>
      </c>
      <c r="K740" s="8">
        <f t="shared" si="149"/>
        <v>11717.246719999999</v>
      </c>
      <c r="L740" s="8">
        <f t="shared" si="142"/>
        <v>125.4204</v>
      </c>
      <c r="M740" s="8">
        <f t="shared" si="143"/>
        <v>3211.5380000000005</v>
      </c>
      <c r="N740" s="8">
        <f t="shared" si="150"/>
        <v>575.52479999999991</v>
      </c>
      <c r="O740" s="8">
        <f t="shared" si="151"/>
        <v>4160.09</v>
      </c>
      <c r="P740" s="8">
        <f t="shared" si="152"/>
        <v>8072.5732000000007</v>
      </c>
    </row>
    <row r="741" spans="1:16" outlineLevel="2" x14ac:dyDescent="0.25">
      <c r="A741" s="1" t="s">
        <v>640</v>
      </c>
      <c r="B741" s="1" t="s">
        <v>666</v>
      </c>
      <c r="C741" s="9">
        <v>0</v>
      </c>
      <c r="D741" s="9">
        <v>784.82600000000002</v>
      </c>
      <c r="E741" s="9">
        <v>25.38</v>
      </c>
      <c r="F741" s="9">
        <v>976.67</v>
      </c>
      <c r="G741" s="8">
        <f t="shared" si="145"/>
        <v>0</v>
      </c>
      <c r="H741" s="8">
        <f t="shared" si="146"/>
        <v>1467.62462</v>
      </c>
      <c r="I741" s="8">
        <f t="shared" si="147"/>
        <v>54.313200000000002</v>
      </c>
      <c r="J741" s="8">
        <f t="shared" si="148"/>
        <v>10430.835599999999</v>
      </c>
      <c r="K741" s="8">
        <f t="shared" si="149"/>
        <v>11952.773419999998</v>
      </c>
      <c r="L741" s="8">
        <f t="shared" si="142"/>
        <v>0</v>
      </c>
      <c r="M741" s="8">
        <f t="shared" si="143"/>
        <v>1467.62462</v>
      </c>
      <c r="N741" s="8">
        <f t="shared" si="150"/>
        <v>21.572999999999997</v>
      </c>
      <c r="O741" s="8">
        <f t="shared" si="151"/>
        <v>6260.4547000000002</v>
      </c>
      <c r="P741" s="8">
        <f t="shared" si="152"/>
        <v>7749.6523200000001</v>
      </c>
    </row>
    <row r="742" spans="1:16" outlineLevel="2" x14ac:dyDescent="0.25">
      <c r="A742" s="1" t="s">
        <v>640</v>
      </c>
      <c r="B742" s="1" t="s">
        <v>667</v>
      </c>
      <c r="C742" s="9">
        <v>1818.44</v>
      </c>
      <c r="D742" s="9">
        <v>2261.9299999999998</v>
      </c>
      <c r="E742" s="9">
        <v>194</v>
      </c>
      <c r="F742" s="9">
        <v>1846.5820000000001</v>
      </c>
      <c r="G742" s="8">
        <f t="shared" si="145"/>
        <v>1436.5676000000001</v>
      </c>
      <c r="H742" s="8">
        <f t="shared" si="146"/>
        <v>4229.8090999999995</v>
      </c>
      <c r="I742" s="8">
        <f t="shared" si="147"/>
        <v>415.16</v>
      </c>
      <c r="J742" s="8">
        <f t="shared" si="148"/>
        <v>19721.495760000002</v>
      </c>
      <c r="K742" s="8">
        <f t="shared" si="149"/>
        <v>25803.032460000002</v>
      </c>
      <c r="L742" s="8">
        <f t="shared" si="142"/>
        <v>1436.5676000000001</v>
      </c>
      <c r="M742" s="8">
        <f t="shared" si="143"/>
        <v>4229.8090999999995</v>
      </c>
      <c r="N742" s="8">
        <f t="shared" si="150"/>
        <v>164.9</v>
      </c>
      <c r="O742" s="8">
        <f t="shared" si="151"/>
        <v>11836.590620000001</v>
      </c>
      <c r="P742" s="8">
        <f t="shared" si="152"/>
        <v>17667.867320000001</v>
      </c>
    </row>
    <row r="743" spans="1:16" outlineLevel="2" x14ac:dyDescent="0.25">
      <c r="A743" s="1" t="s">
        <v>640</v>
      </c>
      <c r="B743" s="1" t="s">
        <v>668</v>
      </c>
      <c r="C743" s="9">
        <v>107</v>
      </c>
      <c r="D743" s="9">
        <v>1445.51</v>
      </c>
      <c r="E743" s="9">
        <v>69</v>
      </c>
      <c r="F743" s="9">
        <v>1417.28</v>
      </c>
      <c r="G743" s="8">
        <f t="shared" si="145"/>
        <v>84.53</v>
      </c>
      <c r="H743" s="8">
        <f t="shared" si="146"/>
        <v>2703.1037000000001</v>
      </c>
      <c r="I743" s="8">
        <f t="shared" si="147"/>
        <v>147.66</v>
      </c>
      <c r="J743" s="8">
        <f t="shared" si="148"/>
        <v>15136.5504</v>
      </c>
      <c r="K743" s="8">
        <f t="shared" si="149"/>
        <v>18071.844100000002</v>
      </c>
      <c r="L743" s="8">
        <f t="shared" si="142"/>
        <v>84.53</v>
      </c>
      <c r="M743" s="8">
        <f t="shared" si="143"/>
        <v>2703.1037000000001</v>
      </c>
      <c r="N743" s="8">
        <f t="shared" si="150"/>
        <v>58.65</v>
      </c>
      <c r="O743" s="8">
        <f t="shared" si="151"/>
        <v>9084.7648000000008</v>
      </c>
      <c r="P743" s="8">
        <f t="shared" si="152"/>
        <v>11931.048500000001</v>
      </c>
    </row>
    <row r="744" spans="1:16" outlineLevel="2" x14ac:dyDescent="0.25">
      <c r="A744" s="1" t="s">
        <v>640</v>
      </c>
      <c r="B744" s="1" t="s">
        <v>669</v>
      </c>
      <c r="C744" s="9">
        <v>267</v>
      </c>
      <c r="D744" s="9">
        <v>506.29</v>
      </c>
      <c r="E744" s="9">
        <v>27</v>
      </c>
      <c r="F744" s="9">
        <v>578.5</v>
      </c>
      <c r="G744" s="8">
        <f t="shared" si="145"/>
        <v>210.93</v>
      </c>
      <c r="H744" s="8">
        <f t="shared" si="146"/>
        <v>946.7623000000001</v>
      </c>
      <c r="I744" s="8">
        <f t="shared" si="147"/>
        <v>57.78</v>
      </c>
      <c r="J744" s="8">
        <f t="shared" si="148"/>
        <v>6178.38</v>
      </c>
      <c r="K744" s="8">
        <f t="shared" si="149"/>
        <v>7393.8523000000005</v>
      </c>
      <c r="L744" s="8">
        <f t="shared" si="142"/>
        <v>210.93</v>
      </c>
      <c r="M744" s="8">
        <f t="shared" si="143"/>
        <v>946.7623000000001</v>
      </c>
      <c r="N744" s="8">
        <f t="shared" si="150"/>
        <v>22.95</v>
      </c>
      <c r="O744" s="8">
        <f t="shared" si="151"/>
        <v>3708.1849999999999</v>
      </c>
      <c r="P744" s="8">
        <f t="shared" si="152"/>
        <v>4888.8272999999999</v>
      </c>
    </row>
    <row r="745" spans="1:16" outlineLevel="2" x14ac:dyDescent="0.25">
      <c r="A745" s="1" t="s">
        <v>640</v>
      </c>
      <c r="B745" s="1" t="s">
        <v>670</v>
      </c>
      <c r="C745" s="9">
        <v>13</v>
      </c>
      <c r="D745" s="9">
        <v>682.36</v>
      </c>
      <c r="E745" s="9">
        <v>0</v>
      </c>
      <c r="F745" s="9">
        <v>189.5</v>
      </c>
      <c r="G745" s="8">
        <f t="shared" si="145"/>
        <v>10.27</v>
      </c>
      <c r="H745" s="8">
        <f t="shared" si="146"/>
        <v>1276.0132000000001</v>
      </c>
      <c r="I745" s="8">
        <f t="shared" si="147"/>
        <v>0</v>
      </c>
      <c r="J745" s="8">
        <f t="shared" si="148"/>
        <v>2023.86</v>
      </c>
      <c r="K745" s="8">
        <f t="shared" si="149"/>
        <v>3310.1432</v>
      </c>
      <c r="L745" s="8">
        <f t="shared" ref="L745:L813" si="154">+C745*0.79</f>
        <v>10.27</v>
      </c>
      <c r="M745" s="8">
        <f t="shared" ref="M745:M813" si="155">+D745*1.87</f>
        <v>1276.0132000000001</v>
      </c>
      <c r="N745" s="8">
        <f t="shared" si="150"/>
        <v>0</v>
      </c>
      <c r="O745" s="8">
        <f t="shared" si="151"/>
        <v>1214.6949999999999</v>
      </c>
      <c r="P745" s="8">
        <f t="shared" si="152"/>
        <v>2500.9782</v>
      </c>
    </row>
    <row r="746" spans="1:16" outlineLevel="2" x14ac:dyDescent="0.25">
      <c r="A746" s="1" t="s">
        <v>640</v>
      </c>
      <c r="B746" s="1" t="s">
        <v>671</v>
      </c>
      <c r="C746" s="9">
        <v>196.15</v>
      </c>
      <c r="D746" s="9">
        <v>696.25</v>
      </c>
      <c r="E746" s="9">
        <v>60</v>
      </c>
      <c r="F746" s="9">
        <v>115</v>
      </c>
      <c r="G746" s="8">
        <f t="shared" si="145"/>
        <v>154.95850000000002</v>
      </c>
      <c r="H746" s="8">
        <f t="shared" si="146"/>
        <v>1301.9875000000002</v>
      </c>
      <c r="I746" s="8">
        <f t="shared" si="147"/>
        <v>128.4</v>
      </c>
      <c r="J746" s="8">
        <f t="shared" si="148"/>
        <v>1228.2</v>
      </c>
      <c r="K746" s="8">
        <f t="shared" si="149"/>
        <v>2813.5460000000003</v>
      </c>
      <c r="L746" s="8">
        <f t="shared" si="154"/>
        <v>154.95850000000002</v>
      </c>
      <c r="M746" s="8">
        <f t="shared" si="155"/>
        <v>1301.9875000000002</v>
      </c>
      <c r="N746" s="8">
        <f t="shared" si="150"/>
        <v>51</v>
      </c>
      <c r="O746" s="8">
        <f t="shared" si="151"/>
        <v>737.15</v>
      </c>
      <c r="P746" s="8">
        <f t="shared" si="152"/>
        <v>2245.096</v>
      </c>
    </row>
    <row r="747" spans="1:16" outlineLevel="2" x14ac:dyDescent="0.25">
      <c r="A747" s="1" t="s">
        <v>640</v>
      </c>
      <c r="B747" s="1" t="s">
        <v>672</v>
      </c>
      <c r="C747" s="9">
        <v>458.55</v>
      </c>
      <c r="D747" s="9">
        <v>1417.42</v>
      </c>
      <c r="E747" s="9">
        <v>60</v>
      </c>
      <c r="F747" s="9">
        <v>1349.11</v>
      </c>
      <c r="G747" s="8">
        <f t="shared" si="145"/>
        <v>362.25450000000001</v>
      </c>
      <c r="H747" s="8">
        <f t="shared" si="146"/>
        <v>2650.5754000000002</v>
      </c>
      <c r="I747" s="8">
        <f t="shared" si="147"/>
        <v>128.4</v>
      </c>
      <c r="J747" s="8">
        <f t="shared" si="148"/>
        <v>14408.494799999999</v>
      </c>
      <c r="K747" s="8">
        <f t="shared" si="149"/>
        <v>17549.724699999999</v>
      </c>
      <c r="L747" s="8">
        <f t="shared" si="154"/>
        <v>362.25450000000001</v>
      </c>
      <c r="M747" s="8">
        <f t="shared" si="155"/>
        <v>2650.5754000000002</v>
      </c>
      <c r="N747" s="8">
        <f t="shared" si="150"/>
        <v>51</v>
      </c>
      <c r="O747" s="8">
        <f t="shared" si="151"/>
        <v>8647.7950999999994</v>
      </c>
      <c r="P747" s="8">
        <f t="shared" si="152"/>
        <v>11711.625</v>
      </c>
    </row>
    <row r="748" spans="1:16" outlineLevel="2" x14ac:dyDescent="0.25">
      <c r="A748" s="1" t="s">
        <v>640</v>
      </c>
      <c r="B748" s="1" t="s">
        <v>673</v>
      </c>
      <c r="C748" s="9">
        <v>17</v>
      </c>
      <c r="D748" s="9">
        <v>0</v>
      </c>
      <c r="E748" s="9">
        <v>0</v>
      </c>
      <c r="F748" s="9">
        <v>65</v>
      </c>
      <c r="G748" s="8">
        <f t="shared" si="145"/>
        <v>13.43</v>
      </c>
      <c r="H748" s="8">
        <f t="shared" si="146"/>
        <v>0</v>
      </c>
      <c r="I748" s="8">
        <f t="shared" si="147"/>
        <v>0</v>
      </c>
      <c r="J748" s="8">
        <f t="shared" si="148"/>
        <v>694.19999999999993</v>
      </c>
      <c r="K748" s="8">
        <f t="shared" si="149"/>
        <v>707.62999999999988</v>
      </c>
      <c r="L748" s="8">
        <f t="shared" si="154"/>
        <v>13.43</v>
      </c>
      <c r="M748" s="8">
        <f t="shared" si="155"/>
        <v>0</v>
      </c>
      <c r="N748" s="8">
        <f t="shared" si="150"/>
        <v>0</v>
      </c>
      <c r="O748" s="8">
        <f t="shared" si="151"/>
        <v>416.65000000000003</v>
      </c>
      <c r="P748" s="8">
        <f t="shared" si="152"/>
        <v>430.08000000000004</v>
      </c>
    </row>
    <row r="749" spans="1:16" outlineLevel="2" x14ac:dyDescent="0.25">
      <c r="A749" s="1" t="s">
        <v>640</v>
      </c>
      <c r="B749" s="1" t="s">
        <v>674</v>
      </c>
      <c r="C749" s="9">
        <v>0</v>
      </c>
      <c r="D749" s="9">
        <v>95</v>
      </c>
      <c r="E749" s="9">
        <v>0</v>
      </c>
      <c r="F749" s="9">
        <v>224</v>
      </c>
      <c r="G749" s="8">
        <f t="shared" si="145"/>
        <v>0</v>
      </c>
      <c r="H749" s="8">
        <f t="shared" si="146"/>
        <v>177.65</v>
      </c>
      <c r="I749" s="8">
        <f t="shared" si="147"/>
        <v>0</v>
      </c>
      <c r="J749" s="8">
        <f t="shared" si="148"/>
        <v>2392.3199999999997</v>
      </c>
      <c r="K749" s="8">
        <f t="shared" si="149"/>
        <v>2569.9699999999998</v>
      </c>
      <c r="L749" s="8">
        <f t="shared" si="154"/>
        <v>0</v>
      </c>
      <c r="M749" s="8">
        <f t="shared" si="155"/>
        <v>177.65</v>
      </c>
      <c r="N749" s="8">
        <f t="shared" si="150"/>
        <v>0</v>
      </c>
      <c r="O749" s="8">
        <f t="shared" si="151"/>
        <v>1435.8400000000001</v>
      </c>
      <c r="P749" s="8">
        <f t="shared" si="152"/>
        <v>1613.4900000000002</v>
      </c>
    </row>
    <row r="750" spans="1:16" outlineLevel="2" x14ac:dyDescent="0.25">
      <c r="A750" s="1" t="s">
        <v>640</v>
      </c>
      <c r="B750" s="1" t="s">
        <v>675</v>
      </c>
      <c r="C750" s="9">
        <v>20</v>
      </c>
      <c r="D750" s="9">
        <v>1115.3399999999999</v>
      </c>
      <c r="E750" s="9">
        <v>113.08</v>
      </c>
      <c r="F750" s="9">
        <v>598.63</v>
      </c>
      <c r="G750" s="8">
        <f t="shared" si="145"/>
        <v>15.8</v>
      </c>
      <c r="H750" s="8">
        <f t="shared" si="146"/>
        <v>2085.6857999999997</v>
      </c>
      <c r="I750" s="8">
        <f t="shared" si="147"/>
        <v>241.99120000000002</v>
      </c>
      <c r="J750" s="8">
        <f t="shared" si="148"/>
        <v>6393.3683999999994</v>
      </c>
      <c r="K750" s="8">
        <f t="shared" si="149"/>
        <v>8736.8453999999983</v>
      </c>
      <c r="L750" s="8">
        <f t="shared" si="154"/>
        <v>15.8</v>
      </c>
      <c r="M750" s="8">
        <f t="shared" si="155"/>
        <v>2085.6857999999997</v>
      </c>
      <c r="N750" s="8">
        <f t="shared" si="150"/>
        <v>96.117999999999995</v>
      </c>
      <c r="O750" s="8">
        <f t="shared" si="151"/>
        <v>3837.2183</v>
      </c>
      <c r="P750" s="8">
        <f t="shared" si="152"/>
        <v>6034.8220999999994</v>
      </c>
    </row>
    <row r="751" spans="1:16" outlineLevel="2" x14ac:dyDescent="0.25">
      <c r="A751" s="1" t="s">
        <v>640</v>
      </c>
      <c r="B751" s="1" t="s">
        <v>676</v>
      </c>
      <c r="C751" s="9">
        <v>0</v>
      </c>
      <c r="D751" s="9">
        <v>70</v>
      </c>
      <c r="E751" s="9">
        <v>0</v>
      </c>
      <c r="F751" s="9">
        <v>0</v>
      </c>
      <c r="G751" s="8">
        <f t="shared" si="145"/>
        <v>0</v>
      </c>
      <c r="H751" s="8">
        <f t="shared" si="146"/>
        <v>130.9</v>
      </c>
      <c r="I751" s="8">
        <f t="shared" si="147"/>
        <v>0</v>
      </c>
      <c r="J751" s="8">
        <f t="shared" si="148"/>
        <v>0</v>
      </c>
      <c r="K751" s="8">
        <f t="shared" si="149"/>
        <v>130.9</v>
      </c>
      <c r="L751" s="8">
        <f t="shared" si="154"/>
        <v>0</v>
      </c>
      <c r="M751" s="8">
        <f t="shared" si="155"/>
        <v>130.9</v>
      </c>
      <c r="N751" s="8">
        <f t="shared" si="150"/>
        <v>0</v>
      </c>
      <c r="O751" s="8">
        <f t="shared" si="151"/>
        <v>0</v>
      </c>
      <c r="P751" s="8">
        <f t="shared" si="152"/>
        <v>130.9</v>
      </c>
    </row>
    <row r="752" spans="1:16" outlineLevel="2" x14ac:dyDescent="0.25">
      <c r="A752" s="1" t="s">
        <v>640</v>
      </c>
      <c r="B752" s="1" t="s">
        <v>677</v>
      </c>
      <c r="C752" s="9">
        <v>975.19899999999996</v>
      </c>
      <c r="D752" s="9">
        <v>2331.98</v>
      </c>
      <c r="E752" s="9">
        <v>384.34</v>
      </c>
      <c r="F752" s="9">
        <v>2157.5100000000002</v>
      </c>
      <c r="G752" s="8">
        <f t="shared" si="145"/>
        <v>770.40720999999996</v>
      </c>
      <c r="H752" s="8">
        <f t="shared" si="146"/>
        <v>4360.8026</v>
      </c>
      <c r="I752" s="8">
        <f t="shared" si="147"/>
        <v>822.48760000000004</v>
      </c>
      <c r="J752" s="8">
        <f t="shared" si="148"/>
        <v>23042.2068</v>
      </c>
      <c r="K752" s="8">
        <f t="shared" si="149"/>
        <v>28995.904210000001</v>
      </c>
      <c r="L752" s="8">
        <f t="shared" si="154"/>
        <v>770.40720999999996</v>
      </c>
      <c r="M752" s="8">
        <f t="shared" si="155"/>
        <v>4360.8026</v>
      </c>
      <c r="N752" s="8">
        <f t="shared" si="150"/>
        <v>326.68899999999996</v>
      </c>
      <c r="O752" s="8">
        <f t="shared" si="151"/>
        <v>13829.639100000002</v>
      </c>
      <c r="P752" s="8">
        <f t="shared" si="152"/>
        <v>19287.537910000003</v>
      </c>
    </row>
    <row r="753" spans="1:16" outlineLevel="2" x14ac:dyDescent="0.25">
      <c r="A753" s="1" t="s">
        <v>640</v>
      </c>
      <c r="B753" s="1" t="s">
        <v>678</v>
      </c>
      <c r="C753" s="9">
        <v>0</v>
      </c>
      <c r="D753" s="9">
        <v>29</v>
      </c>
      <c r="E753" s="9">
        <v>0</v>
      </c>
      <c r="F753" s="9">
        <v>86</v>
      </c>
      <c r="G753" s="8">
        <f t="shared" si="145"/>
        <v>0</v>
      </c>
      <c r="H753" s="8">
        <f t="shared" si="146"/>
        <v>54.230000000000004</v>
      </c>
      <c r="I753" s="8">
        <f t="shared" si="147"/>
        <v>0</v>
      </c>
      <c r="J753" s="8">
        <f t="shared" si="148"/>
        <v>918.48</v>
      </c>
      <c r="K753" s="8">
        <f t="shared" si="149"/>
        <v>972.71</v>
      </c>
      <c r="L753" s="8">
        <f t="shared" si="154"/>
        <v>0</v>
      </c>
      <c r="M753" s="8">
        <f t="shared" si="155"/>
        <v>54.230000000000004</v>
      </c>
      <c r="N753" s="8">
        <f t="shared" si="150"/>
        <v>0</v>
      </c>
      <c r="O753" s="8">
        <f t="shared" si="151"/>
        <v>551.26</v>
      </c>
      <c r="P753" s="8">
        <f t="shared" si="152"/>
        <v>605.49</v>
      </c>
    </row>
    <row r="754" spans="1:16" outlineLevel="2" x14ac:dyDescent="0.25">
      <c r="A754" s="1" t="s">
        <v>640</v>
      </c>
      <c r="B754" s="1" t="s">
        <v>679</v>
      </c>
      <c r="C754" s="9">
        <v>311.45999999999998</v>
      </c>
      <c r="D754" s="9">
        <v>534.98</v>
      </c>
      <c r="E754" s="9">
        <v>69.959999999999994</v>
      </c>
      <c r="F754" s="9">
        <v>710.26</v>
      </c>
      <c r="G754" s="8">
        <f t="shared" si="145"/>
        <v>246.05339999999998</v>
      </c>
      <c r="H754" s="8">
        <f t="shared" si="146"/>
        <v>1000.4126000000001</v>
      </c>
      <c r="I754" s="8">
        <f t="shared" si="147"/>
        <v>149.71439999999998</v>
      </c>
      <c r="J754" s="8">
        <f t="shared" si="148"/>
        <v>7585.5767999999998</v>
      </c>
      <c r="K754" s="8">
        <f t="shared" si="149"/>
        <v>8981.7572</v>
      </c>
      <c r="L754" s="8">
        <f t="shared" si="154"/>
        <v>246.05339999999998</v>
      </c>
      <c r="M754" s="8">
        <f t="shared" si="155"/>
        <v>1000.4126000000001</v>
      </c>
      <c r="N754" s="8">
        <f t="shared" si="150"/>
        <v>59.465999999999994</v>
      </c>
      <c r="O754" s="8">
        <f t="shared" si="151"/>
        <v>4552.7665999999999</v>
      </c>
      <c r="P754" s="8">
        <f t="shared" si="152"/>
        <v>5858.6985999999997</v>
      </c>
    </row>
    <row r="755" spans="1:16" outlineLevel="2" x14ac:dyDescent="0.25">
      <c r="A755" s="1" t="s">
        <v>640</v>
      </c>
      <c r="B755" s="1" t="s">
        <v>212</v>
      </c>
      <c r="C755" s="9">
        <v>154.41</v>
      </c>
      <c r="D755" s="9">
        <v>319.83999999999997</v>
      </c>
      <c r="E755" s="9">
        <v>0</v>
      </c>
      <c r="F755" s="9">
        <v>71</v>
      </c>
      <c r="G755" s="8">
        <f t="shared" si="145"/>
        <v>121.98390000000001</v>
      </c>
      <c r="H755" s="8">
        <f t="shared" si="146"/>
        <v>598.10079999999994</v>
      </c>
      <c r="I755" s="8">
        <f t="shared" si="147"/>
        <v>0</v>
      </c>
      <c r="J755" s="8">
        <f t="shared" si="148"/>
        <v>758.28</v>
      </c>
      <c r="K755" s="8">
        <f t="shared" si="149"/>
        <v>1478.3646999999999</v>
      </c>
      <c r="L755" s="8">
        <f t="shared" si="154"/>
        <v>121.98390000000001</v>
      </c>
      <c r="M755" s="8">
        <f t="shared" si="155"/>
        <v>598.10079999999994</v>
      </c>
      <c r="N755" s="8">
        <f t="shared" si="150"/>
        <v>0</v>
      </c>
      <c r="O755" s="8">
        <f t="shared" si="151"/>
        <v>455.11</v>
      </c>
      <c r="P755" s="8">
        <f t="shared" si="152"/>
        <v>1175.1947</v>
      </c>
    </row>
    <row r="756" spans="1:16" outlineLevel="2" x14ac:dyDescent="0.25">
      <c r="A756" s="1" t="s">
        <v>640</v>
      </c>
      <c r="B756" s="1" t="s">
        <v>680</v>
      </c>
      <c r="C756" s="9">
        <v>377</v>
      </c>
      <c r="D756" s="9">
        <v>420</v>
      </c>
      <c r="E756" s="9">
        <v>0</v>
      </c>
      <c r="F756" s="9">
        <v>411</v>
      </c>
      <c r="G756" s="8">
        <f t="shared" si="145"/>
        <v>297.83000000000004</v>
      </c>
      <c r="H756" s="8">
        <f t="shared" si="146"/>
        <v>785.40000000000009</v>
      </c>
      <c r="I756" s="8">
        <f t="shared" si="147"/>
        <v>0</v>
      </c>
      <c r="J756" s="8">
        <f t="shared" si="148"/>
        <v>4389.4799999999996</v>
      </c>
      <c r="K756" s="8">
        <f t="shared" si="149"/>
        <v>5472.7099999999991</v>
      </c>
      <c r="L756" s="8">
        <f t="shared" si="154"/>
        <v>297.83000000000004</v>
      </c>
      <c r="M756" s="8">
        <f t="shared" si="155"/>
        <v>785.40000000000009</v>
      </c>
      <c r="N756" s="8">
        <f t="shared" si="150"/>
        <v>0</v>
      </c>
      <c r="O756" s="8">
        <f t="shared" si="151"/>
        <v>2634.51</v>
      </c>
      <c r="P756" s="8">
        <f t="shared" si="152"/>
        <v>3717.7400000000002</v>
      </c>
    </row>
    <row r="757" spans="1:16" outlineLevel="2" x14ac:dyDescent="0.25">
      <c r="A757" s="1" t="s">
        <v>640</v>
      </c>
      <c r="B757" s="1" t="s">
        <v>681</v>
      </c>
      <c r="C757" s="9">
        <v>118.09</v>
      </c>
      <c r="D757" s="9">
        <v>522.16</v>
      </c>
      <c r="E757" s="9">
        <v>0</v>
      </c>
      <c r="F757" s="9">
        <v>191</v>
      </c>
      <c r="G757" s="8">
        <f t="shared" si="145"/>
        <v>93.2911</v>
      </c>
      <c r="H757" s="8">
        <f t="shared" si="146"/>
        <v>976.43920000000003</v>
      </c>
      <c r="I757" s="8">
        <f t="shared" si="147"/>
        <v>0</v>
      </c>
      <c r="J757" s="8">
        <f t="shared" si="148"/>
        <v>2039.8799999999999</v>
      </c>
      <c r="K757" s="8">
        <f t="shared" si="149"/>
        <v>3109.6102999999998</v>
      </c>
      <c r="L757" s="8">
        <f t="shared" si="154"/>
        <v>93.2911</v>
      </c>
      <c r="M757" s="8">
        <f t="shared" si="155"/>
        <v>976.43920000000003</v>
      </c>
      <c r="N757" s="8">
        <f t="shared" si="150"/>
        <v>0</v>
      </c>
      <c r="O757" s="8">
        <f t="shared" si="151"/>
        <v>1224.31</v>
      </c>
      <c r="P757" s="8">
        <f t="shared" si="152"/>
        <v>2294.0402999999997</v>
      </c>
    </row>
    <row r="758" spans="1:16" outlineLevel="1" x14ac:dyDescent="0.25">
      <c r="A758" s="23" t="s">
        <v>1237</v>
      </c>
      <c r="B758" s="22"/>
      <c r="C758" s="9">
        <f t="shared" ref="C758:P758" si="156">SUBTOTAL(9,C711:C757)</f>
        <v>10213.782999999999</v>
      </c>
      <c r="D758" s="9">
        <f t="shared" si="156"/>
        <v>51285.452000000012</v>
      </c>
      <c r="E758" s="9">
        <f t="shared" si="156"/>
        <v>4703.2879999999996</v>
      </c>
      <c r="F758" s="9">
        <f t="shared" si="156"/>
        <v>35277.980000000003</v>
      </c>
      <c r="G758" s="8">
        <f t="shared" si="156"/>
        <v>8068.888570000001</v>
      </c>
      <c r="H758" s="8">
        <f t="shared" si="156"/>
        <v>95903.795239999992</v>
      </c>
      <c r="I758" s="8">
        <f t="shared" si="156"/>
        <v>10065.036320000001</v>
      </c>
      <c r="J758" s="8">
        <f t="shared" si="156"/>
        <v>376768.82639999996</v>
      </c>
      <c r="K758" s="8">
        <f t="shared" si="156"/>
        <v>490806.54652999999</v>
      </c>
      <c r="L758" s="8">
        <f t="shared" si="156"/>
        <v>8068.888570000001</v>
      </c>
      <c r="M758" s="8">
        <f t="shared" si="156"/>
        <v>95903.795239999992</v>
      </c>
      <c r="N758" s="8">
        <f t="shared" si="156"/>
        <v>3997.7947999999988</v>
      </c>
      <c r="O758" s="8">
        <f t="shared" si="156"/>
        <v>226131.85179999997</v>
      </c>
      <c r="P758" s="8">
        <f t="shared" si="156"/>
        <v>334102.33041000005</v>
      </c>
    </row>
    <row r="759" spans="1:16" outlineLevel="2" x14ac:dyDescent="0.25">
      <c r="A759" s="1" t="s">
        <v>682</v>
      </c>
      <c r="B759" s="1" t="s">
        <v>683</v>
      </c>
      <c r="C759" s="9">
        <v>273.04000000000002</v>
      </c>
      <c r="D759" s="9">
        <v>4794.2870000000003</v>
      </c>
      <c r="E759" s="9">
        <v>68.040000000000006</v>
      </c>
      <c r="F759" s="9">
        <v>1890.0219999999999</v>
      </c>
      <c r="G759" s="8">
        <f t="shared" si="145"/>
        <v>215.70160000000001</v>
      </c>
      <c r="H759" s="8">
        <f t="shared" si="146"/>
        <v>8965.3166900000015</v>
      </c>
      <c r="I759" s="8">
        <f t="shared" si="147"/>
        <v>145.60560000000001</v>
      </c>
      <c r="J759" s="8">
        <f t="shared" si="148"/>
        <v>20185.434959999999</v>
      </c>
      <c r="K759" s="8">
        <f t="shared" si="149"/>
        <v>29512.058850000001</v>
      </c>
      <c r="L759" s="8">
        <f t="shared" si="154"/>
        <v>215.70160000000001</v>
      </c>
      <c r="M759" s="8">
        <f t="shared" si="155"/>
        <v>8965.3166900000015</v>
      </c>
      <c r="N759" s="8">
        <f t="shared" si="150"/>
        <v>57.834000000000003</v>
      </c>
      <c r="O759" s="8">
        <f t="shared" si="151"/>
        <v>12115.041020000001</v>
      </c>
      <c r="P759" s="8">
        <f t="shared" si="152"/>
        <v>21353.893310000003</v>
      </c>
    </row>
    <row r="760" spans="1:16" outlineLevel="2" x14ac:dyDescent="0.25">
      <c r="A760" s="1" t="s">
        <v>682</v>
      </c>
      <c r="B760" s="1" t="s">
        <v>684</v>
      </c>
      <c r="C760" s="9">
        <v>95.64</v>
      </c>
      <c r="D760" s="9">
        <v>3375.7139999999999</v>
      </c>
      <c r="E760" s="9">
        <v>73.67</v>
      </c>
      <c r="F760" s="9">
        <v>2267.5300000000002</v>
      </c>
      <c r="G760" s="8">
        <f t="shared" si="145"/>
        <v>75.555599999999998</v>
      </c>
      <c r="H760" s="8">
        <f t="shared" si="146"/>
        <v>6312.58518</v>
      </c>
      <c r="I760" s="8">
        <f t="shared" si="147"/>
        <v>157.65380000000002</v>
      </c>
      <c r="J760" s="8">
        <f t="shared" si="148"/>
        <v>24217.220400000002</v>
      </c>
      <c r="K760" s="8">
        <f t="shared" si="149"/>
        <v>30763.01498</v>
      </c>
      <c r="L760" s="8">
        <f t="shared" si="154"/>
        <v>75.555599999999998</v>
      </c>
      <c r="M760" s="8">
        <f t="shared" si="155"/>
        <v>6312.58518</v>
      </c>
      <c r="N760" s="8">
        <f t="shared" si="150"/>
        <v>62.619500000000002</v>
      </c>
      <c r="O760" s="8">
        <f t="shared" si="151"/>
        <v>14534.867300000002</v>
      </c>
      <c r="P760" s="8">
        <f t="shared" si="152"/>
        <v>20985.62758</v>
      </c>
    </row>
    <row r="761" spans="1:16" outlineLevel="2" x14ac:dyDescent="0.25">
      <c r="A761" s="1" t="s">
        <v>682</v>
      </c>
      <c r="B761" s="1" t="s">
        <v>183</v>
      </c>
      <c r="C761" s="9">
        <v>105.41</v>
      </c>
      <c r="D761" s="9">
        <v>1310.79</v>
      </c>
      <c r="E761" s="9">
        <v>37</v>
      </c>
      <c r="F761" s="9">
        <v>742</v>
      </c>
      <c r="G761" s="8">
        <f t="shared" si="145"/>
        <v>83.273899999999998</v>
      </c>
      <c r="H761" s="8">
        <f t="shared" si="146"/>
        <v>2451.1773000000003</v>
      </c>
      <c r="I761" s="8">
        <f t="shared" si="147"/>
        <v>79.180000000000007</v>
      </c>
      <c r="J761" s="8">
        <f t="shared" si="148"/>
        <v>7924.5599999999995</v>
      </c>
      <c r="K761" s="8">
        <f t="shared" si="149"/>
        <v>10538.191199999999</v>
      </c>
      <c r="L761" s="8">
        <f t="shared" si="154"/>
        <v>83.273899999999998</v>
      </c>
      <c r="M761" s="8">
        <f t="shared" si="155"/>
        <v>2451.1773000000003</v>
      </c>
      <c r="N761" s="8">
        <f t="shared" si="150"/>
        <v>31.45</v>
      </c>
      <c r="O761" s="8">
        <f t="shared" si="151"/>
        <v>4756.22</v>
      </c>
      <c r="P761" s="8">
        <f t="shared" si="152"/>
        <v>7322.1212000000005</v>
      </c>
    </row>
    <row r="762" spans="1:16" outlineLevel="2" x14ac:dyDescent="0.25">
      <c r="A762" s="1" t="s">
        <v>682</v>
      </c>
      <c r="B762" s="1" t="s">
        <v>685</v>
      </c>
      <c r="C762" s="9">
        <v>530.62</v>
      </c>
      <c r="D762" s="9">
        <v>4233.34</v>
      </c>
      <c r="E762" s="9">
        <v>265.95999999999998</v>
      </c>
      <c r="F762" s="9">
        <v>1096.8399999999999</v>
      </c>
      <c r="G762" s="8">
        <f t="shared" si="145"/>
        <v>419.18980000000005</v>
      </c>
      <c r="H762" s="8">
        <f t="shared" si="146"/>
        <v>7916.345800000001</v>
      </c>
      <c r="I762" s="8">
        <f t="shared" si="147"/>
        <v>569.15440000000001</v>
      </c>
      <c r="J762" s="8">
        <f t="shared" si="148"/>
        <v>11714.251199999999</v>
      </c>
      <c r="K762" s="8">
        <f t="shared" si="149"/>
        <v>20618.941200000001</v>
      </c>
      <c r="L762" s="8">
        <f t="shared" si="154"/>
        <v>419.18980000000005</v>
      </c>
      <c r="M762" s="8">
        <f t="shared" si="155"/>
        <v>7916.345800000001</v>
      </c>
      <c r="N762" s="8">
        <f t="shared" si="150"/>
        <v>226.06599999999997</v>
      </c>
      <c r="O762" s="8">
        <f t="shared" si="151"/>
        <v>7030.7443999999996</v>
      </c>
      <c r="P762" s="8">
        <f t="shared" si="152"/>
        <v>15592.346000000001</v>
      </c>
    </row>
    <row r="763" spans="1:16" outlineLevel="2" x14ac:dyDescent="0.25">
      <c r="A763" s="1" t="s">
        <v>682</v>
      </c>
      <c r="B763" s="1" t="s">
        <v>686</v>
      </c>
      <c r="C763" s="9">
        <v>759.36</v>
      </c>
      <c r="D763" s="9">
        <v>3354.268</v>
      </c>
      <c r="E763" s="9">
        <v>55</v>
      </c>
      <c r="F763" s="9">
        <v>919.94</v>
      </c>
      <c r="G763" s="8">
        <f t="shared" si="145"/>
        <v>599.89440000000002</v>
      </c>
      <c r="H763" s="8">
        <f t="shared" si="146"/>
        <v>6272.4811600000003</v>
      </c>
      <c r="I763" s="8">
        <f t="shared" si="147"/>
        <v>117.7</v>
      </c>
      <c r="J763" s="8">
        <f t="shared" si="148"/>
        <v>9824.9592000000011</v>
      </c>
      <c r="K763" s="8">
        <f t="shared" si="149"/>
        <v>16815.034760000002</v>
      </c>
      <c r="L763" s="8">
        <f t="shared" si="154"/>
        <v>599.89440000000002</v>
      </c>
      <c r="M763" s="8">
        <f t="shared" si="155"/>
        <v>6272.4811600000003</v>
      </c>
      <c r="N763" s="8">
        <f t="shared" si="150"/>
        <v>46.75</v>
      </c>
      <c r="O763" s="8">
        <f t="shared" si="151"/>
        <v>5896.8154000000004</v>
      </c>
      <c r="P763" s="8">
        <f t="shared" si="152"/>
        <v>12815.94096</v>
      </c>
    </row>
    <row r="764" spans="1:16" outlineLevel="2" x14ac:dyDescent="0.25">
      <c r="A764" s="1" t="s">
        <v>682</v>
      </c>
      <c r="B764" s="1" t="s">
        <v>687</v>
      </c>
      <c r="C764" s="9">
        <v>18912.080000000002</v>
      </c>
      <c r="D764" s="9">
        <v>1920.56</v>
      </c>
      <c r="E764" s="9">
        <v>448.94</v>
      </c>
      <c r="F764" s="9">
        <v>9785.92</v>
      </c>
      <c r="G764" s="8">
        <f t="shared" si="145"/>
        <v>14940.543200000002</v>
      </c>
      <c r="H764" s="8">
        <f t="shared" si="146"/>
        <v>3591.4472000000001</v>
      </c>
      <c r="I764" s="8">
        <f t="shared" si="147"/>
        <v>960.73160000000007</v>
      </c>
      <c r="J764" s="8">
        <f t="shared" si="148"/>
        <v>104513.6256</v>
      </c>
      <c r="K764" s="8">
        <f t="shared" si="149"/>
        <v>124006.34760000001</v>
      </c>
      <c r="L764" s="8">
        <f t="shared" si="154"/>
        <v>14940.543200000002</v>
      </c>
      <c r="M764" s="8">
        <f t="shared" si="155"/>
        <v>3591.4472000000001</v>
      </c>
      <c r="N764" s="8">
        <f t="shared" si="150"/>
        <v>381.59899999999999</v>
      </c>
      <c r="O764" s="8">
        <f t="shared" si="151"/>
        <v>62727.747200000005</v>
      </c>
      <c r="P764" s="8">
        <f t="shared" si="152"/>
        <v>81641.33660000001</v>
      </c>
    </row>
    <row r="765" spans="1:16" outlineLevel="2" x14ac:dyDescent="0.25">
      <c r="A765" s="1" t="s">
        <v>682</v>
      </c>
      <c r="B765" s="1" t="s">
        <v>688</v>
      </c>
      <c r="C765" s="9">
        <v>0</v>
      </c>
      <c r="D765" s="9">
        <v>661.72</v>
      </c>
      <c r="E765" s="9">
        <v>0</v>
      </c>
      <c r="F765" s="9">
        <v>319.14999999999998</v>
      </c>
      <c r="G765" s="8">
        <f t="shared" si="145"/>
        <v>0</v>
      </c>
      <c r="H765" s="8">
        <f t="shared" si="146"/>
        <v>1237.4164000000001</v>
      </c>
      <c r="I765" s="8">
        <f t="shared" si="147"/>
        <v>0</v>
      </c>
      <c r="J765" s="8">
        <f t="shared" si="148"/>
        <v>3408.5219999999995</v>
      </c>
      <c r="K765" s="8">
        <f t="shared" si="149"/>
        <v>4645.9383999999991</v>
      </c>
      <c r="L765" s="8">
        <f t="shared" si="154"/>
        <v>0</v>
      </c>
      <c r="M765" s="8">
        <f t="shared" si="155"/>
        <v>1237.4164000000001</v>
      </c>
      <c r="N765" s="8">
        <f t="shared" si="150"/>
        <v>0</v>
      </c>
      <c r="O765" s="8">
        <f t="shared" si="151"/>
        <v>2045.7514999999999</v>
      </c>
      <c r="P765" s="8">
        <f t="shared" si="152"/>
        <v>3283.1678999999999</v>
      </c>
    </row>
    <row r="766" spans="1:16" outlineLevel="2" x14ac:dyDescent="0.25">
      <c r="A766" s="1" t="s">
        <v>682</v>
      </c>
      <c r="B766" s="1" t="s">
        <v>689</v>
      </c>
      <c r="C766" s="9">
        <v>101.66</v>
      </c>
      <c r="D766" s="9">
        <v>3791.32</v>
      </c>
      <c r="E766" s="9">
        <v>19.399000000000001</v>
      </c>
      <c r="F766" s="9">
        <v>1274.48</v>
      </c>
      <c r="G766" s="8">
        <f t="shared" si="145"/>
        <v>80.311400000000006</v>
      </c>
      <c r="H766" s="8">
        <f t="shared" si="146"/>
        <v>7089.7684000000008</v>
      </c>
      <c r="I766" s="8">
        <f t="shared" si="147"/>
        <v>41.513860000000001</v>
      </c>
      <c r="J766" s="8">
        <f t="shared" si="148"/>
        <v>13611.446400000001</v>
      </c>
      <c r="K766" s="8">
        <f t="shared" si="149"/>
        <v>20823.040059999999</v>
      </c>
      <c r="L766" s="8">
        <f t="shared" si="154"/>
        <v>80.311400000000006</v>
      </c>
      <c r="M766" s="8">
        <f t="shared" si="155"/>
        <v>7089.7684000000008</v>
      </c>
      <c r="N766" s="8">
        <f t="shared" si="150"/>
        <v>16.489149999999999</v>
      </c>
      <c r="O766" s="8">
        <f t="shared" si="151"/>
        <v>8169.4168</v>
      </c>
      <c r="P766" s="8">
        <f t="shared" si="152"/>
        <v>15355.98575</v>
      </c>
    </row>
    <row r="767" spans="1:16" outlineLevel="2" x14ac:dyDescent="0.25">
      <c r="A767" s="1" t="s">
        <v>682</v>
      </c>
      <c r="B767" s="1" t="s">
        <v>690</v>
      </c>
      <c r="C767" s="9">
        <v>280.10000000000002</v>
      </c>
      <c r="D767" s="9">
        <v>2688.91</v>
      </c>
      <c r="E767" s="9">
        <v>0</v>
      </c>
      <c r="F767" s="9">
        <v>2438.15</v>
      </c>
      <c r="G767" s="8">
        <f t="shared" si="145"/>
        <v>221.27900000000002</v>
      </c>
      <c r="H767" s="8">
        <f t="shared" si="146"/>
        <v>5028.2617</v>
      </c>
      <c r="I767" s="8">
        <f t="shared" si="147"/>
        <v>0</v>
      </c>
      <c r="J767" s="8">
        <f t="shared" si="148"/>
        <v>26039.441999999999</v>
      </c>
      <c r="K767" s="8">
        <f t="shared" si="149"/>
        <v>31288.9827</v>
      </c>
      <c r="L767" s="8">
        <f t="shared" si="154"/>
        <v>221.27900000000002</v>
      </c>
      <c r="M767" s="8">
        <f t="shared" si="155"/>
        <v>5028.2617</v>
      </c>
      <c r="N767" s="8">
        <f t="shared" si="150"/>
        <v>0</v>
      </c>
      <c r="O767" s="8">
        <f t="shared" si="151"/>
        <v>15628.541500000001</v>
      </c>
      <c r="P767" s="8">
        <f t="shared" si="152"/>
        <v>20878.082200000001</v>
      </c>
    </row>
    <row r="768" spans="1:16" outlineLevel="2" x14ac:dyDescent="0.25">
      <c r="A768" s="1" t="s">
        <v>682</v>
      </c>
      <c r="B768" s="1" t="s">
        <v>691</v>
      </c>
      <c r="C768" s="9">
        <v>1025.1500000000001</v>
      </c>
      <c r="D768" s="9">
        <v>1336.99</v>
      </c>
      <c r="E768" s="9">
        <v>84.71</v>
      </c>
      <c r="F768" s="9">
        <v>687.96</v>
      </c>
      <c r="G768" s="8">
        <f t="shared" ref="G768:G836" si="157">+C768*0.79</f>
        <v>809.86850000000015</v>
      </c>
      <c r="H768" s="8">
        <f t="shared" ref="H768:H836" si="158">+D768*1.87</f>
        <v>2500.1713</v>
      </c>
      <c r="I768" s="8">
        <f t="shared" ref="I768:I836" si="159">+E768*2.14</f>
        <v>181.27940000000001</v>
      </c>
      <c r="J768" s="8">
        <f t="shared" ref="J768:J836" si="160">+F768*10.68</f>
        <v>7347.4128000000001</v>
      </c>
      <c r="K768" s="8">
        <f t="shared" ref="K768:K836" si="161">SUM(G768:J768)</f>
        <v>10838.732</v>
      </c>
      <c r="L768" s="8">
        <f t="shared" si="154"/>
        <v>809.86850000000015</v>
      </c>
      <c r="M768" s="8">
        <f t="shared" si="155"/>
        <v>2500.1713</v>
      </c>
      <c r="N768" s="8">
        <f t="shared" ref="N768:N836" si="162">+E768*0.85</f>
        <v>72.003499999999988</v>
      </c>
      <c r="O768" s="8">
        <f t="shared" ref="O768:O836" si="163">+F768*6.41</f>
        <v>4409.8236000000006</v>
      </c>
      <c r="P768" s="8">
        <f t="shared" ref="P768:P836" si="164">SUM(L768:O768)</f>
        <v>7791.8669000000009</v>
      </c>
    </row>
    <row r="769" spans="1:16" outlineLevel="2" x14ac:dyDescent="0.25">
      <c r="A769" s="1" t="s">
        <v>682</v>
      </c>
      <c r="B769" s="1" t="s">
        <v>692</v>
      </c>
      <c r="C769" s="9">
        <v>591.17999999999995</v>
      </c>
      <c r="D769" s="9">
        <v>3621.52</v>
      </c>
      <c r="E769" s="9">
        <v>40</v>
      </c>
      <c r="F769" s="9">
        <v>1276.83</v>
      </c>
      <c r="G769" s="8">
        <f t="shared" si="157"/>
        <v>467.03219999999999</v>
      </c>
      <c r="H769" s="8">
        <f t="shared" si="158"/>
        <v>6772.2424000000001</v>
      </c>
      <c r="I769" s="8">
        <f t="shared" si="159"/>
        <v>85.600000000000009</v>
      </c>
      <c r="J769" s="8">
        <f t="shared" si="160"/>
        <v>13636.544399999999</v>
      </c>
      <c r="K769" s="8">
        <f t="shared" si="161"/>
        <v>20961.418999999998</v>
      </c>
      <c r="L769" s="8">
        <f t="shared" si="154"/>
        <v>467.03219999999999</v>
      </c>
      <c r="M769" s="8">
        <f t="shared" si="155"/>
        <v>6772.2424000000001</v>
      </c>
      <c r="N769" s="8">
        <f t="shared" si="162"/>
        <v>34</v>
      </c>
      <c r="O769" s="8">
        <f t="shared" si="163"/>
        <v>8184.4802999999993</v>
      </c>
      <c r="P769" s="8">
        <f t="shared" si="164"/>
        <v>15457.7549</v>
      </c>
    </row>
    <row r="770" spans="1:16" outlineLevel="2" x14ac:dyDescent="0.25">
      <c r="A770" s="1" t="s">
        <v>682</v>
      </c>
      <c r="B770" s="1" t="s">
        <v>693</v>
      </c>
      <c r="C770" s="9">
        <v>226.72</v>
      </c>
      <c r="D770" s="9">
        <v>1350.914</v>
      </c>
      <c r="E770" s="9">
        <v>0</v>
      </c>
      <c r="F770" s="9">
        <v>728.36</v>
      </c>
      <c r="G770" s="8">
        <f t="shared" si="157"/>
        <v>179.1088</v>
      </c>
      <c r="H770" s="8">
        <f t="shared" si="158"/>
        <v>2526.2091800000003</v>
      </c>
      <c r="I770" s="8">
        <f t="shared" si="159"/>
        <v>0</v>
      </c>
      <c r="J770" s="8">
        <f t="shared" si="160"/>
        <v>7778.8847999999998</v>
      </c>
      <c r="K770" s="8">
        <f t="shared" si="161"/>
        <v>10484.20278</v>
      </c>
      <c r="L770" s="8">
        <f t="shared" si="154"/>
        <v>179.1088</v>
      </c>
      <c r="M770" s="8">
        <f t="shared" si="155"/>
        <v>2526.2091800000003</v>
      </c>
      <c r="N770" s="8">
        <f t="shared" si="162"/>
        <v>0</v>
      </c>
      <c r="O770" s="8">
        <f t="shared" si="163"/>
        <v>4668.7876000000006</v>
      </c>
      <c r="P770" s="8">
        <f t="shared" si="164"/>
        <v>7374.1055800000013</v>
      </c>
    </row>
    <row r="771" spans="1:16" outlineLevel="2" x14ac:dyDescent="0.25">
      <c r="A771" s="1" t="s">
        <v>682</v>
      </c>
      <c r="B771" s="1" t="s">
        <v>694</v>
      </c>
      <c r="C771" s="9">
        <v>0</v>
      </c>
      <c r="D771" s="9">
        <v>1840.15</v>
      </c>
      <c r="E771" s="9">
        <v>231.96</v>
      </c>
      <c r="F771" s="9">
        <v>676.21</v>
      </c>
      <c r="G771" s="8">
        <f t="shared" si="157"/>
        <v>0</v>
      </c>
      <c r="H771" s="8">
        <f t="shared" si="158"/>
        <v>3441.0805000000005</v>
      </c>
      <c r="I771" s="8">
        <f t="shared" si="159"/>
        <v>496.39440000000002</v>
      </c>
      <c r="J771" s="8">
        <f t="shared" si="160"/>
        <v>7221.9228000000003</v>
      </c>
      <c r="K771" s="8">
        <f t="shared" si="161"/>
        <v>11159.397700000001</v>
      </c>
      <c r="L771" s="8">
        <f t="shared" si="154"/>
        <v>0</v>
      </c>
      <c r="M771" s="8">
        <f t="shared" si="155"/>
        <v>3441.0805000000005</v>
      </c>
      <c r="N771" s="8">
        <f t="shared" si="162"/>
        <v>197.166</v>
      </c>
      <c r="O771" s="8">
        <f t="shared" si="163"/>
        <v>4334.5061000000005</v>
      </c>
      <c r="P771" s="8">
        <f t="shared" si="164"/>
        <v>7972.7526000000016</v>
      </c>
    </row>
    <row r="772" spans="1:16" outlineLevel="2" x14ac:dyDescent="0.25">
      <c r="A772" s="1" t="s">
        <v>682</v>
      </c>
      <c r="B772" s="1" t="s">
        <v>695</v>
      </c>
      <c r="C772" s="9">
        <v>0</v>
      </c>
      <c r="D772" s="9">
        <v>812.99</v>
      </c>
      <c r="E772" s="9">
        <v>0</v>
      </c>
      <c r="F772" s="9">
        <v>199.2</v>
      </c>
      <c r="G772" s="8">
        <f t="shared" si="157"/>
        <v>0</v>
      </c>
      <c r="H772" s="8">
        <f t="shared" si="158"/>
        <v>1520.2913000000001</v>
      </c>
      <c r="I772" s="8">
        <f t="shared" si="159"/>
        <v>0</v>
      </c>
      <c r="J772" s="8">
        <f t="shared" si="160"/>
        <v>2127.4559999999997</v>
      </c>
      <c r="K772" s="8">
        <f t="shared" si="161"/>
        <v>3647.7473</v>
      </c>
      <c r="L772" s="8">
        <f t="shared" si="154"/>
        <v>0</v>
      </c>
      <c r="M772" s="8">
        <f t="shared" si="155"/>
        <v>1520.2913000000001</v>
      </c>
      <c r="N772" s="8">
        <f t="shared" si="162"/>
        <v>0</v>
      </c>
      <c r="O772" s="8">
        <f t="shared" si="163"/>
        <v>1276.8719999999998</v>
      </c>
      <c r="P772" s="8">
        <f t="shared" si="164"/>
        <v>2797.1633000000002</v>
      </c>
    </row>
    <row r="773" spans="1:16" outlineLevel="2" x14ac:dyDescent="0.25">
      <c r="A773" s="1" t="s">
        <v>682</v>
      </c>
      <c r="B773" s="1" t="s">
        <v>696</v>
      </c>
      <c r="C773" s="9">
        <v>1699.45</v>
      </c>
      <c r="D773" s="9">
        <v>4281.8900000000003</v>
      </c>
      <c r="E773" s="9">
        <v>114.49</v>
      </c>
      <c r="F773" s="9">
        <v>2623.2669999999998</v>
      </c>
      <c r="G773" s="8">
        <f t="shared" si="157"/>
        <v>1342.5655000000002</v>
      </c>
      <c r="H773" s="8">
        <f t="shared" si="158"/>
        <v>8007.1343000000006</v>
      </c>
      <c r="I773" s="8">
        <f t="shared" si="159"/>
        <v>245.0086</v>
      </c>
      <c r="J773" s="8">
        <f t="shared" si="160"/>
        <v>28016.491559999999</v>
      </c>
      <c r="K773" s="8">
        <f t="shared" si="161"/>
        <v>37611.199959999998</v>
      </c>
      <c r="L773" s="8">
        <f t="shared" si="154"/>
        <v>1342.5655000000002</v>
      </c>
      <c r="M773" s="8">
        <f t="shared" si="155"/>
        <v>8007.1343000000006</v>
      </c>
      <c r="N773" s="8">
        <f t="shared" si="162"/>
        <v>97.316499999999991</v>
      </c>
      <c r="O773" s="8">
        <f t="shared" si="163"/>
        <v>16815.141469999999</v>
      </c>
      <c r="P773" s="8">
        <f t="shared" si="164"/>
        <v>26262.157769999998</v>
      </c>
    </row>
    <row r="774" spans="1:16" outlineLevel="2" x14ac:dyDescent="0.25">
      <c r="A774" s="1" t="s">
        <v>682</v>
      </c>
      <c r="B774" s="1" t="s">
        <v>697</v>
      </c>
      <c r="C774" s="9">
        <v>482.32</v>
      </c>
      <c r="D774" s="9">
        <v>5415.47</v>
      </c>
      <c r="E774" s="9">
        <v>649.55999999999995</v>
      </c>
      <c r="F774" s="9">
        <v>4699.5600000000004</v>
      </c>
      <c r="G774" s="8">
        <f t="shared" si="157"/>
        <v>381.03280000000001</v>
      </c>
      <c r="H774" s="8">
        <f t="shared" si="158"/>
        <v>10126.928900000001</v>
      </c>
      <c r="I774" s="8">
        <f t="shared" si="159"/>
        <v>1390.0583999999999</v>
      </c>
      <c r="J774" s="8">
        <f t="shared" si="160"/>
        <v>50191.300800000005</v>
      </c>
      <c r="K774" s="8">
        <f t="shared" si="161"/>
        <v>62089.320900000006</v>
      </c>
      <c r="L774" s="8">
        <f t="shared" si="154"/>
        <v>381.03280000000001</v>
      </c>
      <c r="M774" s="8">
        <f t="shared" si="155"/>
        <v>10126.928900000001</v>
      </c>
      <c r="N774" s="8">
        <f t="shared" si="162"/>
        <v>552.12599999999998</v>
      </c>
      <c r="O774" s="8">
        <f t="shared" si="163"/>
        <v>30124.179600000003</v>
      </c>
      <c r="P774" s="8">
        <f t="shared" si="164"/>
        <v>41184.267300000007</v>
      </c>
    </row>
    <row r="775" spans="1:16" outlineLevel="2" x14ac:dyDescent="0.25">
      <c r="A775" s="1" t="s">
        <v>682</v>
      </c>
      <c r="B775" s="1" t="s">
        <v>698</v>
      </c>
      <c r="C775" s="9">
        <v>256.85000000000002</v>
      </c>
      <c r="D775" s="9">
        <v>4636.91</v>
      </c>
      <c r="E775" s="9">
        <v>312.58</v>
      </c>
      <c r="F775" s="9">
        <v>2129.1</v>
      </c>
      <c r="G775" s="8">
        <f t="shared" si="157"/>
        <v>202.91150000000002</v>
      </c>
      <c r="H775" s="8">
        <f t="shared" si="158"/>
        <v>8671.0216999999993</v>
      </c>
      <c r="I775" s="8">
        <f t="shared" si="159"/>
        <v>668.9212</v>
      </c>
      <c r="J775" s="8">
        <f t="shared" si="160"/>
        <v>22738.787999999997</v>
      </c>
      <c r="K775" s="8">
        <f t="shared" si="161"/>
        <v>32281.642399999997</v>
      </c>
      <c r="L775" s="8">
        <f t="shared" si="154"/>
        <v>202.91150000000002</v>
      </c>
      <c r="M775" s="8">
        <f t="shared" si="155"/>
        <v>8671.0216999999993</v>
      </c>
      <c r="N775" s="8">
        <f t="shared" si="162"/>
        <v>265.69299999999998</v>
      </c>
      <c r="O775" s="8">
        <f t="shared" si="163"/>
        <v>13647.530999999999</v>
      </c>
      <c r="P775" s="8">
        <f t="shared" si="164"/>
        <v>22787.157199999998</v>
      </c>
    </row>
    <row r="776" spans="1:16" outlineLevel="2" x14ac:dyDescent="0.25">
      <c r="A776" s="1" t="s">
        <v>682</v>
      </c>
      <c r="B776" s="1" t="s">
        <v>699</v>
      </c>
      <c r="C776" s="9">
        <v>33.35</v>
      </c>
      <c r="D776" s="9">
        <v>5737.14</v>
      </c>
      <c r="E776" s="9">
        <v>377.96</v>
      </c>
      <c r="F776" s="9">
        <v>2832.17</v>
      </c>
      <c r="G776" s="8">
        <f t="shared" si="157"/>
        <v>26.346500000000002</v>
      </c>
      <c r="H776" s="8">
        <f t="shared" si="158"/>
        <v>10728.451800000001</v>
      </c>
      <c r="I776" s="8">
        <f t="shared" si="159"/>
        <v>808.83439999999996</v>
      </c>
      <c r="J776" s="8">
        <f t="shared" si="160"/>
        <v>30247.5756</v>
      </c>
      <c r="K776" s="8">
        <f t="shared" si="161"/>
        <v>41811.208299999998</v>
      </c>
      <c r="L776" s="8">
        <f t="shared" si="154"/>
        <v>26.346500000000002</v>
      </c>
      <c r="M776" s="8">
        <f t="shared" si="155"/>
        <v>10728.451800000001</v>
      </c>
      <c r="N776" s="8">
        <f t="shared" si="162"/>
        <v>321.26599999999996</v>
      </c>
      <c r="O776" s="8">
        <f t="shared" si="163"/>
        <v>18154.209699999999</v>
      </c>
      <c r="P776" s="8">
        <f t="shared" si="164"/>
        <v>29230.273999999998</v>
      </c>
    </row>
    <row r="777" spans="1:16" outlineLevel="1" x14ac:dyDescent="0.25">
      <c r="A777" s="23" t="s">
        <v>1236</v>
      </c>
      <c r="B777" s="22"/>
      <c r="C777" s="9">
        <f t="shared" ref="C777:P777" si="165">SUBTOTAL(9,C759:C776)</f>
        <v>25372.93</v>
      </c>
      <c r="D777" s="9">
        <f t="shared" si="165"/>
        <v>55164.883000000002</v>
      </c>
      <c r="E777" s="9">
        <f t="shared" si="165"/>
        <v>2779.2689999999998</v>
      </c>
      <c r="F777" s="9">
        <f t="shared" si="165"/>
        <v>36586.688999999998</v>
      </c>
      <c r="G777" s="8">
        <f t="shared" si="165"/>
        <v>20044.614700000002</v>
      </c>
      <c r="H777" s="8">
        <f t="shared" si="165"/>
        <v>103158.33121</v>
      </c>
      <c r="I777" s="8">
        <f t="shared" si="165"/>
        <v>5947.635659999999</v>
      </c>
      <c r="J777" s="8">
        <f t="shared" si="165"/>
        <v>390745.83851999999</v>
      </c>
      <c r="K777" s="8">
        <f t="shared" si="165"/>
        <v>519896.42008999997</v>
      </c>
      <c r="L777" s="8">
        <f t="shared" si="165"/>
        <v>20044.614700000002</v>
      </c>
      <c r="M777" s="8">
        <f t="shared" si="165"/>
        <v>103158.33121</v>
      </c>
      <c r="N777" s="8">
        <f t="shared" si="165"/>
        <v>2362.3786499999997</v>
      </c>
      <c r="O777" s="8">
        <f t="shared" si="165"/>
        <v>234520.67649000001</v>
      </c>
      <c r="P777" s="8">
        <f t="shared" si="165"/>
        <v>360086.00105000002</v>
      </c>
    </row>
    <row r="778" spans="1:16" outlineLevel="2" x14ac:dyDescent="0.25">
      <c r="A778" s="1" t="s">
        <v>700</v>
      </c>
      <c r="B778" s="1" t="s">
        <v>113</v>
      </c>
      <c r="C778" s="9">
        <v>0</v>
      </c>
      <c r="D778" s="9">
        <v>949.28</v>
      </c>
      <c r="E778" s="9">
        <v>0</v>
      </c>
      <c r="F778" s="9">
        <v>700.71</v>
      </c>
      <c r="G778" s="8">
        <f t="shared" si="157"/>
        <v>0</v>
      </c>
      <c r="H778" s="8">
        <f t="shared" si="158"/>
        <v>1775.1536000000001</v>
      </c>
      <c r="I778" s="8">
        <f t="shared" si="159"/>
        <v>0</v>
      </c>
      <c r="J778" s="8">
        <f t="shared" si="160"/>
        <v>7483.5828000000001</v>
      </c>
      <c r="K778" s="8">
        <f t="shared" si="161"/>
        <v>9258.7363999999998</v>
      </c>
      <c r="L778" s="8">
        <f t="shared" si="154"/>
        <v>0</v>
      </c>
      <c r="M778" s="8">
        <f t="shared" si="155"/>
        <v>1775.1536000000001</v>
      </c>
      <c r="N778" s="8">
        <f t="shared" si="162"/>
        <v>0</v>
      </c>
      <c r="O778" s="8">
        <f t="shared" si="163"/>
        <v>4491.5511000000006</v>
      </c>
      <c r="P778" s="8">
        <f t="shared" si="164"/>
        <v>6266.7047000000002</v>
      </c>
    </row>
    <row r="779" spans="1:16" outlineLevel="2" x14ac:dyDescent="0.25">
      <c r="A779" s="1" t="s">
        <v>700</v>
      </c>
      <c r="B779" s="1" t="s">
        <v>45</v>
      </c>
      <c r="C779" s="9">
        <v>0</v>
      </c>
      <c r="D779" s="9">
        <v>1526.91</v>
      </c>
      <c r="E779" s="9">
        <v>0</v>
      </c>
      <c r="F779" s="9">
        <v>1308.08</v>
      </c>
      <c r="G779" s="8">
        <f t="shared" si="157"/>
        <v>0</v>
      </c>
      <c r="H779" s="8">
        <f t="shared" si="158"/>
        <v>2855.3217000000004</v>
      </c>
      <c r="I779" s="8">
        <f t="shared" si="159"/>
        <v>0</v>
      </c>
      <c r="J779" s="8">
        <f t="shared" si="160"/>
        <v>13970.294399999999</v>
      </c>
      <c r="K779" s="8">
        <f t="shared" si="161"/>
        <v>16825.616099999999</v>
      </c>
      <c r="L779" s="8">
        <f t="shared" si="154"/>
        <v>0</v>
      </c>
      <c r="M779" s="8">
        <f t="shared" si="155"/>
        <v>2855.3217000000004</v>
      </c>
      <c r="N779" s="8">
        <f t="shared" si="162"/>
        <v>0</v>
      </c>
      <c r="O779" s="8">
        <f t="shared" si="163"/>
        <v>8384.7927999999993</v>
      </c>
      <c r="P779" s="8">
        <f t="shared" si="164"/>
        <v>11240.1145</v>
      </c>
    </row>
    <row r="780" spans="1:16" outlineLevel="2" x14ac:dyDescent="0.25">
      <c r="A780" s="1" t="s">
        <v>700</v>
      </c>
      <c r="B780" s="1" t="s">
        <v>701</v>
      </c>
      <c r="C780" s="9">
        <v>0</v>
      </c>
      <c r="D780" s="9">
        <v>550.34</v>
      </c>
      <c r="E780" s="9">
        <v>0</v>
      </c>
      <c r="F780" s="9">
        <v>84</v>
      </c>
      <c r="G780" s="8">
        <f t="shared" si="157"/>
        <v>0</v>
      </c>
      <c r="H780" s="8">
        <f t="shared" si="158"/>
        <v>1029.1358</v>
      </c>
      <c r="I780" s="8">
        <f t="shared" si="159"/>
        <v>0</v>
      </c>
      <c r="J780" s="8">
        <f t="shared" si="160"/>
        <v>897.12</v>
      </c>
      <c r="K780" s="8">
        <f t="shared" si="161"/>
        <v>1926.2557999999999</v>
      </c>
      <c r="L780" s="8">
        <f t="shared" si="154"/>
        <v>0</v>
      </c>
      <c r="M780" s="8">
        <f t="shared" si="155"/>
        <v>1029.1358</v>
      </c>
      <c r="N780" s="8">
        <f t="shared" si="162"/>
        <v>0</v>
      </c>
      <c r="O780" s="8">
        <f t="shared" si="163"/>
        <v>538.44000000000005</v>
      </c>
      <c r="P780" s="8">
        <f t="shared" si="164"/>
        <v>1567.5758000000001</v>
      </c>
    </row>
    <row r="781" spans="1:16" outlineLevel="2" x14ac:dyDescent="0.25">
      <c r="A781" s="1" t="s">
        <v>700</v>
      </c>
      <c r="B781" s="1" t="s">
        <v>702</v>
      </c>
      <c r="C781" s="9">
        <v>40</v>
      </c>
      <c r="D781" s="9">
        <v>737.35</v>
      </c>
      <c r="E781" s="9">
        <v>210</v>
      </c>
      <c r="F781" s="9">
        <v>1079.83</v>
      </c>
      <c r="G781" s="8">
        <f t="shared" si="157"/>
        <v>31.6</v>
      </c>
      <c r="H781" s="8">
        <f t="shared" si="158"/>
        <v>1378.8445000000002</v>
      </c>
      <c r="I781" s="8">
        <f t="shared" si="159"/>
        <v>449.40000000000003</v>
      </c>
      <c r="J781" s="8">
        <f t="shared" si="160"/>
        <v>11532.5844</v>
      </c>
      <c r="K781" s="8">
        <f t="shared" si="161"/>
        <v>13392.428899999999</v>
      </c>
      <c r="L781" s="8">
        <f t="shared" si="154"/>
        <v>31.6</v>
      </c>
      <c r="M781" s="8">
        <f t="shared" si="155"/>
        <v>1378.8445000000002</v>
      </c>
      <c r="N781" s="8">
        <f t="shared" si="162"/>
        <v>178.5</v>
      </c>
      <c r="O781" s="8">
        <f t="shared" si="163"/>
        <v>6921.7102999999997</v>
      </c>
      <c r="P781" s="8">
        <f t="shared" si="164"/>
        <v>8510.6548000000003</v>
      </c>
    </row>
    <row r="782" spans="1:16" outlineLevel="2" x14ac:dyDescent="0.25">
      <c r="A782" s="1" t="s">
        <v>700</v>
      </c>
      <c r="B782" s="1" t="s">
        <v>703</v>
      </c>
      <c r="C782" s="9">
        <v>0</v>
      </c>
      <c r="D782" s="9">
        <v>685.7</v>
      </c>
      <c r="E782" s="9">
        <v>0</v>
      </c>
      <c r="F782" s="9">
        <v>274</v>
      </c>
      <c r="G782" s="8">
        <f t="shared" si="157"/>
        <v>0</v>
      </c>
      <c r="H782" s="8">
        <f t="shared" si="158"/>
        <v>1282.2590000000002</v>
      </c>
      <c r="I782" s="8">
        <f t="shared" si="159"/>
        <v>0</v>
      </c>
      <c r="J782" s="8">
        <f t="shared" si="160"/>
        <v>2926.3199999999997</v>
      </c>
      <c r="K782" s="8">
        <f t="shared" si="161"/>
        <v>4208.5789999999997</v>
      </c>
      <c r="L782" s="8">
        <f t="shared" si="154"/>
        <v>0</v>
      </c>
      <c r="M782" s="8">
        <f t="shared" si="155"/>
        <v>1282.2590000000002</v>
      </c>
      <c r="N782" s="8">
        <f t="shared" si="162"/>
        <v>0</v>
      </c>
      <c r="O782" s="8">
        <f t="shared" si="163"/>
        <v>1756.3400000000001</v>
      </c>
      <c r="P782" s="8">
        <f t="shared" si="164"/>
        <v>3038.5990000000002</v>
      </c>
    </row>
    <row r="783" spans="1:16" outlineLevel="2" x14ac:dyDescent="0.25">
      <c r="A783" s="1" t="s">
        <v>700</v>
      </c>
      <c r="B783" s="1" t="s">
        <v>704</v>
      </c>
      <c r="C783" s="9">
        <v>0</v>
      </c>
      <c r="D783" s="9">
        <v>135</v>
      </c>
      <c r="E783" s="9">
        <v>64.290000000000006</v>
      </c>
      <c r="F783" s="9">
        <v>202.31</v>
      </c>
      <c r="G783" s="8">
        <f t="shared" si="157"/>
        <v>0</v>
      </c>
      <c r="H783" s="8">
        <f t="shared" si="158"/>
        <v>252.45000000000002</v>
      </c>
      <c r="I783" s="8">
        <f t="shared" si="159"/>
        <v>137.58060000000003</v>
      </c>
      <c r="J783" s="8">
        <f t="shared" si="160"/>
        <v>2160.6707999999999</v>
      </c>
      <c r="K783" s="8">
        <f t="shared" si="161"/>
        <v>2550.7013999999999</v>
      </c>
      <c r="L783" s="8">
        <f t="shared" si="154"/>
        <v>0</v>
      </c>
      <c r="M783" s="8">
        <f t="shared" si="155"/>
        <v>252.45000000000002</v>
      </c>
      <c r="N783" s="8">
        <f t="shared" si="162"/>
        <v>54.646500000000003</v>
      </c>
      <c r="O783" s="8">
        <f t="shared" si="163"/>
        <v>1296.8071</v>
      </c>
      <c r="P783" s="8">
        <f t="shared" si="164"/>
        <v>1603.9036000000001</v>
      </c>
    </row>
    <row r="784" spans="1:16" outlineLevel="2" x14ac:dyDescent="0.25">
      <c r="A784" s="1" t="s">
        <v>700</v>
      </c>
      <c r="B784" s="1" t="s">
        <v>705</v>
      </c>
      <c r="C784" s="9">
        <v>0</v>
      </c>
      <c r="D784" s="9">
        <v>375.98</v>
      </c>
      <c r="E784" s="9">
        <v>0</v>
      </c>
      <c r="F784" s="9">
        <v>254.63</v>
      </c>
      <c r="G784" s="8">
        <f t="shared" si="157"/>
        <v>0</v>
      </c>
      <c r="H784" s="8">
        <f t="shared" si="158"/>
        <v>703.08260000000007</v>
      </c>
      <c r="I784" s="8">
        <f t="shared" si="159"/>
        <v>0</v>
      </c>
      <c r="J784" s="8">
        <f t="shared" si="160"/>
        <v>2719.4483999999998</v>
      </c>
      <c r="K784" s="8">
        <f t="shared" si="161"/>
        <v>3422.5309999999999</v>
      </c>
      <c r="L784" s="8">
        <f t="shared" si="154"/>
        <v>0</v>
      </c>
      <c r="M784" s="8">
        <f t="shared" si="155"/>
        <v>703.08260000000007</v>
      </c>
      <c r="N784" s="8">
        <f t="shared" si="162"/>
        <v>0</v>
      </c>
      <c r="O784" s="8">
        <f t="shared" si="163"/>
        <v>1632.1783</v>
      </c>
      <c r="P784" s="8">
        <f t="shared" si="164"/>
        <v>2335.2609000000002</v>
      </c>
    </row>
    <row r="785" spans="1:16" outlineLevel="2" x14ac:dyDescent="0.25">
      <c r="A785" s="1" t="s">
        <v>700</v>
      </c>
      <c r="B785" s="1" t="s">
        <v>706</v>
      </c>
      <c r="C785" s="9">
        <v>0</v>
      </c>
      <c r="D785" s="9">
        <v>574.59</v>
      </c>
      <c r="E785" s="9">
        <v>0</v>
      </c>
      <c r="F785" s="9">
        <v>386</v>
      </c>
      <c r="G785" s="8">
        <f t="shared" si="157"/>
        <v>0</v>
      </c>
      <c r="H785" s="8">
        <f t="shared" si="158"/>
        <v>1074.4833000000001</v>
      </c>
      <c r="I785" s="8">
        <f t="shared" si="159"/>
        <v>0</v>
      </c>
      <c r="J785" s="8">
        <f t="shared" si="160"/>
        <v>4122.4799999999996</v>
      </c>
      <c r="K785" s="8">
        <f t="shared" si="161"/>
        <v>5196.9632999999994</v>
      </c>
      <c r="L785" s="8">
        <f t="shared" si="154"/>
        <v>0</v>
      </c>
      <c r="M785" s="8">
        <f t="shared" si="155"/>
        <v>1074.4833000000001</v>
      </c>
      <c r="N785" s="8">
        <f t="shared" si="162"/>
        <v>0</v>
      </c>
      <c r="O785" s="8">
        <f t="shared" si="163"/>
        <v>2474.2600000000002</v>
      </c>
      <c r="P785" s="8">
        <f t="shared" si="164"/>
        <v>3548.7433000000001</v>
      </c>
    </row>
    <row r="786" spans="1:16" outlineLevel="2" x14ac:dyDescent="0.25">
      <c r="A786" s="1" t="s">
        <v>700</v>
      </c>
      <c r="B786" s="1" t="s">
        <v>707</v>
      </c>
      <c r="C786" s="9">
        <v>0</v>
      </c>
      <c r="D786" s="9">
        <v>47</v>
      </c>
      <c r="E786" s="9">
        <v>0</v>
      </c>
      <c r="F786" s="9">
        <v>90</v>
      </c>
      <c r="G786" s="8">
        <f t="shared" si="157"/>
        <v>0</v>
      </c>
      <c r="H786" s="8">
        <f t="shared" si="158"/>
        <v>87.89</v>
      </c>
      <c r="I786" s="8">
        <f t="shared" si="159"/>
        <v>0</v>
      </c>
      <c r="J786" s="8">
        <f t="shared" si="160"/>
        <v>961.19999999999993</v>
      </c>
      <c r="K786" s="8">
        <f t="shared" si="161"/>
        <v>1049.0899999999999</v>
      </c>
      <c r="L786" s="8">
        <f t="shared" si="154"/>
        <v>0</v>
      </c>
      <c r="M786" s="8">
        <f t="shared" si="155"/>
        <v>87.89</v>
      </c>
      <c r="N786" s="8">
        <f t="shared" si="162"/>
        <v>0</v>
      </c>
      <c r="O786" s="8">
        <f t="shared" si="163"/>
        <v>576.9</v>
      </c>
      <c r="P786" s="8">
        <f t="shared" si="164"/>
        <v>664.79</v>
      </c>
    </row>
    <row r="787" spans="1:16" outlineLevel="2" x14ac:dyDescent="0.25">
      <c r="A787" s="1" t="s">
        <v>700</v>
      </c>
      <c r="B787" s="1" t="s">
        <v>636</v>
      </c>
      <c r="C787" s="9">
        <v>293</v>
      </c>
      <c r="D787" s="9">
        <v>1240.68</v>
      </c>
      <c r="E787" s="9">
        <v>0</v>
      </c>
      <c r="F787" s="9">
        <v>411</v>
      </c>
      <c r="G787" s="8">
        <f t="shared" si="157"/>
        <v>231.47</v>
      </c>
      <c r="H787" s="8">
        <f t="shared" si="158"/>
        <v>2320.0716000000002</v>
      </c>
      <c r="I787" s="8">
        <f t="shared" si="159"/>
        <v>0</v>
      </c>
      <c r="J787" s="8">
        <f t="shared" si="160"/>
        <v>4389.4799999999996</v>
      </c>
      <c r="K787" s="8">
        <f t="shared" si="161"/>
        <v>6941.0216</v>
      </c>
      <c r="L787" s="8">
        <f t="shared" si="154"/>
        <v>231.47</v>
      </c>
      <c r="M787" s="8">
        <f t="shared" si="155"/>
        <v>2320.0716000000002</v>
      </c>
      <c r="N787" s="8">
        <f t="shared" si="162"/>
        <v>0</v>
      </c>
      <c r="O787" s="8">
        <f t="shared" si="163"/>
        <v>2634.51</v>
      </c>
      <c r="P787" s="8">
        <f t="shared" si="164"/>
        <v>5186.0516000000007</v>
      </c>
    </row>
    <row r="788" spans="1:16" outlineLevel="2" x14ac:dyDescent="0.25">
      <c r="A788" s="1" t="s">
        <v>700</v>
      </c>
      <c r="B788" s="1" t="s">
        <v>708</v>
      </c>
      <c r="C788" s="9">
        <v>0</v>
      </c>
      <c r="D788" s="9">
        <v>841.83199999999999</v>
      </c>
      <c r="E788" s="9">
        <v>0</v>
      </c>
      <c r="F788" s="9">
        <v>603.63</v>
      </c>
      <c r="G788" s="8">
        <f t="shared" si="157"/>
        <v>0</v>
      </c>
      <c r="H788" s="8">
        <f t="shared" si="158"/>
        <v>1574.2258400000001</v>
      </c>
      <c r="I788" s="8">
        <f t="shared" si="159"/>
        <v>0</v>
      </c>
      <c r="J788" s="8">
        <f t="shared" si="160"/>
        <v>6446.7683999999999</v>
      </c>
      <c r="K788" s="8">
        <f t="shared" si="161"/>
        <v>8020.99424</v>
      </c>
      <c r="L788" s="8">
        <f t="shared" si="154"/>
        <v>0</v>
      </c>
      <c r="M788" s="8">
        <f t="shared" si="155"/>
        <v>1574.2258400000001</v>
      </c>
      <c r="N788" s="8">
        <f t="shared" si="162"/>
        <v>0</v>
      </c>
      <c r="O788" s="8">
        <f t="shared" si="163"/>
        <v>3869.2683000000002</v>
      </c>
      <c r="P788" s="8">
        <f t="shared" si="164"/>
        <v>5443.4941400000007</v>
      </c>
    </row>
    <row r="789" spans="1:16" outlineLevel="2" x14ac:dyDescent="0.25">
      <c r="A789" s="1" t="s">
        <v>700</v>
      </c>
      <c r="B789" s="1" t="s">
        <v>709</v>
      </c>
      <c r="C789" s="9">
        <v>0</v>
      </c>
      <c r="D789" s="9">
        <v>921.4</v>
      </c>
      <c r="E789" s="9">
        <v>0</v>
      </c>
      <c r="F789" s="9">
        <v>413.39</v>
      </c>
      <c r="G789" s="8">
        <f t="shared" si="157"/>
        <v>0</v>
      </c>
      <c r="H789" s="8">
        <f t="shared" si="158"/>
        <v>1723.018</v>
      </c>
      <c r="I789" s="8">
        <f t="shared" si="159"/>
        <v>0</v>
      </c>
      <c r="J789" s="8">
        <f t="shared" si="160"/>
        <v>4415.0051999999996</v>
      </c>
      <c r="K789" s="8">
        <f t="shared" si="161"/>
        <v>6138.0231999999996</v>
      </c>
      <c r="L789" s="8">
        <f t="shared" si="154"/>
        <v>0</v>
      </c>
      <c r="M789" s="8">
        <f t="shared" si="155"/>
        <v>1723.018</v>
      </c>
      <c r="N789" s="8">
        <f t="shared" si="162"/>
        <v>0</v>
      </c>
      <c r="O789" s="8">
        <f t="shared" si="163"/>
        <v>2649.8299000000002</v>
      </c>
      <c r="P789" s="8">
        <f t="shared" si="164"/>
        <v>4372.8479000000007</v>
      </c>
    </row>
    <row r="790" spans="1:16" outlineLevel="2" x14ac:dyDescent="0.25">
      <c r="A790" s="1" t="s">
        <v>700</v>
      </c>
      <c r="B790" s="1" t="s">
        <v>313</v>
      </c>
      <c r="C790" s="9">
        <v>0</v>
      </c>
      <c r="D790" s="9">
        <v>383.9</v>
      </c>
      <c r="E790" s="9">
        <v>0</v>
      </c>
      <c r="F790" s="9">
        <v>764.78099999999995</v>
      </c>
      <c r="G790" s="8">
        <f t="shared" si="157"/>
        <v>0</v>
      </c>
      <c r="H790" s="8">
        <f t="shared" si="158"/>
        <v>717.89300000000003</v>
      </c>
      <c r="I790" s="8">
        <f t="shared" si="159"/>
        <v>0</v>
      </c>
      <c r="J790" s="8">
        <f t="shared" si="160"/>
        <v>8167.8610799999997</v>
      </c>
      <c r="K790" s="8">
        <f t="shared" si="161"/>
        <v>8885.7540799999988</v>
      </c>
      <c r="L790" s="8">
        <f t="shared" si="154"/>
        <v>0</v>
      </c>
      <c r="M790" s="8">
        <f t="shared" si="155"/>
        <v>717.89300000000003</v>
      </c>
      <c r="N790" s="8">
        <f t="shared" si="162"/>
        <v>0</v>
      </c>
      <c r="O790" s="8">
        <f t="shared" si="163"/>
        <v>4902.2462099999993</v>
      </c>
      <c r="P790" s="8">
        <f t="shared" si="164"/>
        <v>5620.1392099999994</v>
      </c>
    </row>
    <row r="791" spans="1:16" outlineLevel="2" x14ac:dyDescent="0.25">
      <c r="A791" s="1" t="s">
        <v>700</v>
      </c>
      <c r="B791" s="1" t="s">
        <v>287</v>
      </c>
      <c r="C791" s="9">
        <v>42</v>
      </c>
      <c r="D791" s="9">
        <v>1738.32</v>
      </c>
      <c r="E791" s="9">
        <v>0</v>
      </c>
      <c r="F791" s="9">
        <v>937.32</v>
      </c>
      <c r="G791" s="8">
        <f t="shared" si="157"/>
        <v>33.18</v>
      </c>
      <c r="H791" s="8">
        <f t="shared" si="158"/>
        <v>3250.6584000000003</v>
      </c>
      <c r="I791" s="8">
        <f t="shared" si="159"/>
        <v>0</v>
      </c>
      <c r="J791" s="8">
        <f t="shared" si="160"/>
        <v>10010.577600000001</v>
      </c>
      <c r="K791" s="8">
        <f t="shared" si="161"/>
        <v>13294.416000000001</v>
      </c>
      <c r="L791" s="8">
        <f t="shared" si="154"/>
        <v>33.18</v>
      </c>
      <c r="M791" s="8">
        <f t="shared" si="155"/>
        <v>3250.6584000000003</v>
      </c>
      <c r="N791" s="8">
        <f t="shared" si="162"/>
        <v>0</v>
      </c>
      <c r="O791" s="8">
        <f t="shared" si="163"/>
        <v>6008.2212000000009</v>
      </c>
      <c r="P791" s="8">
        <f t="shared" si="164"/>
        <v>9292.0596000000005</v>
      </c>
    </row>
    <row r="792" spans="1:16" outlineLevel="2" x14ac:dyDescent="0.25">
      <c r="A792" s="1" t="s">
        <v>700</v>
      </c>
      <c r="B792" s="1" t="s">
        <v>710</v>
      </c>
      <c r="C792" s="9">
        <v>0</v>
      </c>
      <c r="D792" s="9">
        <v>855.4</v>
      </c>
      <c r="E792" s="9">
        <v>0</v>
      </c>
      <c r="F792" s="9">
        <v>146.34</v>
      </c>
      <c r="G792" s="8">
        <f t="shared" si="157"/>
        <v>0</v>
      </c>
      <c r="H792" s="8">
        <f t="shared" si="158"/>
        <v>1599.598</v>
      </c>
      <c r="I792" s="8">
        <f t="shared" si="159"/>
        <v>0</v>
      </c>
      <c r="J792" s="8">
        <f t="shared" si="160"/>
        <v>1562.9112</v>
      </c>
      <c r="K792" s="8">
        <f t="shared" si="161"/>
        <v>3162.5092</v>
      </c>
      <c r="L792" s="8">
        <f t="shared" si="154"/>
        <v>0</v>
      </c>
      <c r="M792" s="8">
        <f t="shared" si="155"/>
        <v>1599.598</v>
      </c>
      <c r="N792" s="8">
        <f t="shared" si="162"/>
        <v>0</v>
      </c>
      <c r="O792" s="8">
        <f t="shared" si="163"/>
        <v>938.0394</v>
      </c>
      <c r="P792" s="8">
        <f t="shared" si="164"/>
        <v>2537.6374000000001</v>
      </c>
    </row>
    <row r="793" spans="1:16" outlineLevel="1" x14ac:dyDescent="0.25">
      <c r="A793" s="23" t="s">
        <v>1235</v>
      </c>
      <c r="B793" s="22"/>
      <c r="C793" s="9">
        <f t="shared" ref="C793:P793" si="166">SUBTOTAL(9,C778:C792)</f>
        <v>375</v>
      </c>
      <c r="D793" s="9">
        <f t="shared" si="166"/>
        <v>11563.681999999999</v>
      </c>
      <c r="E793" s="9">
        <f t="shared" si="166"/>
        <v>274.29000000000002</v>
      </c>
      <c r="F793" s="9">
        <f t="shared" si="166"/>
        <v>7656.0209999999997</v>
      </c>
      <c r="G793" s="8">
        <f t="shared" si="166"/>
        <v>296.25</v>
      </c>
      <c r="H793" s="8">
        <f t="shared" si="166"/>
        <v>21624.085339999998</v>
      </c>
      <c r="I793" s="8">
        <f t="shared" si="166"/>
        <v>586.98060000000009</v>
      </c>
      <c r="J793" s="8">
        <f t="shared" si="166"/>
        <v>81766.304279999997</v>
      </c>
      <c r="K793" s="8">
        <f t="shared" si="166"/>
        <v>104273.62022</v>
      </c>
      <c r="L793" s="8">
        <f t="shared" si="166"/>
        <v>296.25</v>
      </c>
      <c r="M793" s="8">
        <f t="shared" si="166"/>
        <v>21624.085339999998</v>
      </c>
      <c r="N793" s="8">
        <f t="shared" si="166"/>
        <v>233.1465</v>
      </c>
      <c r="O793" s="8">
        <f t="shared" si="166"/>
        <v>49075.094610000007</v>
      </c>
      <c r="P793" s="8">
        <f t="shared" si="166"/>
        <v>71228.576450000008</v>
      </c>
    </row>
    <row r="794" spans="1:16" outlineLevel="2" x14ac:dyDescent="0.25">
      <c r="A794" s="1" t="s">
        <v>711</v>
      </c>
      <c r="B794" s="1" t="s">
        <v>712</v>
      </c>
      <c r="C794" s="9">
        <v>0</v>
      </c>
      <c r="D794" s="9">
        <v>0</v>
      </c>
      <c r="E794" s="9">
        <v>0</v>
      </c>
      <c r="F794" s="9">
        <v>0</v>
      </c>
      <c r="G794" s="8">
        <f t="shared" si="157"/>
        <v>0</v>
      </c>
      <c r="H794" s="8">
        <f t="shared" si="158"/>
        <v>0</v>
      </c>
      <c r="I794" s="8">
        <f t="shared" si="159"/>
        <v>0</v>
      </c>
      <c r="J794" s="8">
        <f t="shared" si="160"/>
        <v>0</v>
      </c>
      <c r="K794" s="8">
        <f t="shared" si="161"/>
        <v>0</v>
      </c>
      <c r="L794" s="8">
        <f t="shared" si="154"/>
        <v>0</v>
      </c>
      <c r="M794" s="8">
        <f t="shared" si="155"/>
        <v>0</v>
      </c>
      <c r="N794" s="8">
        <f t="shared" si="162"/>
        <v>0</v>
      </c>
      <c r="O794" s="8">
        <f t="shared" si="163"/>
        <v>0</v>
      </c>
      <c r="P794" s="8">
        <f t="shared" si="164"/>
        <v>0</v>
      </c>
    </row>
    <row r="795" spans="1:16" outlineLevel="2" x14ac:dyDescent="0.25">
      <c r="A795" s="1" t="s">
        <v>711</v>
      </c>
      <c r="B795" s="1" t="s">
        <v>713</v>
      </c>
      <c r="C795" s="9">
        <v>318</v>
      </c>
      <c r="D795" s="9">
        <v>198.75</v>
      </c>
      <c r="E795" s="9">
        <v>0</v>
      </c>
      <c r="F795" s="9">
        <v>0</v>
      </c>
      <c r="G795" s="8">
        <f t="shared" si="157"/>
        <v>251.22</v>
      </c>
      <c r="H795" s="8">
        <f t="shared" si="158"/>
        <v>371.66250000000002</v>
      </c>
      <c r="I795" s="8">
        <f t="shared" si="159"/>
        <v>0</v>
      </c>
      <c r="J795" s="8">
        <f t="shared" si="160"/>
        <v>0</v>
      </c>
      <c r="K795" s="8">
        <f t="shared" si="161"/>
        <v>622.88250000000005</v>
      </c>
      <c r="L795" s="8">
        <f t="shared" si="154"/>
        <v>251.22</v>
      </c>
      <c r="M795" s="8">
        <f t="shared" si="155"/>
        <v>371.66250000000002</v>
      </c>
      <c r="N795" s="8">
        <f t="shared" si="162"/>
        <v>0</v>
      </c>
      <c r="O795" s="8">
        <f t="shared" si="163"/>
        <v>0</v>
      </c>
      <c r="P795" s="8">
        <f t="shared" si="164"/>
        <v>622.88250000000005</v>
      </c>
    </row>
    <row r="796" spans="1:16" outlineLevel="1" x14ac:dyDescent="0.25">
      <c r="A796" s="23" t="s">
        <v>1234</v>
      </c>
      <c r="B796" s="22"/>
      <c r="C796" s="9">
        <f t="shared" ref="C796:P796" si="167">SUBTOTAL(9,C794:C795)</f>
        <v>318</v>
      </c>
      <c r="D796" s="9">
        <f t="shared" si="167"/>
        <v>198.75</v>
      </c>
      <c r="E796" s="9">
        <f t="shared" si="167"/>
        <v>0</v>
      </c>
      <c r="F796" s="9">
        <f t="shared" si="167"/>
        <v>0</v>
      </c>
      <c r="G796" s="8">
        <f t="shared" si="167"/>
        <v>251.22</v>
      </c>
      <c r="H796" s="8">
        <f t="shared" si="167"/>
        <v>371.66250000000002</v>
      </c>
      <c r="I796" s="8">
        <f t="shared" si="167"/>
        <v>0</v>
      </c>
      <c r="J796" s="8">
        <f t="shared" si="167"/>
        <v>0</v>
      </c>
      <c r="K796" s="8">
        <f t="shared" si="167"/>
        <v>622.88250000000005</v>
      </c>
      <c r="L796" s="8">
        <f t="shared" si="167"/>
        <v>251.22</v>
      </c>
      <c r="M796" s="8">
        <f t="shared" si="167"/>
        <v>371.66250000000002</v>
      </c>
      <c r="N796" s="8">
        <f t="shared" si="167"/>
        <v>0</v>
      </c>
      <c r="O796" s="8">
        <f t="shared" si="167"/>
        <v>0</v>
      </c>
      <c r="P796" s="8">
        <f t="shared" si="167"/>
        <v>622.88250000000005</v>
      </c>
    </row>
    <row r="797" spans="1:16" outlineLevel="2" x14ac:dyDescent="0.25">
      <c r="A797" s="1" t="s">
        <v>714</v>
      </c>
      <c r="B797" s="1" t="s">
        <v>712</v>
      </c>
      <c r="C797" s="9">
        <v>0</v>
      </c>
      <c r="D797" s="9">
        <v>0</v>
      </c>
      <c r="E797" s="9">
        <v>0</v>
      </c>
      <c r="F797" s="9">
        <v>0</v>
      </c>
      <c r="G797" s="8">
        <f t="shared" si="157"/>
        <v>0</v>
      </c>
      <c r="H797" s="8">
        <f t="shared" si="158"/>
        <v>0</v>
      </c>
      <c r="I797" s="8">
        <f t="shared" si="159"/>
        <v>0</v>
      </c>
      <c r="J797" s="8">
        <f t="shared" si="160"/>
        <v>0</v>
      </c>
      <c r="K797" s="8">
        <f t="shared" si="161"/>
        <v>0</v>
      </c>
      <c r="L797" s="8">
        <f t="shared" si="154"/>
        <v>0</v>
      </c>
      <c r="M797" s="8">
        <f t="shared" si="155"/>
        <v>0</v>
      </c>
      <c r="N797" s="8">
        <f t="shared" si="162"/>
        <v>0</v>
      </c>
      <c r="O797" s="8">
        <f t="shared" si="163"/>
        <v>0</v>
      </c>
      <c r="P797" s="8">
        <f t="shared" si="164"/>
        <v>0</v>
      </c>
    </row>
    <row r="798" spans="1:16" outlineLevel="1" x14ac:dyDescent="0.25">
      <c r="A798" s="23" t="s">
        <v>1233</v>
      </c>
      <c r="B798" s="22"/>
      <c r="C798" s="9">
        <f t="shared" ref="C798:P798" si="168">SUBTOTAL(9,C797:C797)</f>
        <v>0</v>
      </c>
      <c r="D798" s="9">
        <f t="shared" si="168"/>
        <v>0</v>
      </c>
      <c r="E798" s="9">
        <f t="shared" si="168"/>
        <v>0</v>
      </c>
      <c r="F798" s="9">
        <f t="shared" si="168"/>
        <v>0</v>
      </c>
      <c r="G798" s="8">
        <f t="shared" si="168"/>
        <v>0</v>
      </c>
      <c r="H798" s="8">
        <f t="shared" si="168"/>
        <v>0</v>
      </c>
      <c r="I798" s="8">
        <f t="shared" si="168"/>
        <v>0</v>
      </c>
      <c r="J798" s="8">
        <f t="shared" si="168"/>
        <v>0</v>
      </c>
      <c r="K798" s="8">
        <f t="shared" si="168"/>
        <v>0</v>
      </c>
      <c r="L798" s="8">
        <f t="shared" si="168"/>
        <v>0</v>
      </c>
      <c r="M798" s="8">
        <f t="shared" si="168"/>
        <v>0</v>
      </c>
      <c r="N798" s="8">
        <f t="shared" si="168"/>
        <v>0</v>
      </c>
      <c r="O798" s="8">
        <f t="shared" si="168"/>
        <v>0</v>
      </c>
      <c r="P798" s="8">
        <f t="shared" si="168"/>
        <v>0</v>
      </c>
    </row>
    <row r="799" spans="1:16" outlineLevel="2" x14ac:dyDescent="0.25">
      <c r="A799" s="1" t="s">
        <v>715</v>
      </c>
      <c r="B799" s="1" t="s">
        <v>716</v>
      </c>
      <c r="C799" s="9">
        <v>0</v>
      </c>
      <c r="D799" s="9">
        <v>367.1</v>
      </c>
      <c r="E799" s="9">
        <v>0</v>
      </c>
      <c r="F799" s="9">
        <v>732.88</v>
      </c>
      <c r="G799" s="8">
        <f t="shared" si="157"/>
        <v>0</v>
      </c>
      <c r="H799" s="8">
        <f t="shared" si="158"/>
        <v>686.47700000000009</v>
      </c>
      <c r="I799" s="8">
        <f t="shared" si="159"/>
        <v>0</v>
      </c>
      <c r="J799" s="8">
        <f t="shared" si="160"/>
        <v>7827.1583999999993</v>
      </c>
      <c r="K799" s="8">
        <f t="shared" si="161"/>
        <v>8513.6353999999992</v>
      </c>
      <c r="L799" s="8">
        <f t="shared" si="154"/>
        <v>0</v>
      </c>
      <c r="M799" s="8">
        <f t="shared" si="155"/>
        <v>686.47700000000009</v>
      </c>
      <c r="N799" s="8">
        <f t="shared" si="162"/>
        <v>0</v>
      </c>
      <c r="O799" s="8">
        <f t="shared" si="163"/>
        <v>4697.7608</v>
      </c>
      <c r="P799" s="8">
        <f t="shared" si="164"/>
        <v>5384.2377999999999</v>
      </c>
    </row>
    <row r="800" spans="1:16" outlineLevel="2" x14ac:dyDescent="0.25">
      <c r="A800" s="1" t="s">
        <v>715</v>
      </c>
      <c r="B800" s="1" t="s">
        <v>717</v>
      </c>
      <c r="C800" s="9">
        <v>99.6</v>
      </c>
      <c r="D800" s="9">
        <v>593.44000000000005</v>
      </c>
      <c r="E800" s="9">
        <v>39.659999999999997</v>
      </c>
      <c r="F800" s="9">
        <v>973.92</v>
      </c>
      <c r="G800" s="8">
        <f t="shared" si="157"/>
        <v>78.683999999999997</v>
      </c>
      <c r="H800" s="8">
        <f t="shared" si="158"/>
        <v>1109.7328000000002</v>
      </c>
      <c r="I800" s="8">
        <f t="shared" si="159"/>
        <v>84.872399999999999</v>
      </c>
      <c r="J800" s="8">
        <f t="shared" si="160"/>
        <v>10401.4656</v>
      </c>
      <c r="K800" s="8">
        <f t="shared" si="161"/>
        <v>11674.754799999999</v>
      </c>
      <c r="L800" s="8">
        <f t="shared" si="154"/>
        <v>78.683999999999997</v>
      </c>
      <c r="M800" s="8">
        <f t="shared" si="155"/>
        <v>1109.7328000000002</v>
      </c>
      <c r="N800" s="8">
        <f t="shared" si="162"/>
        <v>33.710999999999999</v>
      </c>
      <c r="O800" s="8">
        <f t="shared" si="163"/>
        <v>6242.8271999999997</v>
      </c>
      <c r="P800" s="8">
        <f t="shared" si="164"/>
        <v>7464.9549999999999</v>
      </c>
    </row>
    <row r="801" spans="1:16" outlineLevel="2" x14ac:dyDescent="0.25">
      <c r="A801" s="1" t="s">
        <v>715</v>
      </c>
      <c r="B801" s="1" t="s">
        <v>393</v>
      </c>
      <c r="C801" s="9">
        <v>372.37</v>
      </c>
      <c r="D801" s="9">
        <v>693.09</v>
      </c>
      <c r="E801" s="9">
        <v>76.13</v>
      </c>
      <c r="F801" s="9">
        <v>444.1</v>
      </c>
      <c r="G801" s="8">
        <f t="shared" si="157"/>
        <v>294.17230000000001</v>
      </c>
      <c r="H801" s="8">
        <f t="shared" si="158"/>
        <v>1296.0783000000001</v>
      </c>
      <c r="I801" s="8">
        <f t="shared" si="159"/>
        <v>162.91820000000001</v>
      </c>
      <c r="J801" s="8">
        <f t="shared" si="160"/>
        <v>4742.9880000000003</v>
      </c>
      <c r="K801" s="8">
        <f t="shared" si="161"/>
        <v>6496.1568000000007</v>
      </c>
      <c r="L801" s="8">
        <f t="shared" si="154"/>
        <v>294.17230000000001</v>
      </c>
      <c r="M801" s="8">
        <f t="shared" si="155"/>
        <v>1296.0783000000001</v>
      </c>
      <c r="N801" s="8">
        <f t="shared" si="162"/>
        <v>64.710499999999996</v>
      </c>
      <c r="O801" s="8">
        <f t="shared" si="163"/>
        <v>2846.681</v>
      </c>
      <c r="P801" s="8">
        <f t="shared" si="164"/>
        <v>4501.6421</v>
      </c>
    </row>
    <row r="802" spans="1:16" outlineLevel="2" x14ac:dyDescent="0.25">
      <c r="A802" s="1" t="s">
        <v>715</v>
      </c>
      <c r="B802" s="1" t="s">
        <v>429</v>
      </c>
      <c r="C802" s="9">
        <v>0</v>
      </c>
      <c r="D802" s="9">
        <v>1242.0260000000001</v>
      </c>
      <c r="E802" s="9">
        <v>83</v>
      </c>
      <c r="F802" s="9">
        <v>644.36</v>
      </c>
      <c r="G802" s="8">
        <f t="shared" si="157"/>
        <v>0</v>
      </c>
      <c r="H802" s="8">
        <f t="shared" si="158"/>
        <v>2322.5886200000004</v>
      </c>
      <c r="I802" s="8">
        <f t="shared" si="159"/>
        <v>177.62</v>
      </c>
      <c r="J802" s="8">
        <f t="shared" si="160"/>
        <v>6881.7647999999999</v>
      </c>
      <c r="K802" s="8">
        <f t="shared" si="161"/>
        <v>9381.9734200000003</v>
      </c>
      <c r="L802" s="8">
        <f t="shared" si="154"/>
        <v>0</v>
      </c>
      <c r="M802" s="8">
        <f t="shared" si="155"/>
        <v>2322.5886200000004</v>
      </c>
      <c r="N802" s="8">
        <f t="shared" si="162"/>
        <v>70.55</v>
      </c>
      <c r="O802" s="8">
        <f t="shared" si="163"/>
        <v>4130.3476000000001</v>
      </c>
      <c r="P802" s="8">
        <f t="shared" si="164"/>
        <v>6523.4862200000007</v>
      </c>
    </row>
    <row r="803" spans="1:16" outlineLevel="2" x14ac:dyDescent="0.25">
      <c r="A803" s="1" t="s">
        <v>715</v>
      </c>
      <c r="B803" s="1" t="s">
        <v>718</v>
      </c>
      <c r="C803" s="9">
        <v>164</v>
      </c>
      <c r="D803" s="9">
        <v>976.69899999999996</v>
      </c>
      <c r="E803" s="9">
        <v>0</v>
      </c>
      <c r="F803" s="9">
        <v>131</v>
      </c>
      <c r="G803" s="8">
        <f t="shared" si="157"/>
        <v>129.56</v>
      </c>
      <c r="H803" s="8">
        <f t="shared" si="158"/>
        <v>1826.42713</v>
      </c>
      <c r="I803" s="8">
        <f t="shared" si="159"/>
        <v>0</v>
      </c>
      <c r="J803" s="8">
        <f t="shared" si="160"/>
        <v>1399.08</v>
      </c>
      <c r="K803" s="8">
        <f t="shared" si="161"/>
        <v>3355.0671299999999</v>
      </c>
      <c r="L803" s="8">
        <f t="shared" si="154"/>
        <v>129.56</v>
      </c>
      <c r="M803" s="8">
        <f t="shared" si="155"/>
        <v>1826.42713</v>
      </c>
      <c r="N803" s="8">
        <f t="shared" si="162"/>
        <v>0</v>
      </c>
      <c r="O803" s="8">
        <f t="shared" si="163"/>
        <v>839.71</v>
      </c>
      <c r="P803" s="8">
        <f t="shared" si="164"/>
        <v>2795.69713</v>
      </c>
    </row>
    <row r="804" spans="1:16" outlineLevel="2" x14ac:dyDescent="0.25">
      <c r="A804" s="1" t="s">
        <v>715</v>
      </c>
      <c r="B804" s="1" t="s">
        <v>189</v>
      </c>
      <c r="C804" s="9">
        <v>180.1</v>
      </c>
      <c r="D804" s="9">
        <v>1160.8209999999999</v>
      </c>
      <c r="E804" s="9">
        <v>0</v>
      </c>
      <c r="F804" s="9">
        <v>646.64</v>
      </c>
      <c r="G804" s="8">
        <f t="shared" si="157"/>
        <v>142.279</v>
      </c>
      <c r="H804" s="8">
        <f t="shared" si="158"/>
        <v>2170.7352700000001</v>
      </c>
      <c r="I804" s="8">
        <f t="shared" si="159"/>
        <v>0</v>
      </c>
      <c r="J804" s="8">
        <f t="shared" si="160"/>
        <v>6906.1151999999993</v>
      </c>
      <c r="K804" s="8">
        <f t="shared" si="161"/>
        <v>9219.1294699999999</v>
      </c>
      <c r="L804" s="8">
        <f t="shared" si="154"/>
        <v>142.279</v>
      </c>
      <c r="M804" s="8">
        <f t="shared" si="155"/>
        <v>2170.7352700000001</v>
      </c>
      <c r="N804" s="8">
        <f t="shared" si="162"/>
        <v>0</v>
      </c>
      <c r="O804" s="8">
        <f t="shared" si="163"/>
        <v>4144.9624000000003</v>
      </c>
      <c r="P804" s="8">
        <f t="shared" si="164"/>
        <v>6457.97667</v>
      </c>
    </row>
    <row r="805" spans="1:16" outlineLevel="2" x14ac:dyDescent="0.25">
      <c r="A805" s="1" t="s">
        <v>715</v>
      </c>
      <c r="B805" s="1" t="s">
        <v>571</v>
      </c>
      <c r="C805" s="9">
        <v>32.5</v>
      </c>
      <c r="D805" s="9">
        <v>611.48</v>
      </c>
      <c r="E805" s="9">
        <v>0</v>
      </c>
      <c r="F805" s="9">
        <v>903.62</v>
      </c>
      <c r="G805" s="8">
        <f t="shared" si="157"/>
        <v>25.675000000000001</v>
      </c>
      <c r="H805" s="8">
        <f t="shared" si="158"/>
        <v>1143.4676000000002</v>
      </c>
      <c r="I805" s="8">
        <f t="shared" si="159"/>
        <v>0</v>
      </c>
      <c r="J805" s="8">
        <f t="shared" si="160"/>
        <v>9650.6615999999995</v>
      </c>
      <c r="K805" s="8">
        <f t="shared" si="161"/>
        <v>10819.804199999999</v>
      </c>
      <c r="L805" s="8">
        <f t="shared" si="154"/>
        <v>25.675000000000001</v>
      </c>
      <c r="M805" s="8">
        <f t="shared" si="155"/>
        <v>1143.4676000000002</v>
      </c>
      <c r="N805" s="8">
        <f t="shared" si="162"/>
        <v>0</v>
      </c>
      <c r="O805" s="8">
        <f t="shared" si="163"/>
        <v>5792.2042000000001</v>
      </c>
      <c r="P805" s="8">
        <f t="shared" si="164"/>
        <v>6961.3468000000003</v>
      </c>
    </row>
    <row r="806" spans="1:16" outlineLevel="2" x14ac:dyDescent="0.25">
      <c r="A806" s="1" t="s">
        <v>715</v>
      </c>
      <c r="B806" s="1" t="s">
        <v>464</v>
      </c>
      <c r="C806" s="9">
        <v>0</v>
      </c>
      <c r="D806" s="9">
        <v>282.33</v>
      </c>
      <c r="E806" s="9">
        <v>0</v>
      </c>
      <c r="F806" s="9">
        <v>291.56</v>
      </c>
      <c r="G806" s="8">
        <f t="shared" si="157"/>
        <v>0</v>
      </c>
      <c r="H806" s="8">
        <f t="shared" si="158"/>
        <v>527.95709999999997</v>
      </c>
      <c r="I806" s="8">
        <f t="shared" si="159"/>
        <v>0</v>
      </c>
      <c r="J806" s="8">
        <f t="shared" si="160"/>
        <v>3113.8607999999999</v>
      </c>
      <c r="K806" s="8">
        <f t="shared" si="161"/>
        <v>3641.8179</v>
      </c>
      <c r="L806" s="8">
        <f t="shared" si="154"/>
        <v>0</v>
      </c>
      <c r="M806" s="8">
        <f t="shared" si="155"/>
        <v>527.95709999999997</v>
      </c>
      <c r="N806" s="8">
        <f t="shared" si="162"/>
        <v>0</v>
      </c>
      <c r="O806" s="8">
        <f t="shared" si="163"/>
        <v>1868.8996</v>
      </c>
      <c r="P806" s="8">
        <f t="shared" si="164"/>
        <v>2396.8566999999998</v>
      </c>
    </row>
    <row r="807" spans="1:16" outlineLevel="2" x14ac:dyDescent="0.25">
      <c r="A807" s="1" t="s">
        <v>715</v>
      </c>
      <c r="B807" s="1" t="s">
        <v>719</v>
      </c>
      <c r="C807" s="9">
        <v>0</v>
      </c>
      <c r="D807" s="9">
        <v>211</v>
      </c>
      <c r="E807" s="9">
        <v>0</v>
      </c>
      <c r="F807" s="9">
        <v>455</v>
      </c>
      <c r="G807" s="8">
        <f t="shared" si="157"/>
        <v>0</v>
      </c>
      <c r="H807" s="8">
        <f t="shared" si="158"/>
        <v>394.57000000000005</v>
      </c>
      <c r="I807" s="8">
        <f t="shared" si="159"/>
        <v>0</v>
      </c>
      <c r="J807" s="8">
        <f t="shared" si="160"/>
        <v>4859.3999999999996</v>
      </c>
      <c r="K807" s="8">
        <f t="shared" si="161"/>
        <v>5253.9699999999993</v>
      </c>
      <c r="L807" s="8">
        <f t="shared" si="154"/>
        <v>0</v>
      </c>
      <c r="M807" s="8">
        <f t="shared" si="155"/>
        <v>394.57000000000005</v>
      </c>
      <c r="N807" s="8">
        <f t="shared" si="162"/>
        <v>0</v>
      </c>
      <c r="O807" s="8">
        <f t="shared" si="163"/>
        <v>2916.55</v>
      </c>
      <c r="P807" s="8">
        <f t="shared" si="164"/>
        <v>3311.1200000000003</v>
      </c>
    </row>
    <row r="808" spans="1:16" outlineLevel="2" x14ac:dyDescent="0.25">
      <c r="A808" s="1" t="s">
        <v>715</v>
      </c>
      <c r="B808" s="1" t="s">
        <v>172</v>
      </c>
      <c r="C808" s="9">
        <v>26.55</v>
      </c>
      <c r="D808" s="9">
        <v>1209.385</v>
      </c>
      <c r="E808" s="9">
        <v>156</v>
      </c>
      <c r="F808" s="9">
        <v>854.3</v>
      </c>
      <c r="G808" s="8">
        <f t="shared" si="157"/>
        <v>20.974500000000003</v>
      </c>
      <c r="H808" s="8">
        <f t="shared" si="158"/>
        <v>2261.5499500000001</v>
      </c>
      <c r="I808" s="8">
        <f t="shared" si="159"/>
        <v>333.84000000000003</v>
      </c>
      <c r="J808" s="8">
        <f t="shared" si="160"/>
        <v>9123.9239999999991</v>
      </c>
      <c r="K808" s="8">
        <f t="shared" si="161"/>
        <v>11740.28845</v>
      </c>
      <c r="L808" s="8">
        <f t="shared" si="154"/>
        <v>20.974500000000003</v>
      </c>
      <c r="M808" s="8">
        <f t="shared" si="155"/>
        <v>2261.5499500000001</v>
      </c>
      <c r="N808" s="8">
        <f t="shared" si="162"/>
        <v>132.6</v>
      </c>
      <c r="O808" s="8">
        <f t="shared" si="163"/>
        <v>5476.0630000000001</v>
      </c>
      <c r="P808" s="8">
        <f t="shared" si="164"/>
        <v>7891.1874499999994</v>
      </c>
    </row>
    <row r="809" spans="1:16" outlineLevel="2" x14ac:dyDescent="0.25">
      <c r="A809" s="1" t="s">
        <v>715</v>
      </c>
      <c r="B809" s="1" t="s">
        <v>720</v>
      </c>
      <c r="C809" s="9">
        <v>93.39</v>
      </c>
      <c r="D809" s="9">
        <v>1615.404</v>
      </c>
      <c r="E809" s="9">
        <v>0</v>
      </c>
      <c r="F809" s="9">
        <v>1033.32</v>
      </c>
      <c r="G809" s="8">
        <f t="shared" si="157"/>
        <v>73.778100000000009</v>
      </c>
      <c r="H809" s="8">
        <f t="shared" si="158"/>
        <v>3020.80548</v>
      </c>
      <c r="I809" s="8">
        <f t="shared" si="159"/>
        <v>0</v>
      </c>
      <c r="J809" s="8">
        <f t="shared" si="160"/>
        <v>11035.857599999999</v>
      </c>
      <c r="K809" s="8">
        <f t="shared" si="161"/>
        <v>14130.44118</v>
      </c>
      <c r="L809" s="8">
        <f t="shared" si="154"/>
        <v>73.778100000000009</v>
      </c>
      <c r="M809" s="8">
        <f t="shared" si="155"/>
        <v>3020.80548</v>
      </c>
      <c r="N809" s="8">
        <f t="shared" si="162"/>
        <v>0</v>
      </c>
      <c r="O809" s="8">
        <f t="shared" si="163"/>
        <v>6623.5811999999996</v>
      </c>
      <c r="P809" s="8">
        <f t="shared" si="164"/>
        <v>9718.1647799999992</v>
      </c>
    </row>
    <row r="810" spans="1:16" outlineLevel="2" x14ac:dyDescent="0.25">
      <c r="A810" s="1" t="s">
        <v>715</v>
      </c>
      <c r="B810" s="1" t="s">
        <v>11</v>
      </c>
      <c r="C810" s="9">
        <v>20</v>
      </c>
      <c r="D810" s="9">
        <v>249.36</v>
      </c>
      <c r="E810" s="9">
        <v>132</v>
      </c>
      <c r="F810" s="9">
        <v>79.95</v>
      </c>
      <c r="G810" s="8">
        <f t="shared" si="157"/>
        <v>15.8</v>
      </c>
      <c r="H810" s="8">
        <f t="shared" si="158"/>
        <v>466.30320000000006</v>
      </c>
      <c r="I810" s="8">
        <f t="shared" si="159"/>
        <v>282.48</v>
      </c>
      <c r="J810" s="8">
        <f t="shared" si="160"/>
        <v>853.86599999999999</v>
      </c>
      <c r="K810" s="8">
        <f t="shared" si="161"/>
        <v>1618.4492</v>
      </c>
      <c r="L810" s="8">
        <f t="shared" si="154"/>
        <v>15.8</v>
      </c>
      <c r="M810" s="8">
        <f t="shared" si="155"/>
        <v>466.30320000000006</v>
      </c>
      <c r="N810" s="8">
        <f t="shared" si="162"/>
        <v>112.2</v>
      </c>
      <c r="O810" s="8">
        <f t="shared" si="163"/>
        <v>512.47950000000003</v>
      </c>
      <c r="P810" s="8">
        <f t="shared" si="164"/>
        <v>1106.7827000000002</v>
      </c>
    </row>
    <row r="811" spans="1:16" outlineLevel="2" x14ac:dyDescent="0.25">
      <c r="A811" s="1" t="s">
        <v>715</v>
      </c>
      <c r="B811" s="1" t="s">
        <v>721</v>
      </c>
      <c r="C811" s="9">
        <v>313.33</v>
      </c>
      <c r="D811" s="9">
        <v>5584.6360000000004</v>
      </c>
      <c r="E811" s="9">
        <v>120</v>
      </c>
      <c r="F811" s="9">
        <v>2911.2060000000001</v>
      </c>
      <c r="G811" s="8">
        <f t="shared" si="157"/>
        <v>247.5307</v>
      </c>
      <c r="H811" s="8">
        <f t="shared" si="158"/>
        <v>10443.269320000001</v>
      </c>
      <c r="I811" s="8">
        <f t="shared" si="159"/>
        <v>256.8</v>
      </c>
      <c r="J811" s="8">
        <f t="shared" si="160"/>
        <v>31091.680080000002</v>
      </c>
      <c r="K811" s="8">
        <f t="shared" si="161"/>
        <v>42039.280100000004</v>
      </c>
      <c r="L811" s="8">
        <f t="shared" si="154"/>
        <v>247.5307</v>
      </c>
      <c r="M811" s="8">
        <f t="shared" si="155"/>
        <v>10443.269320000001</v>
      </c>
      <c r="N811" s="8">
        <f t="shared" si="162"/>
        <v>102</v>
      </c>
      <c r="O811" s="8">
        <f t="shared" si="163"/>
        <v>18660.830460000001</v>
      </c>
      <c r="P811" s="8">
        <f t="shared" si="164"/>
        <v>29453.63048</v>
      </c>
    </row>
    <row r="812" spans="1:16" outlineLevel="2" x14ac:dyDescent="0.25">
      <c r="A812" s="1" t="s">
        <v>715</v>
      </c>
      <c r="B812" s="1" t="s">
        <v>722</v>
      </c>
      <c r="C812" s="9">
        <v>349.03</v>
      </c>
      <c r="D812" s="9">
        <v>1926.72</v>
      </c>
      <c r="E812" s="9">
        <v>89.36</v>
      </c>
      <c r="F812" s="9">
        <v>1510.85</v>
      </c>
      <c r="G812" s="8">
        <f t="shared" si="157"/>
        <v>275.7337</v>
      </c>
      <c r="H812" s="8">
        <f t="shared" si="158"/>
        <v>3602.9664000000002</v>
      </c>
      <c r="I812" s="8">
        <f t="shared" si="159"/>
        <v>191.2304</v>
      </c>
      <c r="J812" s="8">
        <f t="shared" si="160"/>
        <v>16135.877999999999</v>
      </c>
      <c r="K812" s="8">
        <f t="shared" si="161"/>
        <v>20205.808499999999</v>
      </c>
      <c r="L812" s="8">
        <f t="shared" si="154"/>
        <v>275.7337</v>
      </c>
      <c r="M812" s="8">
        <f t="shared" si="155"/>
        <v>3602.9664000000002</v>
      </c>
      <c r="N812" s="8">
        <f t="shared" si="162"/>
        <v>75.956000000000003</v>
      </c>
      <c r="O812" s="8">
        <f t="shared" si="163"/>
        <v>9684.548499999999</v>
      </c>
      <c r="P812" s="8">
        <f t="shared" si="164"/>
        <v>13639.204599999999</v>
      </c>
    </row>
    <row r="813" spans="1:16" outlineLevel="2" x14ac:dyDescent="0.25">
      <c r="A813" s="1" t="s">
        <v>715</v>
      </c>
      <c r="B813" s="1" t="s">
        <v>723</v>
      </c>
      <c r="C813" s="9">
        <v>0</v>
      </c>
      <c r="D813" s="9">
        <v>21</v>
      </c>
      <c r="E813" s="9">
        <v>0</v>
      </c>
      <c r="F813" s="9">
        <v>0</v>
      </c>
      <c r="G813" s="8">
        <f t="shared" si="157"/>
        <v>0</v>
      </c>
      <c r="H813" s="8">
        <f t="shared" si="158"/>
        <v>39.270000000000003</v>
      </c>
      <c r="I813" s="8">
        <f t="shared" si="159"/>
        <v>0</v>
      </c>
      <c r="J813" s="8">
        <f t="shared" si="160"/>
        <v>0</v>
      </c>
      <c r="K813" s="8">
        <f t="shared" si="161"/>
        <v>39.270000000000003</v>
      </c>
      <c r="L813" s="8">
        <f t="shared" si="154"/>
        <v>0</v>
      </c>
      <c r="M813" s="8">
        <f t="shared" si="155"/>
        <v>39.270000000000003</v>
      </c>
      <c r="N813" s="8">
        <f t="shared" si="162"/>
        <v>0</v>
      </c>
      <c r="O813" s="8">
        <f t="shared" si="163"/>
        <v>0</v>
      </c>
      <c r="P813" s="8">
        <f t="shared" si="164"/>
        <v>39.270000000000003</v>
      </c>
    </row>
    <row r="814" spans="1:16" outlineLevel="2" x14ac:dyDescent="0.25">
      <c r="A814" s="1" t="s">
        <v>715</v>
      </c>
      <c r="B814" s="1" t="s">
        <v>724</v>
      </c>
      <c r="C814" s="9">
        <v>20</v>
      </c>
      <c r="D814" s="9">
        <v>1720.7</v>
      </c>
      <c r="E814" s="9">
        <v>29</v>
      </c>
      <c r="F814" s="9">
        <v>422.09399999999999</v>
      </c>
      <c r="G814" s="8">
        <f t="shared" si="157"/>
        <v>15.8</v>
      </c>
      <c r="H814" s="8">
        <f t="shared" si="158"/>
        <v>3217.7090000000003</v>
      </c>
      <c r="I814" s="8">
        <f t="shared" si="159"/>
        <v>62.06</v>
      </c>
      <c r="J814" s="8">
        <f t="shared" si="160"/>
        <v>4507.9639200000001</v>
      </c>
      <c r="K814" s="8">
        <f t="shared" si="161"/>
        <v>7803.5329200000006</v>
      </c>
      <c r="L814" s="8">
        <f t="shared" ref="L814:L880" si="169">+C814*0.79</f>
        <v>15.8</v>
      </c>
      <c r="M814" s="8">
        <f t="shared" ref="M814:M880" si="170">+D814*1.87</f>
        <v>3217.7090000000003</v>
      </c>
      <c r="N814" s="8">
        <f t="shared" si="162"/>
        <v>24.65</v>
      </c>
      <c r="O814" s="8">
        <f t="shared" si="163"/>
        <v>2705.6225399999998</v>
      </c>
      <c r="P814" s="8">
        <f t="shared" si="164"/>
        <v>5963.7815399999999</v>
      </c>
    </row>
    <row r="815" spans="1:16" outlineLevel="2" x14ac:dyDescent="0.25">
      <c r="A815" s="1" t="s">
        <v>715</v>
      </c>
      <c r="B815" s="1" t="s">
        <v>311</v>
      </c>
      <c r="C815" s="9">
        <v>80</v>
      </c>
      <c r="D815" s="9">
        <v>531.45500000000004</v>
      </c>
      <c r="E815" s="9">
        <v>36.68</v>
      </c>
      <c r="F815" s="9">
        <v>588.05999999999995</v>
      </c>
      <c r="G815" s="8">
        <f t="shared" si="157"/>
        <v>63.2</v>
      </c>
      <c r="H815" s="8">
        <f t="shared" si="158"/>
        <v>993.82085000000018</v>
      </c>
      <c r="I815" s="8">
        <f t="shared" si="159"/>
        <v>78.495199999999997</v>
      </c>
      <c r="J815" s="8">
        <f t="shared" si="160"/>
        <v>6280.4807999999994</v>
      </c>
      <c r="K815" s="8">
        <f t="shared" si="161"/>
        <v>7415.9968499999995</v>
      </c>
      <c r="L815" s="8">
        <f t="shared" si="169"/>
        <v>63.2</v>
      </c>
      <c r="M815" s="8">
        <f t="shared" si="170"/>
        <v>993.82085000000018</v>
      </c>
      <c r="N815" s="8">
        <f t="shared" si="162"/>
        <v>31.177999999999997</v>
      </c>
      <c r="O815" s="8">
        <f t="shared" si="163"/>
        <v>3769.4645999999998</v>
      </c>
      <c r="P815" s="8">
        <f t="shared" si="164"/>
        <v>4857.66345</v>
      </c>
    </row>
    <row r="816" spans="1:16" outlineLevel="2" x14ac:dyDescent="0.25">
      <c r="A816" s="1" t="s">
        <v>715</v>
      </c>
      <c r="B816" s="1" t="s">
        <v>725</v>
      </c>
      <c r="C816" s="9">
        <v>5.25</v>
      </c>
      <c r="D816" s="9">
        <v>1055.74</v>
      </c>
      <c r="E816" s="9">
        <v>0</v>
      </c>
      <c r="F816" s="9">
        <v>487.84</v>
      </c>
      <c r="G816" s="8">
        <f t="shared" si="157"/>
        <v>4.1475</v>
      </c>
      <c r="H816" s="8">
        <f t="shared" si="158"/>
        <v>1974.2338000000002</v>
      </c>
      <c r="I816" s="8">
        <f t="shared" si="159"/>
        <v>0</v>
      </c>
      <c r="J816" s="8">
        <f t="shared" si="160"/>
        <v>5210.1311999999998</v>
      </c>
      <c r="K816" s="8">
        <f t="shared" si="161"/>
        <v>7188.5124999999998</v>
      </c>
      <c r="L816" s="8">
        <f t="shared" si="169"/>
        <v>4.1475</v>
      </c>
      <c r="M816" s="8">
        <f t="shared" si="170"/>
        <v>1974.2338000000002</v>
      </c>
      <c r="N816" s="8">
        <f t="shared" si="162"/>
        <v>0</v>
      </c>
      <c r="O816" s="8">
        <f t="shared" si="163"/>
        <v>3127.0544</v>
      </c>
      <c r="P816" s="8">
        <f t="shared" si="164"/>
        <v>5105.4357</v>
      </c>
    </row>
    <row r="817" spans="1:16" outlineLevel="2" x14ac:dyDescent="0.25">
      <c r="A817" s="1" t="s">
        <v>715</v>
      </c>
      <c r="B817" s="1" t="s">
        <v>105</v>
      </c>
      <c r="C817" s="9">
        <v>0</v>
      </c>
      <c r="D817" s="9">
        <v>344.54</v>
      </c>
      <c r="E817" s="9">
        <v>136</v>
      </c>
      <c r="F817" s="9">
        <v>238.2</v>
      </c>
      <c r="G817" s="8">
        <f t="shared" si="157"/>
        <v>0</v>
      </c>
      <c r="H817" s="8">
        <f t="shared" si="158"/>
        <v>644.28980000000013</v>
      </c>
      <c r="I817" s="8">
        <f t="shared" si="159"/>
        <v>291.04000000000002</v>
      </c>
      <c r="J817" s="8">
        <f t="shared" si="160"/>
        <v>2543.9759999999997</v>
      </c>
      <c r="K817" s="8">
        <f t="shared" si="161"/>
        <v>3479.3058000000001</v>
      </c>
      <c r="L817" s="8">
        <f t="shared" si="169"/>
        <v>0</v>
      </c>
      <c r="M817" s="8">
        <f t="shared" si="170"/>
        <v>644.28980000000013</v>
      </c>
      <c r="N817" s="8">
        <f t="shared" si="162"/>
        <v>115.6</v>
      </c>
      <c r="O817" s="8">
        <f t="shared" si="163"/>
        <v>1526.8619999999999</v>
      </c>
      <c r="P817" s="8">
        <f t="shared" si="164"/>
        <v>2286.7518</v>
      </c>
    </row>
    <row r="818" spans="1:16" outlineLevel="2" x14ac:dyDescent="0.25">
      <c r="A818" s="1" t="s">
        <v>715</v>
      </c>
      <c r="B818" s="1" t="s">
        <v>726</v>
      </c>
      <c r="C818" s="9">
        <v>255</v>
      </c>
      <c r="D818" s="9">
        <v>1044.152</v>
      </c>
      <c r="E818" s="9">
        <v>0</v>
      </c>
      <c r="F818" s="9">
        <v>468.2</v>
      </c>
      <c r="G818" s="8">
        <f t="shared" si="157"/>
        <v>201.45000000000002</v>
      </c>
      <c r="H818" s="8">
        <f t="shared" si="158"/>
        <v>1952.5642400000002</v>
      </c>
      <c r="I818" s="8">
        <f t="shared" si="159"/>
        <v>0</v>
      </c>
      <c r="J818" s="8">
        <f t="shared" si="160"/>
        <v>5000.3759999999993</v>
      </c>
      <c r="K818" s="8">
        <f t="shared" si="161"/>
        <v>7154.3902399999988</v>
      </c>
      <c r="L818" s="8">
        <f t="shared" si="169"/>
        <v>201.45000000000002</v>
      </c>
      <c r="M818" s="8">
        <f t="shared" si="170"/>
        <v>1952.5642400000002</v>
      </c>
      <c r="N818" s="8">
        <f t="shared" si="162"/>
        <v>0</v>
      </c>
      <c r="O818" s="8">
        <f t="shared" si="163"/>
        <v>3001.1619999999998</v>
      </c>
      <c r="P818" s="8">
        <f t="shared" si="164"/>
        <v>5155.1762399999998</v>
      </c>
    </row>
    <row r="819" spans="1:16" outlineLevel="2" x14ac:dyDescent="0.25">
      <c r="A819" s="1" t="s">
        <v>715</v>
      </c>
      <c r="B819" s="1" t="s">
        <v>727</v>
      </c>
      <c r="C819" s="9">
        <v>141.5</v>
      </c>
      <c r="D819" s="9">
        <v>1820.11</v>
      </c>
      <c r="E819" s="9">
        <v>107.1</v>
      </c>
      <c r="F819" s="9">
        <v>974.5</v>
      </c>
      <c r="G819" s="8">
        <f t="shared" si="157"/>
        <v>111.78500000000001</v>
      </c>
      <c r="H819" s="8">
        <f t="shared" si="158"/>
        <v>3403.6057000000001</v>
      </c>
      <c r="I819" s="8">
        <f t="shared" si="159"/>
        <v>229.19399999999999</v>
      </c>
      <c r="J819" s="8">
        <f t="shared" si="160"/>
        <v>10407.66</v>
      </c>
      <c r="K819" s="8">
        <f t="shared" si="161"/>
        <v>14152.244699999999</v>
      </c>
      <c r="L819" s="8">
        <f t="shared" si="169"/>
        <v>111.78500000000001</v>
      </c>
      <c r="M819" s="8">
        <f t="shared" si="170"/>
        <v>3403.6057000000001</v>
      </c>
      <c r="N819" s="8">
        <f t="shared" si="162"/>
        <v>91.034999999999997</v>
      </c>
      <c r="O819" s="8">
        <f t="shared" si="163"/>
        <v>6246.5450000000001</v>
      </c>
      <c r="P819" s="8">
        <f t="shared" si="164"/>
        <v>9852.9706999999999</v>
      </c>
    </row>
    <row r="820" spans="1:16" outlineLevel="2" x14ac:dyDescent="0.25">
      <c r="A820" s="1" t="s">
        <v>715</v>
      </c>
      <c r="B820" s="1" t="s">
        <v>728</v>
      </c>
      <c r="C820" s="9">
        <v>86.77</v>
      </c>
      <c r="D820" s="9">
        <v>523.72</v>
      </c>
      <c r="E820" s="9">
        <v>0</v>
      </c>
      <c r="F820" s="9">
        <v>79.709999999999994</v>
      </c>
      <c r="G820" s="8">
        <f t="shared" si="157"/>
        <v>68.548299999999998</v>
      </c>
      <c r="H820" s="8">
        <f t="shared" si="158"/>
        <v>979.35640000000012</v>
      </c>
      <c r="I820" s="8">
        <f t="shared" si="159"/>
        <v>0</v>
      </c>
      <c r="J820" s="8">
        <f t="shared" si="160"/>
        <v>851.30279999999993</v>
      </c>
      <c r="K820" s="8">
        <f t="shared" si="161"/>
        <v>1899.2075</v>
      </c>
      <c r="L820" s="8">
        <f t="shared" si="169"/>
        <v>68.548299999999998</v>
      </c>
      <c r="M820" s="8">
        <f t="shared" si="170"/>
        <v>979.35640000000012</v>
      </c>
      <c r="N820" s="8">
        <f t="shared" si="162"/>
        <v>0</v>
      </c>
      <c r="O820" s="8">
        <f t="shared" si="163"/>
        <v>510.94109999999995</v>
      </c>
      <c r="P820" s="8">
        <f t="shared" si="164"/>
        <v>1558.8458000000001</v>
      </c>
    </row>
    <row r="821" spans="1:16" outlineLevel="2" x14ac:dyDescent="0.25">
      <c r="A821" s="1" t="s">
        <v>715</v>
      </c>
      <c r="B821" s="1" t="s">
        <v>729</v>
      </c>
      <c r="C821" s="9">
        <v>135</v>
      </c>
      <c r="D821" s="9">
        <v>1238.1600000000001</v>
      </c>
      <c r="E821" s="9">
        <v>0</v>
      </c>
      <c r="F821" s="9">
        <v>582.279</v>
      </c>
      <c r="G821" s="8">
        <f t="shared" si="157"/>
        <v>106.65</v>
      </c>
      <c r="H821" s="8">
        <f t="shared" si="158"/>
        <v>2315.3592000000003</v>
      </c>
      <c r="I821" s="8">
        <f t="shared" si="159"/>
        <v>0</v>
      </c>
      <c r="J821" s="8">
        <f t="shared" si="160"/>
        <v>6218.7397199999996</v>
      </c>
      <c r="K821" s="8">
        <f t="shared" si="161"/>
        <v>8640.74892</v>
      </c>
      <c r="L821" s="8">
        <f t="shared" si="169"/>
        <v>106.65</v>
      </c>
      <c r="M821" s="8">
        <f t="shared" si="170"/>
        <v>2315.3592000000003</v>
      </c>
      <c r="N821" s="8">
        <f t="shared" si="162"/>
        <v>0</v>
      </c>
      <c r="O821" s="8">
        <f t="shared" si="163"/>
        <v>3732.4083900000001</v>
      </c>
      <c r="P821" s="8">
        <f t="shared" si="164"/>
        <v>6154.4175900000009</v>
      </c>
    </row>
    <row r="822" spans="1:16" outlineLevel="2" x14ac:dyDescent="0.25">
      <c r="A822" s="1" t="s">
        <v>715</v>
      </c>
      <c r="B822" s="1" t="s">
        <v>730</v>
      </c>
      <c r="C822" s="9">
        <v>5</v>
      </c>
      <c r="D822" s="9">
        <v>1657.3610000000001</v>
      </c>
      <c r="E822" s="9">
        <v>0</v>
      </c>
      <c r="F822" s="9">
        <v>2021.84</v>
      </c>
      <c r="G822" s="8">
        <f t="shared" si="157"/>
        <v>3.95</v>
      </c>
      <c r="H822" s="8">
        <f t="shared" si="158"/>
        <v>3099.2650700000004</v>
      </c>
      <c r="I822" s="8">
        <f t="shared" si="159"/>
        <v>0</v>
      </c>
      <c r="J822" s="8">
        <f t="shared" si="160"/>
        <v>21593.251199999999</v>
      </c>
      <c r="K822" s="8">
        <f t="shared" si="161"/>
        <v>24696.466269999997</v>
      </c>
      <c r="L822" s="8">
        <f t="shared" si="169"/>
        <v>3.95</v>
      </c>
      <c r="M822" s="8">
        <f t="shared" si="170"/>
        <v>3099.2650700000004</v>
      </c>
      <c r="N822" s="8">
        <f t="shared" si="162"/>
        <v>0</v>
      </c>
      <c r="O822" s="8">
        <f t="shared" si="163"/>
        <v>12959.9944</v>
      </c>
      <c r="P822" s="8">
        <f t="shared" si="164"/>
        <v>16063.20947</v>
      </c>
    </row>
    <row r="823" spans="1:16" outlineLevel="2" x14ac:dyDescent="0.25">
      <c r="A823" s="1" t="s">
        <v>715</v>
      </c>
      <c r="B823" s="1" t="s">
        <v>731</v>
      </c>
      <c r="C823" s="9">
        <v>0</v>
      </c>
      <c r="D823" s="9">
        <v>359.8</v>
      </c>
      <c r="E823" s="9">
        <v>0</v>
      </c>
      <c r="F823" s="9">
        <v>382.02499999999998</v>
      </c>
      <c r="G823" s="8">
        <f t="shared" si="157"/>
        <v>0</v>
      </c>
      <c r="H823" s="8">
        <f t="shared" si="158"/>
        <v>672.82600000000002</v>
      </c>
      <c r="I823" s="8">
        <f t="shared" si="159"/>
        <v>0</v>
      </c>
      <c r="J823" s="8">
        <f t="shared" si="160"/>
        <v>4080.0269999999996</v>
      </c>
      <c r="K823" s="8">
        <f t="shared" si="161"/>
        <v>4752.8529999999992</v>
      </c>
      <c r="L823" s="8">
        <f t="shared" si="169"/>
        <v>0</v>
      </c>
      <c r="M823" s="8">
        <f t="shared" si="170"/>
        <v>672.82600000000002</v>
      </c>
      <c r="N823" s="8">
        <f t="shared" si="162"/>
        <v>0</v>
      </c>
      <c r="O823" s="8">
        <f t="shared" si="163"/>
        <v>2448.7802499999998</v>
      </c>
      <c r="P823" s="8">
        <f t="shared" si="164"/>
        <v>3121.6062499999998</v>
      </c>
    </row>
    <row r="824" spans="1:16" outlineLevel="1" x14ac:dyDescent="0.25">
      <c r="A824" s="23" t="s">
        <v>1232</v>
      </c>
      <c r="B824" s="22"/>
      <c r="C824" s="9">
        <f t="shared" ref="C824:P824" si="171">SUBTOTAL(9,C799:C823)</f>
        <v>2379.39</v>
      </c>
      <c r="D824" s="9">
        <f t="shared" si="171"/>
        <v>27040.22900000001</v>
      </c>
      <c r="E824" s="9">
        <f t="shared" si="171"/>
        <v>1004.93</v>
      </c>
      <c r="F824" s="9">
        <f t="shared" si="171"/>
        <v>17857.454000000002</v>
      </c>
      <c r="G824" s="8">
        <f t="shared" si="171"/>
        <v>1879.7181000000003</v>
      </c>
      <c r="H824" s="8">
        <f t="shared" si="171"/>
        <v>50565.228230000008</v>
      </c>
      <c r="I824" s="8">
        <f t="shared" si="171"/>
        <v>2150.5502000000001</v>
      </c>
      <c r="J824" s="8">
        <f t="shared" si="171"/>
        <v>190717.60871999999</v>
      </c>
      <c r="K824" s="8">
        <f t="shared" si="171"/>
        <v>245313.10525000002</v>
      </c>
      <c r="L824" s="8">
        <f t="shared" si="171"/>
        <v>1879.7181000000003</v>
      </c>
      <c r="M824" s="8">
        <f t="shared" si="171"/>
        <v>50565.228230000008</v>
      </c>
      <c r="N824" s="8">
        <f t="shared" si="171"/>
        <v>854.19050000000004</v>
      </c>
      <c r="O824" s="8">
        <f t="shared" si="171"/>
        <v>114466.28013999999</v>
      </c>
      <c r="P824" s="8">
        <f t="shared" si="171"/>
        <v>167765.41697000002</v>
      </c>
    </row>
    <row r="825" spans="1:16" outlineLevel="2" x14ac:dyDescent="0.25">
      <c r="A825" s="1" t="s">
        <v>732</v>
      </c>
      <c r="B825" s="1" t="s">
        <v>733</v>
      </c>
      <c r="C825" s="9">
        <v>69</v>
      </c>
      <c r="D825" s="9">
        <v>1057.3150000000001</v>
      </c>
      <c r="E825" s="9">
        <v>66.459999999999994</v>
      </c>
      <c r="F825" s="9">
        <v>1411.53</v>
      </c>
      <c r="G825" s="8">
        <f t="shared" si="157"/>
        <v>54.510000000000005</v>
      </c>
      <c r="H825" s="8">
        <f t="shared" si="158"/>
        <v>1977.1790500000002</v>
      </c>
      <c r="I825" s="8">
        <f t="shared" si="159"/>
        <v>142.2244</v>
      </c>
      <c r="J825" s="8">
        <f t="shared" si="160"/>
        <v>15075.140399999998</v>
      </c>
      <c r="K825" s="8">
        <f t="shared" si="161"/>
        <v>17249.053849999997</v>
      </c>
      <c r="L825" s="8">
        <f t="shared" si="169"/>
        <v>54.510000000000005</v>
      </c>
      <c r="M825" s="8">
        <f t="shared" si="170"/>
        <v>1977.1790500000002</v>
      </c>
      <c r="N825" s="8">
        <f t="shared" si="162"/>
        <v>56.490999999999993</v>
      </c>
      <c r="O825" s="8">
        <f t="shared" si="163"/>
        <v>9047.9073000000008</v>
      </c>
      <c r="P825" s="8">
        <f t="shared" si="164"/>
        <v>11136.087350000002</v>
      </c>
    </row>
    <row r="826" spans="1:16" outlineLevel="2" x14ac:dyDescent="0.25">
      <c r="A826" s="1" t="s">
        <v>732</v>
      </c>
      <c r="B826" s="1" t="s">
        <v>734</v>
      </c>
      <c r="C826" s="9">
        <v>237</v>
      </c>
      <c r="D826" s="9">
        <v>1106.1400000000001</v>
      </c>
      <c r="E826" s="9">
        <v>0</v>
      </c>
      <c r="F826" s="9">
        <v>665.36</v>
      </c>
      <c r="G826" s="8">
        <f t="shared" si="157"/>
        <v>187.23000000000002</v>
      </c>
      <c r="H826" s="8">
        <f t="shared" si="158"/>
        <v>2068.4818000000005</v>
      </c>
      <c r="I826" s="8">
        <f t="shared" si="159"/>
        <v>0</v>
      </c>
      <c r="J826" s="8">
        <f t="shared" si="160"/>
        <v>7106.0447999999997</v>
      </c>
      <c r="K826" s="8">
        <f t="shared" si="161"/>
        <v>9361.7566000000006</v>
      </c>
      <c r="L826" s="8">
        <f t="shared" si="169"/>
        <v>187.23000000000002</v>
      </c>
      <c r="M826" s="8">
        <f t="shared" si="170"/>
        <v>2068.4818000000005</v>
      </c>
      <c r="N826" s="8">
        <f t="shared" si="162"/>
        <v>0</v>
      </c>
      <c r="O826" s="8">
        <f t="shared" si="163"/>
        <v>4264.9575999999997</v>
      </c>
      <c r="P826" s="8">
        <f t="shared" si="164"/>
        <v>6520.6694000000007</v>
      </c>
    </row>
    <row r="827" spans="1:16" outlineLevel="2" x14ac:dyDescent="0.25">
      <c r="A827" s="1" t="s">
        <v>732</v>
      </c>
      <c r="B827" s="1" t="s">
        <v>735</v>
      </c>
      <c r="C827" s="9">
        <v>302.61</v>
      </c>
      <c r="D827" s="9">
        <v>2160.8339999999998</v>
      </c>
      <c r="E827" s="9">
        <v>118</v>
      </c>
      <c r="F827" s="9">
        <v>1301.357</v>
      </c>
      <c r="G827" s="8">
        <f t="shared" si="157"/>
        <v>239.06190000000001</v>
      </c>
      <c r="H827" s="8">
        <f t="shared" si="158"/>
        <v>4040.7595799999999</v>
      </c>
      <c r="I827" s="8">
        <f t="shared" si="159"/>
        <v>252.52</v>
      </c>
      <c r="J827" s="8">
        <f t="shared" si="160"/>
        <v>13898.492759999999</v>
      </c>
      <c r="K827" s="8">
        <f t="shared" si="161"/>
        <v>18430.83424</v>
      </c>
      <c r="L827" s="8">
        <f t="shared" si="169"/>
        <v>239.06190000000001</v>
      </c>
      <c r="M827" s="8">
        <f t="shared" si="170"/>
        <v>4040.7595799999999</v>
      </c>
      <c r="N827" s="8">
        <f t="shared" si="162"/>
        <v>100.3</v>
      </c>
      <c r="O827" s="8">
        <f t="shared" si="163"/>
        <v>8341.6983700000001</v>
      </c>
      <c r="P827" s="8">
        <f t="shared" si="164"/>
        <v>12721.81985</v>
      </c>
    </row>
    <row r="828" spans="1:16" outlineLevel="2" x14ac:dyDescent="0.25">
      <c r="A828" s="1" t="s">
        <v>732</v>
      </c>
      <c r="B828" s="1" t="s">
        <v>736</v>
      </c>
      <c r="C828" s="9">
        <v>0</v>
      </c>
      <c r="D828" s="9">
        <v>805.72</v>
      </c>
      <c r="E828" s="9">
        <v>268</v>
      </c>
      <c r="F828" s="9">
        <v>850.88</v>
      </c>
      <c r="G828" s="8">
        <f t="shared" si="157"/>
        <v>0</v>
      </c>
      <c r="H828" s="8">
        <f t="shared" si="158"/>
        <v>1506.6964</v>
      </c>
      <c r="I828" s="8">
        <f t="shared" si="159"/>
        <v>573.52</v>
      </c>
      <c r="J828" s="8">
        <f t="shared" si="160"/>
        <v>9087.3984</v>
      </c>
      <c r="K828" s="8">
        <f t="shared" si="161"/>
        <v>11167.614799999999</v>
      </c>
      <c r="L828" s="8">
        <f t="shared" si="169"/>
        <v>0</v>
      </c>
      <c r="M828" s="8">
        <f t="shared" si="170"/>
        <v>1506.6964</v>
      </c>
      <c r="N828" s="8">
        <f t="shared" si="162"/>
        <v>227.79999999999998</v>
      </c>
      <c r="O828" s="8">
        <f t="shared" si="163"/>
        <v>5454.1408000000001</v>
      </c>
      <c r="P828" s="8">
        <f t="shared" si="164"/>
        <v>7188.6372000000001</v>
      </c>
    </row>
    <row r="829" spans="1:16" outlineLevel="2" x14ac:dyDescent="0.25">
      <c r="A829" s="1" t="s">
        <v>732</v>
      </c>
      <c r="B829" s="1" t="s">
        <v>737</v>
      </c>
      <c r="C829" s="9">
        <v>181</v>
      </c>
      <c r="D829" s="9">
        <v>694.6</v>
      </c>
      <c r="E829" s="9">
        <v>0</v>
      </c>
      <c r="F829" s="9">
        <v>563.66</v>
      </c>
      <c r="G829" s="8">
        <f t="shared" si="157"/>
        <v>142.99</v>
      </c>
      <c r="H829" s="8">
        <f t="shared" si="158"/>
        <v>1298.902</v>
      </c>
      <c r="I829" s="8">
        <f t="shared" si="159"/>
        <v>0</v>
      </c>
      <c r="J829" s="8">
        <f t="shared" si="160"/>
        <v>6019.8887999999997</v>
      </c>
      <c r="K829" s="8">
        <f t="shared" si="161"/>
        <v>7461.7807999999995</v>
      </c>
      <c r="L829" s="8">
        <f t="shared" si="169"/>
        <v>142.99</v>
      </c>
      <c r="M829" s="8">
        <f t="shared" si="170"/>
        <v>1298.902</v>
      </c>
      <c r="N829" s="8">
        <f t="shared" si="162"/>
        <v>0</v>
      </c>
      <c r="O829" s="8">
        <f t="shared" si="163"/>
        <v>3613.0605999999998</v>
      </c>
      <c r="P829" s="8">
        <f t="shared" si="164"/>
        <v>5054.9525999999996</v>
      </c>
    </row>
    <row r="830" spans="1:16" outlineLevel="2" x14ac:dyDescent="0.25">
      <c r="A830" s="1" t="s">
        <v>732</v>
      </c>
      <c r="B830" s="1" t="s">
        <v>738</v>
      </c>
      <c r="C830" s="9">
        <v>173.24</v>
      </c>
      <c r="D830" s="9">
        <v>1431.7339999999999</v>
      </c>
      <c r="E830" s="9">
        <v>818.1</v>
      </c>
      <c r="F830" s="9">
        <v>722.65</v>
      </c>
      <c r="G830" s="8">
        <f t="shared" si="157"/>
        <v>136.8596</v>
      </c>
      <c r="H830" s="8">
        <f t="shared" si="158"/>
        <v>2677.34258</v>
      </c>
      <c r="I830" s="8">
        <f t="shared" si="159"/>
        <v>1750.7340000000002</v>
      </c>
      <c r="J830" s="8">
        <f t="shared" si="160"/>
        <v>7717.9019999999991</v>
      </c>
      <c r="K830" s="8">
        <f t="shared" si="161"/>
        <v>12282.838179999999</v>
      </c>
      <c r="L830" s="8">
        <f t="shared" si="169"/>
        <v>136.8596</v>
      </c>
      <c r="M830" s="8">
        <f t="shared" si="170"/>
        <v>2677.34258</v>
      </c>
      <c r="N830" s="8">
        <f t="shared" si="162"/>
        <v>695.38499999999999</v>
      </c>
      <c r="O830" s="8">
        <f t="shared" si="163"/>
        <v>4632.1864999999998</v>
      </c>
      <c r="P830" s="8">
        <f t="shared" si="164"/>
        <v>8141.7736800000002</v>
      </c>
    </row>
    <row r="831" spans="1:16" outlineLevel="2" x14ac:dyDescent="0.25">
      <c r="A831" s="1" t="s">
        <v>732</v>
      </c>
      <c r="B831" s="1" t="s">
        <v>739</v>
      </c>
      <c r="C831" s="9">
        <v>0</v>
      </c>
      <c r="D831" s="9">
        <v>0</v>
      </c>
      <c r="E831" s="9">
        <v>42.338999999999999</v>
      </c>
      <c r="F831" s="9">
        <v>0</v>
      </c>
      <c r="G831" s="8">
        <f t="shared" si="157"/>
        <v>0</v>
      </c>
      <c r="H831" s="8">
        <f t="shared" si="158"/>
        <v>0</v>
      </c>
      <c r="I831" s="8">
        <f t="shared" si="159"/>
        <v>90.605460000000008</v>
      </c>
      <c r="J831" s="8">
        <f t="shared" si="160"/>
        <v>0</v>
      </c>
      <c r="K831" s="8">
        <f t="shared" si="161"/>
        <v>90.605460000000008</v>
      </c>
      <c r="L831" s="8">
        <f t="shared" si="169"/>
        <v>0</v>
      </c>
      <c r="M831" s="8">
        <f t="shared" si="170"/>
        <v>0</v>
      </c>
      <c r="N831" s="8">
        <f t="shared" si="162"/>
        <v>35.988149999999997</v>
      </c>
      <c r="O831" s="8">
        <f t="shared" si="163"/>
        <v>0</v>
      </c>
      <c r="P831" s="8">
        <f t="shared" si="164"/>
        <v>35.988149999999997</v>
      </c>
    </row>
    <row r="832" spans="1:16" outlineLevel="2" x14ac:dyDescent="0.25">
      <c r="A832" s="1" t="s">
        <v>732</v>
      </c>
      <c r="B832" s="1" t="s">
        <v>740</v>
      </c>
      <c r="C832" s="9">
        <v>0</v>
      </c>
      <c r="D832" s="9">
        <v>653.08000000000004</v>
      </c>
      <c r="E832" s="9">
        <v>0</v>
      </c>
      <c r="F832" s="9">
        <v>648.95000000000005</v>
      </c>
      <c r="G832" s="8">
        <f t="shared" si="157"/>
        <v>0</v>
      </c>
      <c r="H832" s="8">
        <f t="shared" si="158"/>
        <v>1221.2596000000001</v>
      </c>
      <c r="I832" s="8">
        <f t="shared" si="159"/>
        <v>0</v>
      </c>
      <c r="J832" s="8">
        <f t="shared" si="160"/>
        <v>6930.7860000000001</v>
      </c>
      <c r="K832" s="8">
        <f t="shared" si="161"/>
        <v>8152.0456000000004</v>
      </c>
      <c r="L832" s="8">
        <f t="shared" si="169"/>
        <v>0</v>
      </c>
      <c r="M832" s="8">
        <f t="shared" si="170"/>
        <v>1221.2596000000001</v>
      </c>
      <c r="N832" s="8">
        <f t="shared" si="162"/>
        <v>0</v>
      </c>
      <c r="O832" s="8">
        <f t="shared" si="163"/>
        <v>4159.7695000000003</v>
      </c>
      <c r="P832" s="8">
        <f t="shared" si="164"/>
        <v>5381.0291000000007</v>
      </c>
    </row>
    <row r="833" spans="1:16" outlineLevel="2" x14ac:dyDescent="0.25">
      <c r="A833" s="1" t="s">
        <v>732</v>
      </c>
      <c r="B833" s="1" t="s">
        <v>741</v>
      </c>
      <c r="C833" s="9">
        <v>178.3</v>
      </c>
      <c r="D833" s="9">
        <v>2925.44</v>
      </c>
      <c r="E833" s="9">
        <v>0</v>
      </c>
      <c r="F833" s="9">
        <v>1704.4839999999999</v>
      </c>
      <c r="G833" s="8">
        <f t="shared" si="157"/>
        <v>140.85700000000003</v>
      </c>
      <c r="H833" s="8">
        <f t="shared" si="158"/>
        <v>5470.5728000000008</v>
      </c>
      <c r="I833" s="8">
        <f t="shared" si="159"/>
        <v>0</v>
      </c>
      <c r="J833" s="8">
        <f t="shared" si="160"/>
        <v>18203.88912</v>
      </c>
      <c r="K833" s="8">
        <f t="shared" si="161"/>
        <v>23815.318920000002</v>
      </c>
      <c r="L833" s="8">
        <f t="shared" si="169"/>
        <v>140.85700000000003</v>
      </c>
      <c r="M833" s="8">
        <f t="shared" si="170"/>
        <v>5470.5728000000008</v>
      </c>
      <c r="N833" s="8">
        <f t="shared" si="162"/>
        <v>0</v>
      </c>
      <c r="O833" s="8">
        <f t="shared" si="163"/>
        <v>10925.74244</v>
      </c>
      <c r="P833" s="8">
        <f t="shared" si="164"/>
        <v>16537.17224</v>
      </c>
    </row>
    <row r="834" spans="1:16" outlineLevel="2" x14ac:dyDescent="0.25">
      <c r="A834" s="1" t="s">
        <v>732</v>
      </c>
      <c r="B834" s="1" t="s">
        <v>742</v>
      </c>
      <c r="C834" s="9">
        <v>99</v>
      </c>
      <c r="D834" s="9">
        <v>953.90499999999997</v>
      </c>
      <c r="E834" s="9">
        <v>297</v>
      </c>
      <c r="F834" s="9">
        <v>886.83399999999995</v>
      </c>
      <c r="G834" s="8">
        <f t="shared" si="157"/>
        <v>78.210000000000008</v>
      </c>
      <c r="H834" s="8">
        <f t="shared" si="158"/>
        <v>1783.8023500000002</v>
      </c>
      <c r="I834" s="8">
        <f t="shared" si="159"/>
        <v>635.58000000000004</v>
      </c>
      <c r="J834" s="8">
        <f t="shared" si="160"/>
        <v>9471.3871199999994</v>
      </c>
      <c r="K834" s="8">
        <f t="shared" si="161"/>
        <v>11968.97947</v>
      </c>
      <c r="L834" s="8">
        <f t="shared" si="169"/>
        <v>78.210000000000008</v>
      </c>
      <c r="M834" s="8">
        <f t="shared" si="170"/>
        <v>1783.8023500000002</v>
      </c>
      <c r="N834" s="8">
        <f t="shared" si="162"/>
        <v>252.45</v>
      </c>
      <c r="O834" s="8">
        <f t="shared" si="163"/>
        <v>5684.6059399999995</v>
      </c>
      <c r="P834" s="8">
        <f t="shared" si="164"/>
        <v>7799.0682899999993</v>
      </c>
    </row>
    <row r="835" spans="1:16" outlineLevel="2" x14ac:dyDescent="0.25">
      <c r="A835" s="1" t="s">
        <v>732</v>
      </c>
      <c r="B835" s="1" t="s">
        <v>743</v>
      </c>
      <c r="C835" s="9">
        <v>23</v>
      </c>
      <c r="D835" s="9">
        <v>517.66999999999996</v>
      </c>
      <c r="E835" s="9">
        <v>0</v>
      </c>
      <c r="F835" s="9">
        <v>394</v>
      </c>
      <c r="G835" s="8">
        <f t="shared" si="157"/>
        <v>18.170000000000002</v>
      </c>
      <c r="H835" s="8">
        <f t="shared" si="158"/>
        <v>968.04290000000003</v>
      </c>
      <c r="I835" s="8">
        <f t="shared" si="159"/>
        <v>0</v>
      </c>
      <c r="J835" s="8">
        <f t="shared" si="160"/>
        <v>4207.92</v>
      </c>
      <c r="K835" s="8">
        <f t="shared" si="161"/>
        <v>5194.1329000000005</v>
      </c>
      <c r="L835" s="8">
        <f t="shared" si="169"/>
        <v>18.170000000000002</v>
      </c>
      <c r="M835" s="8">
        <f t="shared" si="170"/>
        <v>968.04290000000003</v>
      </c>
      <c r="N835" s="8">
        <f t="shared" si="162"/>
        <v>0</v>
      </c>
      <c r="O835" s="8">
        <f t="shared" si="163"/>
        <v>2525.54</v>
      </c>
      <c r="P835" s="8">
        <f t="shared" si="164"/>
        <v>3511.7529</v>
      </c>
    </row>
    <row r="836" spans="1:16" outlineLevel="2" x14ac:dyDescent="0.25">
      <c r="A836" s="1" t="s">
        <v>732</v>
      </c>
      <c r="B836" s="1" t="s">
        <v>744</v>
      </c>
      <c r="C836" s="9">
        <v>238.02</v>
      </c>
      <c r="D836" s="9">
        <v>2299.89</v>
      </c>
      <c r="E836" s="9">
        <v>0</v>
      </c>
      <c r="F836" s="9">
        <v>1206.56</v>
      </c>
      <c r="G836" s="8">
        <f t="shared" si="157"/>
        <v>188.03580000000002</v>
      </c>
      <c r="H836" s="8">
        <f t="shared" si="158"/>
        <v>4300.7942999999996</v>
      </c>
      <c r="I836" s="8">
        <f t="shared" si="159"/>
        <v>0</v>
      </c>
      <c r="J836" s="8">
        <f t="shared" si="160"/>
        <v>12886.060799999999</v>
      </c>
      <c r="K836" s="8">
        <f t="shared" si="161"/>
        <v>17374.890899999999</v>
      </c>
      <c r="L836" s="8">
        <f t="shared" si="169"/>
        <v>188.03580000000002</v>
      </c>
      <c r="M836" s="8">
        <f t="shared" si="170"/>
        <v>4300.7942999999996</v>
      </c>
      <c r="N836" s="8">
        <f t="shared" si="162"/>
        <v>0</v>
      </c>
      <c r="O836" s="8">
        <f t="shared" si="163"/>
        <v>7734.0495999999994</v>
      </c>
      <c r="P836" s="8">
        <f t="shared" si="164"/>
        <v>12222.879699999998</v>
      </c>
    </row>
    <row r="837" spans="1:16" outlineLevel="2" x14ac:dyDescent="0.25">
      <c r="A837" s="1" t="s">
        <v>732</v>
      </c>
      <c r="B837" s="1" t="s">
        <v>745</v>
      </c>
      <c r="C837" s="9">
        <v>240</v>
      </c>
      <c r="D837" s="9">
        <v>1259.9100000000001</v>
      </c>
      <c r="E837" s="9">
        <v>58</v>
      </c>
      <c r="F837" s="9">
        <v>504.29</v>
      </c>
      <c r="G837" s="8">
        <f t="shared" ref="G837:G903" si="172">+C837*0.79</f>
        <v>189.60000000000002</v>
      </c>
      <c r="H837" s="8">
        <f t="shared" ref="H837:H903" si="173">+D837*1.87</f>
        <v>2356.0317000000005</v>
      </c>
      <c r="I837" s="8">
        <f t="shared" ref="I837:I903" si="174">+E837*2.14</f>
        <v>124.12</v>
      </c>
      <c r="J837" s="8">
        <f t="shared" ref="J837:J903" si="175">+F837*10.68</f>
        <v>5385.8172000000004</v>
      </c>
      <c r="K837" s="8">
        <f t="shared" ref="K837:K903" si="176">SUM(G837:J837)</f>
        <v>8055.5689000000002</v>
      </c>
      <c r="L837" s="8">
        <f t="shared" si="169"/>
        <v>189.60000000000002</v>
      </c>
      <c r="M837" s="8">
        <f t="shared" si="170"/>
        <v>2356.0317000000005</v>
      </c>
      <c r="N837" s="8">
        <f t="shared" ref="N837:N903" si="177">+E837*0.85</f>
        <v>49.3</v>
      </c>
      <c r="O837" s="8">
        <f t="shared" ref="O837:O903" si="178">+F837*6.41</f>
        <v>3232.4989</v>
      </c>
      <c r="P837" s="8">
        <f t="shared" ref="P837:P903" si="179">SUM(L837:O837)</f>
        <v>5827.4306000000006</v>
      </c>
    </row>
    <row r="838" spans="1:16" outlineLevel="2" x14ac:dyDescent="0.25">
      <c r="A838" s="1" t="s">
        <v>732</v>
      </c>
      <c r="B838" s="1" t="s">
        <v>746</v>
      </c>
      <c r="C838" s="9">
        <v>114.08</v>
      </c>
      <c r="D838" s="9">
        <v>1807.38</v>
      </c>
      <c r="E838" s="9">
        <v>0.36</v>
      </c>
      <c r="F838" s="9">
        <v>1020.38</v>
      </c>
      <c r="G838" s="8">
        <f t="shared" si="172"/>
        <v>90.123199999999997</v>
      </c>
      <c r="H838" s="8">
        <f t="shared" si="173"/>
        <v>3379.8006000000005</v>
      </c>
      <c r="I838" s="8">
        <f t="shared" si="174"/>
        <v>0.77039999999999997</v>
      </c>
      <c r="J838" s="8">
        <f t="shared" si="175"/>
        <v>10897.6584</v>
      </c>
      <c r="K838" s="8">
        <f t="shared" si="176"/>
        <v>14368.3526</v>
      </c>
      <c r="L838" s="8">
        <f t="shared" si="169"/>
        <v>90.123199999999997</v>
      </c>
      <c r="M838" s="8">
        <f t="shared" si="170"/>
        <v>3379.8006000000005</v>
      </c>
      <c r="N838" s="8">
        <f t="shared" si="177"/>
        <v>0.30599999999999999</v>
      </c>
      <c r="O838" s="8">
        <f t="shared" si="178"/>
        <v>6540.6358</v>
      </c>
      <c r="P838" s="8">
        <f t="shared" si="179"/>
        <v>10010.865600000001</v>
      </c>
    </row>
    <row r="839" spans="1:16" outlineLevel="2" x14ac:dyDescent="0.25">
      <c r="A839" s="1" t="s">
        <v>732</v>
      </c>
      <c r="B839" s="1" t="s">
        <v>747</v>
      </c>
      <c r="C839" s="9">
        <v>0</v>
      </c>
      <c r="D839" s="9">
        <v>1168.95</v>
      </c>
      <c r="E839" s="9">
        <v>0</v>
      </c>
      <c r="F839" s="9">
        <v>511</v>
      </c>
      <c r="G839" s="8">
        <f t="shared" si="172"/>
        <v>0</v>
      </c>
      <c r="H839" s="8">
        <f t="shared" si="173"/>
        <v>2185.9365000000003</v>
      </c>
      <c r="I839" s="8">
        <f t="shared" si="174"/>
        <v>0</v>
      </c>
      <c r="J839" s="8">
        <f t="shared" si="175"/>
        <v>5457.48</v>
      </c>
      <c r="K839" s="8">
        <f t="shared" si="176"/>
        <v>7643.4164999999994</v>
      </c>
      <c r="L839" s="8">
        <f t="shared" si="169"/>
        <v>0</v>
      </c>
      <c r="M839" s="8">
        <f t="shared" si="170"/>
        <v>2185.9365000000003</v>
      </c>
      <c r="N839" s="8">
        <f t="shared" si="177"/>
        <v>0</v>
      </c>
      <c r="O839" s="8">
        <f t="shared" si="178"/>
        <v>3275.51</v>
      </c>
      <c r="P839" s="8">
        <f t="shared" si="179"/>
        <v>5461.4465</v>
      </c>
    </row>
    <row r="840" spans="1:16" outlineLevel="2" x14ac:dyDescent="0.25">
      <c r="A840" s="1" t="s">
        <v>732</v>
      </c>
      <c r="B840" s="1" t="s">
        <v>748</v>
      </c>
      <c r="C840" s="9">
        <v>224.66</v>
      </c>
      <c r="D840" s="9">
        <v>1490.67</v>
      </c>
      <c r="E840" s="9">
        <v>212.5</v>
      </c>
      <c r="F840" s="9">
        <v>239.87700000000001</v>
      </c>
      <c r="G840" s="8">
        <f t="shared" si="172"/>
        <v>177.48140000000001</v>
      </c>
      <c r="H840" s="8">
        <f t="shared" si="173"/>
        <v>2787.5529000000001</v>
      </c>
      <c r="I840" s="8">
        <f t="shared" si="174"/>
        <v>454.75</v>
      </c>
      <c r="J840" s="8">
        <f t="shared" si="175"/>
        <v>2561.88636</v>
      </c>
      <c r="K840" s="8">
        <f t="shared" si="176"/>
        <v>5981.6706599999998</v>
      </c>
      <c r="L840" s="8">
        <f t="shared" si="169"/>
        <v>177.48140000000001</v>
      </c>
      <c r="M840" s="8">
        <f t="shared" si="170"/>
        <v>2787.5529000000001</v>
      </c>
      <c r="N840" s="8">
        <f t="shared" si="177"/>
        <v>180.625</v>
      </c>
      <c r="O840" s="8">
        <f t="shared" si="178"/>
        <v>1537.61157</v>
      </c>
      <c r="P840" s="8">
        <f t="shared" si="179"/>
        <v>4683.2708700000003</v>
      </c>
    </row>
    <row r="841" spans="1:16" outlineLevel="2" x14ac:dyDescent="0.25">
      <c r="A841" s="1" t="s">
        <v>732</v>
      </c>
      <c r="B841" s="1" t="s">
        <v>749</v>
      </c>
      <c r="C841" s="9">
        <v>138.47999999999999</v>
      </c>
      <c r="D841" s="9">
        <v>945.62900000000002</v>
      </c>
      <c r="E841" s="9">
        <v>75</v>
      </c>
      <c r="F841" s="9">
        <v>249</v>
      </c>
      <c r="G841" s="8">
        <f t="shared" si="172"/>
        <v>109.39919999999999</v>
      </c>
      <c r="H841" s="8">
        <f t="shared" si="173"/>
        <v>1768.3262300000001</v>
      </c>
      <c r="I841" s="8">
        <f t="shared" si="174"/>
        <v>160.5</v>
      </c>
      <c r="J841" s="8">
        <f t="shared" si="175"/>
        <v>2659.3199999999997</v>
      </c>
      <c r="K841" s="8">
        <f t="shared" si="176"/>
        <v>4697.5454300000001</v>
      </c>
      <c r="L841" s="8">
        <f t="shared" si="169"/>
        <v>109.39919999999999</v>
      </c>
      <c r="M841" s="8">
        <f t="shared" si="170"/>
        <v>1768.3262300000001</v>
      </c>
      <c r="N841" s="8">
        <f t="shared" si="177"/>
        <v>63.75</v>
      </c>
      <c r="O841" s="8">
        <f t="shared" si="178"/>
        <v>1596.0900000000001</v>
      </c>
      <c r="P841" s="8">
        <f t="shared" si="179"/>
        <v>3537.5654300000006</v>
      </c>
    </row>
    <row r="842" spans="1:16" outlineLevel="2" x14ac:dyDescent="0.25">
      <c r="A842" s="1" t="s">
        <v>732</v>
      </c>
      <c r="B842" s="1" t="s">
        <v>750</v>
      </c>
      <c r="C842" s="9">
        <v>0</v>
      </c>
      <c r="D842" s="9">
        <v>804.08</v>
      </c>
      <c r="E842" s="9">
        <v>0</v>
      </c>
      <c r="F842" s="9">
        <v>324.39</v>
      </c>
      <c r="G842" s="8">
        <f t="shared" si="172"/>
        <v>0</v>
      </c>
      <c r="H842" s="8">
        <f t="shared" si="173"/>
        <v>1503.6296000000002</v>
      </c>
      <c r="I842" s="8">
        <f t="shared" si="174"/>
        <v>0</v>
      </c>
      <c r="J842" s="8">
        <f t="shared" si="175"/>
        <v>3464.4851999999996</v>
      </c>
      <c r="K842" s="8">
        <f t="shared" si="176"/>
        <v>4968.1147999999994</v>
      </c>
      <c r="L842" s="8">
        <f t="shared" si="169"/>
        <v>0</v>
      </c>
      <c r="M842" s="8">
        <f t="shared" si="170"/>
        <v>1503.6296000000002</v>
      </c>
      <c r="N842" s="8">
        <f t="shared" si="177"/>
        <v>0</v>
      </c>
      <c r="O842" s="8">
        <f t="shared" si="178"/>
        <v>2079.3398999999999</v>
      </c>
      <c r="P842" s="8">
        <f t="shared" si="179"/>
        <v>3582.9695000000002</v>
      </c>
    </row>
    <row r="843" spans="1:16" outlineLevel="2" x14ac:dyDescent="0.25">
      <c r="A843" s="1" t="s">
        <v>732</v>
      </c>
      <c r="B843" s="1" t="s">
        <v>751</v>
      </c>
      <c r="C843" s="9">
        <v>96</v>
      </c>
      <c r="D843" s="9">
        <v>1685.34</v>
      </c>
      <c r="E843" s="9">
        <v>0</v>
      </c>
      <c r="F843" s="9">
        <v>938.69</v>
      </c>
      <c r="G843" s="8">
        <f t="shared" si="172"/>
        <v>75.84</v>
      </c>
      <c r="H843" s="8">
        <f t="shared" si="173"/>
        <v>3151.5857999999998</v>
      </c>
      <c r="I843" s="8">
        <f t="shared" si="174"/>
        <v>0</v>
      </c>
      <c r="J843" s="8">
        <f t="shared" si="175"/>
        <v>10025.209200000001</v>
      </c>
      <c r="K843" s="8">
        <f t="shared" si="176"/>
        <v>13252.635000000002</v>
      </c>
      <c r="L843" s="8">
        <f t="shared" si="169"/>
        <v>75.84</v>
      </c>
      <c r="M843" s="8">
        <f t="shared" si="170"/>
        <v>3151.5857999999998</v>
      </c>
      <c r="N843" s="8">
        <f t="shared" si="177"/>
        <v>0</v>
      </c>
      <c r="O843" s="8">
        <f t="shared" si="178"/>
        <v>6017.0029000000004</v>
      </c>
      <c r="P843" s="8">
        <f t="shared" si="179"/>
        <v>9244.4287000000004</v>
      </c>
    </row>
    <row r="844" spans="1:16" outlineLevel="2" x14ac:dyDescent="0.25">
      <c r="A844" s="1" t="s">
        <v>732</v>
      </c>
      <c r="B844" s="1" t="s">
        <v>752</v>
      </c>
      <c r="C844" s="9">
        <v>427.02</v>
      </c>
      <c r="D844" s="9">
        <v>1408.09</v>
      </c>
      <c r="E844" s="9">
        <v>229</v>
      </c>
      <c r="F844" s="9">
        <v>1194.32</v>
      </c>
      <c r="G844" s="8">
        <f t="shared" si="172"/>
        <v>337.3458</v>
      </c>
      <c r="H844" s="8">
        <f t="shared" si="173"/>
        <v>2633.1282999999999</v>
      </c>
      <c r="I844" s="8">
        <f t="shared" si="174"/>
        <v>490.06</v>
      </c>
      <c r="J844" s="8">
        <f t="shared" si="175"/>
        <v>12755.337599999999</v>
      </c>
      <c r="K844" s="8">
        <f t="shared" si="176"/>
        <v>16215.8717</v>
      </c>
      <c r="L844" s="8">
        <f t="shared" si="169"/>
        <v>337.3458</v>
      </c>
      <c r="M844" s="8">
        <f t="shared" si="170"/>
        <v>2633.1282999999999</v>
      </c>
      <c r="N844" s="8">
        <f t="shared" si="177"/>
        <v>194.65</v>
      </c>
      <c r="O844" s="8">
        <f t="shared" si="178"/>
        <v>7655.5911999999998</v>
      </c>
      <c r="P844" s="8">
        <f t="shared" si="179"/>
        <v>10820.7153</v>
      </c>
    </row>
    <row r="845" spans="1:16" outlineLevel="2" x14ac:dyDescent="0.25">
      <c r="A845" s="1" t="s">
        <v>732</v>
      </c>
      <c r="B845" s="1" t="s">
        <v>753</v>
      </c>
      <c r="C845" s="9">
        <v>38</v>
      </c>
      <c r="D845" s="9">
        <v>618.66999999999996</v>
      </c>
      <c r="E845" s="9">
        <v>45</v>
      </c>
      <c r="F845" s="9">
        <v>1142.4100000000001</v>
      </c>
      <c r="G845" s="8">
        <f t="shared" si="172"/>
        <v>30.020000000000003</v>
      </c>
      <c r="H845" s="8">
        <f t="shared" si="173"/>
        <v>1156.9129</v>
      </c>
      <c r="I845" s="8">
        <f t="shared" si="174"/>
        <v>96.300000000000011</v>
      </c>
      <c r="J845" s="8">
        <f t="shared" si="175"/>
        <v>12200.9388</v>
      </c>
      <c r="K845" s="8">
        <f t="shared" si="176"/>
        <v>13484.171699999999</v>
      </c>
      <c r="L845" s="8">
        <f t="shared" si="169"/>
        <v>30.020000000000003</v>
      </c>
      <c r="M845" s="8">
        <f t="shared" si="170"/>
        <v>1156.9129</v>
      </c>
      <c r="N845" s="8">
        <f t="shared" si="177"/>
        <v>38.25</v>
      </c>
      <c r="O845" s="8">
        <f t="shared" si="178"/>
        <v>7322.8481000000011</v>
      </c>
      <c r="P845" s="8">
        <f t="shared" si="179"/>
        <v>8548.0310000000009</v>
      </c>
    </row>
    <row r="846" spans="1:16" outlineLevel="2" x14ac:dyDescent="0.25">
      <c r="A846" s="1" t="s">
        <v>732</v>
      </c>
      <c r="B846" s="1" t="s">
        <v>754</v>
      </c>
      <c r="C846" s="9">
        <v>79</v>
      </c>
      <c r="D846" s="9">
        <v>1649.519</v>
      </c>
      <c r="E846" s="9">
        <v>12</v>
      </c>
      <c r="F846" s="9">
        <v>838.78</v>
      </c>
      <c r="G846" s="8">
        <f t="shared" si="172"/>
        <v>62.410000000000004</v>
      </c>
      <c r="H846" s="8">
        <f t="shared" si="173"/>
        <v>3084.6005300000002</v>
      </c>
      <c r="I846" s="8">
        <f t="shared" si="174"/>
        <v>25.68</v>
      </c>
      <c r="J846" s="8">
        <f t="shared" si="175"/>
        <v>8958.1703999999991</v>
      </c>
      <c r="K846" s="8">
        <f t="shared" si="176"/>
        <v>12130.860929999999</v>
      </c>
      <c r="L846" s="8">
        <f t="shared" si="169"/>
        <v>62.410000000000004</v>
      </c>
      <c r="M846" s="8">
        <f t="shared" si="170"/>
        <v>3084.6005300000002</v>
      </c>
      <c r="N846" s="8">
        <f t="shared" si="177"/>
        <v>10.199999999999999</v>
      </c>
      <c r="O846" s="8">
        <f t="shared" si="178"/>
        <v>5376.5797999999995</v>
      </c>
      <c r="P846" s="8">
        <f t="shared" si="179"/>
        <v>8533.7903299999998</v>
      </c>
    </row>
    <row r="847" spans="1:16" outlineLevel="2" x14ac:dyDescent="0.25">
      <c r="A847" s="1" t="s">
        <v>732</v>
      </c>
      <c r="B847" s="1" t="s">
        <v>755</v>
      </c>
      <c r="C847" s="9">
        <v>346</v>
      </c>
      <c r="D847" s="9">
        <v>855.98</v>
      </c>
      <c r="E847" s="9">
        <v>120</v>
      </c>
      <c r="F847" s="9">
        <v>118</v>
      </c>
      <c r="G847" s="8">
        <f t="shared" si="172"/>
        <v>273.34000000000003</v>
      </c>
      <c r="H847" s="8">
        <f t="shared" si="173"/>
        <v>1600.6826000000001</v>
      </c>
      <c r="I847" s="8">
        <f t="shared" si="174"/>
        <v>256.8</v>
      </c>
      <c r="J847" s="8">
        <f t="shared" si="175"/>
        <v>1260.24</v>
      </c>
      <c r="K847" s="8">
        <f t="shared" si="176"/>
        <v>3391.0626000000002</v>
      </c>
      <c r="L847" s="8">
        <f t="shared" si="169"/>
        <v>273.34000000000003</v>
      </c>
      <c r="M847" s="8">
        <f t="shared" si="170"/>
        <v>1600.6826000000001</v>
      </c>
      <c r="N847" s="8">
        <f t="shared" si="177"/>
        <v>102</v>
      </c>
      <c r="O847" s="8">
        <f t="shared" si="178"/>
        <v>756.38</v>
      </c>
      <c r="P847" s="8">
        <f t="shared" si="179"/>
        <v>2732.4026000000003</v>
      </c>
    </row>
    <row r="848" spans="1:16" outlineLevel="2" x14ac:dyDescent="0.25">
      <c r="A848" s="1" t="s">
        <v>732</v>
      </c>
      <c r="B848" s="1" t="s">
        <v>756</v>
      </c>
      <c r="C848" s="9">
        <v>57.33</v>
      </c>
      <c r="D848" s="9">
        <v>2422.98</v>
      </c>
      <c r="E848" s="9">
        <v>0</v>
      </c>
      <c r="F848" s="9">
        <v>1534.83</v>
      </c>
      <c r="G848" s="8">
        <f t="shared" si="172"/>
        <v>45.290700000000001</v>
      </c>
      <c r="H848" s="8">
        <f t="shared" si="173"/>
        <v>4530.9726000000001</v>
      </c>
      <c r="I848" s="8">
        <f t="shared" si="174"/>
        <v>0</v>
      </c>
      <c r="J848" s="8">
        <f t="shared" si="175"/>
        <v>16391.984399999998</v>
      </c>
      <c r="K848" s="8">
        <f t="shared" si="176"/>
        <v>20968.247699999996</v>
      </c>
      <c r="L848" s="8">
        <f t="shared" si="169"/>
        <v>45.290700000000001</v>
      </c>
      <c r="M848" s="8">
        <f t="shared" si="170"/>
        <v>4530.9726000000001</v>
      </c>
      <c r="N848" s="8">
        <f t="shared" si="177"/>
        <v>0</v>
      </c>
      <c r="O848" s="8">
        <f t="shared" si="178"/>
        <v>9838.2602999999999</v>
      </c>
      <c r="P848" s="8">
        <f t="shared" si="179"/>
        <v>14414.5236</v>
      </c>
    </row>
    <row r="849" spans="1:16" outlineLevel="1" x14ac:dyDescent="0.25">
      <c r="A849" s="23" t="s">
        <v>1231</v>
      </c>
      <c r="B849" s="22"/>
      <c r="C849" s="9">
        <f t="shared" ref="C849:P849" si="180">SUBTOTAL(9,C825:C848)</f>
        <v>3261.74</v>
      </c>
      <c r="D849" s="9">
        <f t="shared" si="180"/>
        <v>30723.526000000005</v>
      </c>
      <c r="E849" s="9">
        <f t="shared" si="180"/>
        <v>2361.759</v>
      </c>
      <c r="F849" s="9">
        <f t="shared" si="180"/>
        <v>18972.231999999996</v>
      </c>
      <c r="G849" s="8">
        <f t="shared" si="180"/>
        <v>2576.7746000000002</v>
      </c>
      <c r="H849" s="8">
        <f t="shared" si="180"/>
        <v>57452.993620000016</v>
      </c>
      <c r="I849" s="8">
        <f t="shared" si="180"/>
        <v>5054.1642600000014</v>
      </c>
      <c r="J849" s="8">
        <f t="shared" si="180"/>
        <v>202623.43776</v>
      </c>
      <c r="K849" s="8">
        <f t="shared" si="180"/>
        <v>267707.37024000002</v>
      </c>
      <c r="L849" s="8">
        <f t="shared" si="180"/>
        <v>2576.7746000000002</v>
      </c>
      <c r="M849" s="8">
        <f t="shared" si="180"/>
        <v>57452.993620000016</v>
      </c>
      <c r="N849" s="8">
        <f t="shared" si="180"/>
        <v>2007.4951500000002</v>
      </c>
      <c r="O849" s="8">
        <f t="shared" si="180"/>
        <v>121612.00712000002</v>
      </c>
      <c r="P849" s="8">
        <f t="shared" si="180"/>
        <v>183649.27049000002</v>
      </c>
    </row>
    <row r="850" spans="1:16" outlineLevel="2" x14ac:dyDescent="0.25">
      <c r="A850" s="1" t="s">
        <v>757</v>
      </c>
      <c r="B850" s="1" t="s">
        <v>758</v>
      </c>
      <c r="C850" s="9">
        <v>4607.45</v>
      </c>
      <c r="D850" s="9">
        <v>5107.7299999999996</v>
      </c>
      <c r="E850" s="9">
        <v>972.66</v>
      </c>
      <c r="F850" s="9">
        <v>3411.527</v>
      </c>
      <c r="G850" s="8">
        <f t="shared" si="172"/>
        <v>3639.8854999999999</v>
      </c>
      <c r="H850" s="8">
        <f t="shared" si="173"/>
        <v>9551.4550999999992</v>
      </c>
      <c r="I850" s="8">
        <f t="shared" si="174"/>
        <v>2081.4924000000001</v>
      </c>
      <c r="J850" s="8">
        <f t="shared" si="175"/>
        <v>36435.108359999998</v>
      </c>
      <c r="K850" s="8">
        <f t="shared" si="176"/>
        <v>51707.941359999997</v>
      </c>
      <c r="L850" s="8">
        <f t="shared" si="169"/>
        <v>3639.8854999999999</v>
      </c>
      <c r="M850" s="8">
        <f t="shared" si="170"/>
        <v>9551.4550999999992</v>
      </c>
      <c r="N850" s="8">
        <f t="shared" si="177"/>
        <v>826.76099999999997</v>
      </c>
      <c r="O850" s="8">
        <f t="shared" si="178"/>
        <v>21867.888070000001</v>
      </c>
      <c r="P850" s="8">
        <f t="shared" si="179"/>
        <v>35885.989670000003</v>
      </c>
    </row>
    <row r="851" spans="1:16" outlineLevel="2" x14ac:dyDescent="0.25">
      <c r="A851" s="1" t="s">
        <v>757</v>
      </c>
      <c r="B851" s="1" t="s">
        <v>759</v>
      </c>
      <c r="C851" s="9">
        <v>577.45000000000005</v>
      </c>
      <c r="D851" s="9">
        <v>1870.38</v>
      </c>
      <c r="E851" s="9">
        <v>79.290000000000006</v>
      </c>
      <c r="F851" s="9">
        <v>706.39</v>
      </c>
      <c r="G851" s="8">
        <f t="shared" si="172"/>
        <v>456.18550000000005</v>
      </c>
      <c r="H851" s="8">
        <f t="shared" si="173"/>
        <v>3497.6106000000004</v>
      </c>
      <c r="I851" s="8">
        <f t="shared" si="174"/>
        <v>169.68060000000003</v>
      </c>
      <c r="J851" s="8">
        <f t="shared" si="175"/>
        <v>7544.2451999999994</v>
      </c>
      <c r="K851" s="8">
        <f t="shared" si="176"/>
        <v>11667.7219</v>
      </c>
      <c r="L851" s="8">
        <f t="shared" si="169"/>
        <v>456.18550000000005</v>
      </c>
      <c r="M851" s="8">
        <f t="shared" si="170"/>
        <v>3497.6106000000004</v>
      </c>
      <c r="N851" s="8">
        <f t="shared" si="177"/>
        <v>67.396500000000003</v>
      </c>
      <c r="O851" s="8">
        <f t="shared" si="178"/>
        <v>4527.9598999999998</v>
      </c>
      <c r="P851" s="8">
        <f t="shared" si="179"/>
        <v>8549.1525000000001</v>
      </c>
    </row>
    <row r="852" spans="1:16" outlineLevel="2" x14ac:dyDescent="0.25">
      <c r="A852" s="1" t="s">
        <v>757</v>
      </c>
      <c r="B852" s="1" t="s">
        <v>760</v>
      </c>
      <c r="C852" s="9">
        <v>1712.76</v>
      </c>
      <c r="D852" s="9">
        <v>1171.57</v>
      </c>
      <c r="E852" s="9">
        <v>741.78</v>
      </c>
      <c r="F852" s="9">
        <v>1336.69</v>
      </c>
      <c r="G852" s="8">
        <f t="shared" si="172"/>
        <v>1353.0804000000001</v>
      </c>
      <c r="H852" s="8">
        <f t="shared" si="173"/>
        <v>2190.8359</v>
      </c>
      <c r="I852" s="8">
        <f t="shared" si="174"/>
        <v>1587.4092000000001</v>
      </c>
      <c r="J852" s="8">
        <f t="shared" si="175"/>
        <v>14275.849200000001</v>
      </c>
      <c r="K852" s="8">
        <f t="shared" si="176"/>
        <v>19407.1747</v>
      </c>
      <c r="L852" s="8">
        <f t="shared" si="169"/>
        <v>1353.0804000000001</v>
      </c>
      <c r="M852" s="8">
        <f t="shared" si="170"/>
        <v>2190.8359</v>
      </c>
      <c r="N852" s="8">
        <f t="shared" si="177"/>
        <v>630.51299999999992</v>
      </c>
      <c r="O852" s="8">
        <f t="shared" si="178"/>
        <v>8568.1828999999998</v>
      </c>
      <c r="P852" s="8">
        <f t="shared" si="179"/>
        <v>12742.6122</v>
      </c>
    </row>
    <row r="853" spans="1:16" outlineLevel="2" x14ac:dyDescent="0.25">
      <c r="A853" s="1" t="s">
        <v>757</v>
      </c>
      <c r="B853" s="1" t="s">
        <v>761</v>
      </c>
      <c r="C853" s="9">
        <v>2858.08</v>
      </c>
      <c r="D853" s="9">
        <v>2469.38</v>
      </c>
      <c r="E853" s="9">
        <v>55.85</v>
      </c>
      <c r="F853" s="9">
        <v>864.88</v>
      </c>
      <c r="G853" s="8">
        <f t="shared" si="172"/>
        <v>2257.8832000000002</v>
      </c>
      <c r="H853" s="8">
        <f t="shared" si="173"/>
        <v>4617.7406000000001</v>
      </c>
      <c r="I853" s="8">
        <f t="shared" si="174"/>
        <v>119.51900000000001</v>
      </c>
      <c r="J853" s="8">
        <f t="shared" si="175"/>
        <v>9236.9184000000005</v>
      </c>
      <c r="K853" s="8">
        <f t="shared" si="176"/>
        <v>16232.0612</v>
      </c>
      <c r="L853" s="8">
        <f t="shared" si="169"/>
        <v>2257.8832000000002</v>
      </c>
      <c r="M853" s="8">
        <f t="shared" si="170"/>
        <v>4617.7406000000001</v>
      </c>
      <c r="N853" s="8">
        <f t="shared" si="177"/>
        <v>47.472499999999997</v>
      </c>
      <c r="O853" s="8">
        <f t="shared" si="178"/>
        <v>5543.8807999999999</v>
      </c>
      <c r="P853" s="8">
        <f t="shared" si="179"/>
        <v>12466.9771</v>
      </c>
    </row>
    <row r="854" spans="1:16" outlineLevel="2" x14ac:dyDescent="0.25">
      <c r="A854" s="1" t="s">
        <v>757</v>
      </c>
      <c r="B854" s="1" t="s">
        <v>762</v>
      </c>
      <c r="C854" s="9">
        <v>108.16</v>
      </c>
      <c r="D854" s="9">
        <v>103.5</v>
      </c>
      <c r="E854" s="9">
        <v>40</v>
      </c>
      <c r="F854" s="9">
        <v>465.38</v>
      </c>
      <c r="G854" s="8">
        <f t="shared" si="172"/>
        <v>85.446399999999997</v>
      </c>
      <c r="H854" s="8">
        <f t="shared" si="173"/>
        <v>193.54500000000002</v>
      </c>
      <c r="I854" s="8">
        <f t="shared" si="174"/>
        <v>85.600000000000009</v>
      </c>
      <c r="J854" s="8">
        <f t="shared" si="175"/>
        <v>4970.2583999999997</v>
      </c>
      <c r="K854" s="8">
        <f t="shared" si="176"/>
        <v>5334.8498</v>
      </c>
      <c r="L854" s="8">
        <f t="shared" si="169"/>
        <v>85.446399999999997</v>
      </c>
      <c r="M854" s="8">
        <f t="shared" si="170"/>
        <v>193.54500000000002</v>
      </c>
      <c r="N854" s="8">
        <f t="shared" si="177"/>
        <v>34</v>
      </c>
      <c r="O854" s="8">
        <f t="shared" si="178"/>
        <v>2983.0857999999998</v>
      </c>
      <c r="P854" s="8">
        <f t="shared" si="179"/>
        <v>3296.0771999999997</v>
      </c>
    </row>
    <row r="855" spans="1:16" outlineLevel="2" x14ac:dyDescent="0.25">
      <c r="A855" s="1" t="s">
        <v>757</v>
      </c>
      <c r="B855" s="1" t="s">
        <v>763</v>
      </c>
      <c r="C855" s="9">
        <v>5139.9399999999996</v>
      </c>
      <c r="D855" s="9">
        <v>1338.55</v>
      </c>
      <c r="E855" s="9">
        <v>223.05</v>
      </c>
      <c r="F855" s="9">
        <v>683.64</v>
      </c>
      <c r="G855" s="8">
        <f t="shared" si="172"/>
        <v>4060.5526</v>
      </c>
      <c r="H855" s="8">
        <f t="shared" si="173"/>
        <v>2503.0884999999998</v>
      </c>
      <c r="I855" s="8">
        <f t="shared" si="174"/>
        <v>477.32700000000006</v>
      </c>
      <c r="J855" s="8">
        <f t="shared" si="175"/>
        <v>7301.2752</v>
      </c>
      <c r="K855" s="8">
        <f t="shared" si="176"/>
        <v>14342.2433</v>
      </c>
      <c r="L855" s="8">
        <f t="shared" si="169"/>
        <v>4060.5526</v>
      </c>
      <c r="M855" s="8">
        <f t="shared" si="170"/>
        <v>2503.0884999999998</v>
      </c>
      <c r="N855" s="8">
        <f t="shared" si="177"/>
        <v>189.5925</v>
      </c>
      <c r="O855" s="8">
        <f t="shared" si="178"/>
        <v>4382.1324000000004</v>
      </c>
      <c r="P855" s="8">
        <f t="shared" si="179"/>
        <v>11135.366</v>
      </c>
    </row>
    <row r="856" spans="1:16" outlineLevel="2" x14ac:dyDescent="0.25">
      <c r="A856" s="1" t="s">
        <v>757</v>
      </c>
      <c r="B856" s="1" t="s">
        <v>764</v>
      </c>
      <c r="C856" s="9">
        <v>1184.74</v>
      </c>
      <c r="D856" s="9">
        <v>377</v>
      </c>
      <c r="E856" s="9">
        <v>226.9</v>
      </c>
      <c r="F856" s="9">
        <v>543.25</v>
      </c>
      <c r="G856" s="8">
        <f t="shared" si="172"/>
        <v>935.94460000000004</v>
      </c>
      <c r="H856" s="8">
        <f t="shared" si="173"/>
        <v>704.99</v>
      </c>
      <c r="I856" s="8">
        <f t="shared" si="174"/>
        <v>485.56600000000003</v>
      </c>
      <c r="J856" s="8">
        <f t="shared" si="175"/>
        <v>5801.91</v>
      </c>
      <c r="K856" s="8">
        <f t="shared" si="176"/>
        <v>7928.4106000000002</v>
      </c>
      <c r="L856" s="8">
        <f t="shared" si="169"/>
        <v>935.94460000000004</v>
      </c>
      <c r="M856" s="8">
        <f t="shared" si="170"/>
        <v>704.99</v>
      </c>
      <c r="N856" s="8">
        <f t="shared" si="177"/>
        <v>192.86500000000001</v>
      </c>
      <c r="O856" s="8">
        <f t="shared" si="178"/>
        <v>3482.2325000000001</v>
      </c>
      <c r="P856" s="8">
        <f t="shared" si="179"/>
        <v>5316.0321000000004</v>
      </c>
    </row>
    <row r="857" spans="1:16" outlineLevel="2" x14ac:dyDescent="0.25">
      <c r="A857" s="1" t="s">
        <v>757</v>
      </c>
      <c r="B857" s="1" t="s">
        <v>765</v>
      </c>
      <c r="C857" s="9">
        <v>38106.39</v>
      </c>
      <c r="D857" s="9">
        <v>5000.83</v>
      </c>
      <c r="E857" s="9">
        <v>852.54</v>
      </c>
      <c r="F857" s="9">
        <v>2094.16</v>
      </c>
      <c r="G857" s="8">
        <f t="shared" si="172"/>
        <v>30104.0481</v>
      </c>
      <c r="H857" s="8">
        <f t="shared" si="173"/>
        <v>9351.5521000000008</v>
      </c>
      <c r="I857" s="8">
        <f t="shared" si="174"/>
        <v>1824.4356</v>
      </c>
      <c r="J857" s="8">
        <f t="shared" si="175"/>
        <v>22365.628799999999</v>
      </c>
      <c r="K857" s="8">
        <f t="shared" si="176"/>
        <v>63645.664599999996</v>
      </c>
      <c r="L857" s="8">
        <f t="shared" si="169"/>
        <v>30104.0481</v>
      </c>
      <c r="M857" s="8">
        <f t="shared" si="170"/>
        <v>9351.5521000000008</v>
      </c>
      <c r="N857" s="8">
        <f t="shared" si="177"/>
        <v>724.65899999999999</v>
      </c>
      <c r="O857" s="8">
        <f t="shared" si="178"/>
        <v>13423.5656</v>
      </c>
      <c r="P857" s="8">
        <f t="shared" si="179"/>
        <v>53603.824800000002</v>
      </c>
    </row>
    <row r="858" spans="1:16" outlineLevel="2" x14ac:dyDescent="0.25">
      <c r="A858" s="1" t="s">
        <v>757</v>
      </c>
      <c r="B858" s="1" t="s">
        <v>766</v>
      </c>
      <c r="C858" s="9">
        <v>28621.58</v>
      </c>
      <c r="D858" s="9">
        <v>320</v>
      </c>
      <c r="E858" s="9">
        <v>0</v>
      </c>
      <c r="F858" s="9">
        <v>191.8</v>
      </c>
      <c r="G858" s="8">
        <f t="shared" si="172"/>
        <v>22611.048200000001</v>
      </c>
      <c r="H858" s="8">
        <f t="shared" si="173"/>
        <v>598.40000000000009</v>
      </c>
      <c r="I858" s="8">
        <f t="shared" si="174"/>
        <v>0</v>
      </c>
      <c r="J858" s="8">
        <f t="shared" si="175"/>
        <v>2048.424</v>
      </c>
      <c r="K858" s="8">
        <f t="shared" si="176"/>
        <v>25257.872200000002</v>
      </c>
      <c r="L858" s="8">
        <f t="shared" si="169"/>
        <v>22611.048200000001</v>
      </c>
      <c r="M858" s="8">
        <f t="shared" si="170"/>
        <v>598.40000000000009</v>
      </c>
      <c r="N858" s="8">
        <f t="shared" si="177"/>
        <v>0</v>
      </c>
      <c r="O858" s="8">
        <f t="shared" si="178"/>
        <v>1229.4380000000001</v>
      </c>
      <c r="P858" s="8">
        <f t="shared" si="179"/>
        <v>24438.886200000001</v>
      </c>
    </row>
    <row r="859" spans="1:16" outlineLevel="2" x14ac:dyDescent="0.25">
      <c r="A859" s="1" t="s">
        <v>757</v>
      </c>
      <c r="B859" s="1" t="s">
        <v>767</v>
      </c>
      <c r="C859" s="9">
        <v>819.95</v>
      </c>
      <c r="D859" s="9">
        <v>1783.05</v>
      </c>
      <c r="E859" s="9">
        <v>71.64</v>
      </c>
      <c r="F859" s="9">
        <v>1009.97</v>
      </c>
      <c r="G859" s="8">
        <f t="shared" si="172"/>
        <v>647.76050000000009</v>
      </c>
      <c r="H859" s="8">
        <f t="shared" si="173"/>
        <v>3334.3035</v>
      </c>
      <c r="I859" s="8">
        <f t="shared" si="174"/>
        <v>153.30960000000002</v>
      </c>
      <c r="J859" s="8">
        <f t="shared" si="175"/>
        <v>10786.479600000001</v>
      </c>
      <c r="K859" s="8">
        <f t="shared" si="176"/>
        <v>14921.853200000001</v>
      </c>
      <c r="L859" s="8">
        <f t="shared" si="169"/>
        <v>647.76050000000009</v>
      </c>
      <c r="M859" s="8">
        <f t="shared" si="170"/>
        <v>3334.3035</v>
      </c>
      <c r="N859" s="8">
        <f t="shared" si="177"/>
        <v>60.893999999999998</v>
      </c>
      <c r="O859" s="8">
        <f t="shared" si="178"/>
        <v>6473.9077000000007</v>
      </c>
      <c r="P859" s="8">
        <f t="shared" si="179"/>
        <v>10516.8657</v>
      </c>
    </row>
    <row r="860" spans="1:16" outlineLevel="2" x14ac:dyDescent="0.25">
      <c r="A860" s="1" t="s">
        <v>757</v>
      </c>
      <c r="B860" s="1" t="s">
        <v>768</v>
      </c>
      <c r="C860" s="9">
        <v>3428.36</v>
      </c>
      <c r="D860" s="9">
        <v>1044.3499999999999</v>
      </c>
      <c r="E860" s="9">
        <v>157.49</v>
      </c>
      <c r="F860" s="9">
        <v>658.86</v>
      </c>
      <c r="G860" s="8">
        <f t="shared" si="172"/>
        <v>2708.4044000000004</v>
      </c>
      <c r="H860" s="8">
        <f t="shared" si="173"/>
        <v>1952.9344999999998</v>
      </c>
      <c r="I860" s="8">
        <f t="shared" si="174"/>
        <v>337.02860000000004</v>
      </c>
      <c r="J860" s="8">
        <f t="shared" si="175"/>
        <v>7036.6247999999996</v>
      </c>
      <c r="K860" s="8">
        <f t="shared" si="176"/>
        <v>12034.9923</v>
      </c>
      <c r="L860" s="8">
        <f t="shared" si="169"/>
        <v>2708.4044000000004</v>
      </c>
      <c r="M860" s="8">
        <f t="shared" si="170"/>
        <v>1952.9344999999998</v>
      </c>
      <c r="N860" s="8">
        <f t="shared" si="177"/>
        <v>133.8665</v>
      </c>
      <c r="O860" s="8">
        <f t="shared" si="178"/>
        <v>4223.2925999999998</v>
      </c>
      <c r="P860" s="8">
        <f t="shared" si="179"/>
        <v>9018.4979999999996</v>
      </c>
    </row>
    <row r="861" spans="1:16" outlineLevel="2" x14ac:dyDescent="0.25">
      <c r="A861" s="1" t="s">
        <v>757</v>
      </c>
      <c r="B861" s="1" t="s">
        <v>769</v>
      </c>
      <c r="C861" s="9">
        <v>4648.18</v>
      </c>
      <c r="D861" s="9">
        <v>3240.57</v>
      </c>
      <c r="E861" s="9">
        <v>225.7</v>
      </c>
      <c r="F861" s="9">
        <v>844.79</v>
      </c>
      <c r="G861" s="8">
        <f t="shared" si="172"/>
        <v>3672.0622000000003</v>
      </c>
      <c r="H861" s="8">
        <f t="shared" si="173"/>
        <v>6059.8659000000007</v>
      </c>
      <c r="I861" s="8">
        <f t="shared" si="174"/>
        <v>482.99799999999999</v>
      </c>
      <c r="J861" s="8">
        <f t="shared" si="175"/>
        <v>9022.3571999999986</v>
      </c>
      <c r="K861" s="8">
        <f t="shared" si="176"/>
        <v>19237.283299999999</v>
      </c>
      <c r="L861" s="8">
        <f t="shared" si="169"/>
        <v>3672.0622000000003</v>
      </c>
      <c r="M861" s="8">
        <f t="shared" si="170"/>
        <v>6059.8659000000007</v>
      </c>
      <c r="N861" s="8">
        <f t="shared" si="177"/>
        <v>191.845</v>
      </c>
      <c r="O861" s="8">
        <f t="shared" si="178"/>
        <v>5415.1039000000001</v>
      </c>
      <c r="P861" s="8">
        <f t="shared" si="179"/>
        <v>15338.877</v>
      </c>
    </row>
    <row r="862" spans="1:16" outlineLevel="2" x14ac:dyDescent="0.25">
      <c r="A862" s="1" t="s">
        <v>757</v>
      </c>
      <c r="B862" s="1" t="s">
        <v>770</v>
      </c>
      <c r="C862" s="9">
        <v>14047.85</v>
      </c>
      <c r="D862" s="9">
        <v>728.13</v>
      </c>
      <c r="E862" s="9">
        <v>0</v>
      </c>
      <c r="F862" s="9">
        <v>158</v>
      </c>
      <c r="G862" s="8">
        <f t="shared" si="172"/>
        <v>11097.801500000001</v>
      </c>
      <c r="H862" s="8">
        <f t="shared" si="173"/>
        <v>1361.6031</v>
      </c>
      <c r="I862" s="8">
        <f t="shared" si="174"/>
        <v>0</v>
      </c>
      <c r="J862" s="8">
        <f t="shared" si="175"/>
        <v>1687.44</v>
      </c>
      <c r="K862" s="8">
        <f t="shared" si="176"/>
        <v>14146.844600000002</v>
      </c>
      <c r="L862" s="8">
        <f t="shared" si="169"/>
        <v>11097.801500000001</v>
      </c>
      <c r="M862" s="8">
        <f t="shared" si="170"/>
        <v>1361.6031</v>
      </c>
      <c r="N862" s="8">
        <f t="shared" si="177"/>
        <v>0</v>
      </c>
      <c r="O862" s="8">
        <f t="shared" si="178"/>
        <v>1012.78</v>
      </c>
      <c r="P862" s="8">
        <f t="shared" si="179"/>
        <v>13472.184600000002</v>
      </c>
    </row>
    <row r="863" spans="1:16" outlineLevel="2" x14ac:dyDescent="0.25">
      <c r="A863" s="1" t="s">
        <v>757</v>
      </c>
      <c r="B863" s="1" t="s">
        <v>771</v>
      </c>
      <c r="C863" s="9">
        <v>6261.44</v>
      </c>
      <c r="D863" s="9">
        <v>1634.63</v>
      </c>
      <c r="E863" s="9">
        <v>52.3</v>
      </c>
      <c r="F863" s="9">
        <v>889.42</v>
      </c>
      <c r="G863" s="8">
        <f t="shared" si="172"/>
        <v>4946.5375999999997</v>
      </c>
      <c r="H863" s="8">
        <f t="shared" si="173"/>
        <v>3056.7581000000005</v>
      </c>
      <c r="I863" s="8">
        <f t="shared" si="174"/>
        <v>111.922</v>
      </c>
      <c r="J863" s="8">
        <f t="shared" si="175"/>
        <v>9499.0055999999986</v>
      </c>
      <c r="K863" s="8">
        <f t="shared" si="176"/>
        <v>17614.223299999998</v>
      </c>
      <c r="L863" s="8">
        <f t="shared" si="169"/>
        <v>4946.5375999999997</v>
      </c>
      <c r="M863" s="8">
        <f t="shared" si="170"/>
        <v>3056.7581000000005</v>
      </c>
      <c r="N863" s="8">
        <f t="shared" si="177"/>
        <v>44.454999999999998</v>
      </c>
      <c r="O863" s="8">
        <f t="shared" si="178"/>
        <v>5701.1822000000002</v>
      </c>
      <c r="P863" s="8">
        <f t="shared" si="179"/>
        <v>13748.9329</v>
      </c>
    </row>
    <row r="864" spans="1:16" outlineLevel="2" x14ac:dyDescent="0.25">
      <c r="A864" s="1" t="s">
        <v>757</v>
      </c>
      <c r="B864" s="1" t="s">
        <v>772</v>
      </c>
      <c r="C864" s="9">
        <v>14767.48</v>
      </c>
      <c r="D864" s="9">
        <v>1419.568</v>
      </c>
      <c r="E864" s="9">
        <v>127.38</v>
      </c>
      <c r="F864" s="9">
        <v>288.89999999999998</v>
      </c>
      <c r="G864" s="8">
        <f t="shared" si="172"/>
        <v>11666.3092</v>
      </c>
      <c r="H864" s="8">
        <f t="shared" si="173"/>
        <v>2654.5921600000001</v>
      </c>
      <c r="I864" s="8">
        <f t="shared" si="174"/>
        <v>272.59320000000002</v>
      </c>
      <c r="J864" s="8">
        <f t="shared" si="175"/>
        <v>3085.4519999999998</v>
      </c>
      <c r="K864" s="8">
        <f t="shared" si="176"/>
        <v>17678.94656</v>
      </c>
      <c r="L864" s="8">
        <f t="shared" si="169"/>
        <v>11666.3092</v>
      </c>
      <c r="M864" s="8">
        <f t="shared" si="170"/>
        <v>2654.5921600000001</v>
      </c>
      <c r="N864" s="8">
        <f t="shared" si="177"/>
        <v>108.273</v>
      </c>
      <c r="O864" s="8">
        <f t="shared" si="178"/>
        <v>1851.8489999999999</v>
      </c>
      <c r="P864" s="8">
        <f t="shared" si="179"/>
        <v>16281.023359999999</v>
      </c>
    </row>
    <row r="865" spans="1:16" outlineLevel="2" x14ac:dyDescent="0.25">
      <c r="A865" s="1" t="s">
        <v>757</v>
      </c>
      <c r="B865" s="1" t="s">
        <v>773</v>
      </c>
      <c r="C865" s="9">
        <v>3284.78</v>
      </c>
      <c r="D865" s="9">
        <v>2332.5700000000002</v>
      </c>
      <c r="E865" s="9">
        <v>88.93</v>
      </c>
      <c r="F865" s="9">
        <v>1024.3399999999999</v>
      </c>
      <c r="G865" s="8">
        <f t="shared" si="172"/>
        <v>2594.9762000000001</v>
      </c>
      <c r="H865" s="8">
        <f t="shared" si="173"/>
        <v>4361.9059000000007</v>
      </c>
      <c r="I865" s="8">
        <f t="shared" si="174"/>
        <v>190.31020000000004</v>
      </c>
      <c r="J865" s="8">
        <f t="shared" si="175"/>
        <v>10939.9512</v>
      </c>
      <c r="K865" s="8">
        <f t="shared" si="176"/>
        <v>18087.143499999998</v>
      </c>
      <c r="L865" s="8">
        <f t="shared" si="169"/>
        <v>2594.9762000000001</v>
      </c>
      <c r="M865" s="8">
        <f t="shared" si="170"/>
        <v>4361.9059000000007</v>
      </c>
      <c r="N865" s="8">
        <f t="shared" si="177"/>
        <v>75.590500000000006</v>
      </c>
      <c r="O865" s="8">
        <f t="shared" si="178"/>
        <v>6566.0193999999992</v>
      </c>
      <c r="P865" s="8">
        <f t="shared" si="179"/>
        <v>13598.492</v>
      </c>
    </row>
    <row r="866" spans="1:16" outlineLevel="2" x14ac:dyDescent="0.25">
      <c r="A866" s="1" t="s">
        <v>757</v>
      </c>
      <c r="B866" s="1" t="s">
        <v>774</v>
      </c>
      <c r="C866" s="9">
        <v>4315.01</v>
      </c>
      <c r="D866" s="9">
        <v>2735.2</v>
      </c>
      <c r="E866" s="9">
        <v>354.5</v>
      </c>
      <c r="F866" s="9">
        <v>2443.4499999999998</v>
      </c>
      <c r="G866" s="8">
        <f t="shared" si="172"/>
        <v>3408.8579000000004</v>
      </c>
      <c r="H866" s="8">
        <f t="shared" si="173"/>
        <v>5114.8239999999996</v>
      </c>
      <c r="I866" s="8">
        <f t="shared" si="174"/>
        <v>758.63</v>
      </c>
      <c r="J866" s="8">
        <f t="shared" si="175"/>
        <v>26096.045999999998</v>
      </c>
      <c r="K866" s="8">
        <f t="shared" si="176"/>
        <v>35378.357899999995</v>
      </c>
      <c r="L866" s="8">
        <f t="shared" si="169"/>
        <v>3408.8579000000004</v>
      </c>
      <c r="M866" s="8">
        <f t="shared" si="170"/>
        <v>5114.8239999999996</v>
      </c>
      <c r="N866" s="8">
        <f t="shared" si="177"/>
        <v>301.32499999999999</v>
      </c>
      <c r="O866" s="8">
        <f t="shared" si="178"/>
        <v>15662.514499999999</v>
      </c>
      <c r="P866" s="8">
        <f t="shared" si="179"/>
        <v>24487.521399999998</v>
      </c>
    </row>
    <row r="867" spans="1:16" outlineLevel="2" x14ac:dyDescent="0.25">
      <c r="A867" s="1" t="s">
        <v>757</v>
      </c>
      <c r="B867" s="1" t="s">
        <v>775</v>
      </c>
      <c r="C867" s="9">
        <v>1554.51</v>
      </c>
      <c r="D867" s="9">
        <v>896.84</v>
      </c>
      <c r="E867" s="9">
        <v>1245.3800000000001</v>
      </c>
      <c r="F867" s="9">
        <v>1742.59</v>
      </c>
      <c r="G867" s="8">
        <f t="shared" si="172"/>
        <v>1228.0629000000001</v>
      </c>
      <c r="H867" s="8">
        <f t="shared" si="173"/>
        <v>1677.0908000000002</v>
      </c>
      <c r="I867" s="8">
        <f t="shared" si="174"/>
        <v>2665.1132000000002</v>
      </c>
      <c r="J867" s="8">
        <f t="shared" si="175"/>
        <v>18610.861199999999</v>
      </c>
      <c r="K867" s="8">
        <f t="shared" si="176"/>
        <v>24181.128100000002</v>
      </c>
      <c r="L867" s="8">
        <f t="shared" si="169"/>
        <v>1228.0629000000001</v>
      </c>
      <c r="M867" s="8">
        <f t="shared" si="170"/>
        <v>1677.0908000000002</v>
      </c>
      <c r="N867" s="8">
        <f t="shared" si="177"/>
        <v>1058.5730000000001</v>
      </c>
      <c r="O867" s="8">
        <f t="shared" si="178"/>
        <v>11170.001899999999</v>
      </c>
      <c r="P867" s="8">
        <f t="shared" si="179"/>
        <v>15133.728599999999</v>
      </c>
    </row>
    <row r="868" spans="1:16" outlineLevel="2" x14ac:dyDescent="0.25">
      <c r="A868" s="1" t="s">
        <v>757</v>
      </c>
      <c r="B868" s="1" t="s">
        <v>776</v>
      </c>
      <c r="C868" s="9">
        <v>895</v>
      </c>
      <c r="D868" s="9">
        <v>996.89</v>
      </c>
      <c r="E868" s="9">
        <v>0</v>
      </c>
      <c r="F868" s="9">
        <v>301.51</v>
      </c>
      <c r="G868" s="8">
        <f t="shared" si="172"/>
        <v>707.05000000000007</v>
      </c>
      <c r="H868" s="8">
        <f t="shared" si="173"/>
        <v>1864.1843000000001</v>
      </c>
      <c r="I868" s="8">
        <f t="shared" si="174"/>
        <v>0</v>
      </c>
      <c r="J868" s="8">
        <f t="shared" si="175"/>
        <v>3220.1268</v>
      </c>
      <c r="K868" s="8">
        <f t="shared" si="176"/>
        <v>5791.3611000000001</v>
      </c>
      <c r="L868" s="8">
        <f t="shared" si="169"/>
        <v>707.05000000000007</v>
      </c>
      <c r="M868" s="8">
        <f t="shared" si="170"/>
        <v>1864.1843000000001</v>
      </c>
      <c r="N868" s="8">
        <f t="shared" si="177"/>
        <v>0</v>
      </c>
      <c r="O868" s="8">
        <f t="shared" si="178"/>
        <v>1932.6791000000001</v>
      </c>
      <c r="P868" s="8">
        <f t="shared" si="179"/>
        <v>4503.9134000000004</v>
      </c>
    </row>
    <row r="869" spans="1:16" outlineLevel="2" x14ac:dyDescent="0.25">
      <c r="A869" s="1" t="s">
        <v>757</v>
      </c>
      <c r="B869" s="1" t="s">
        <v>777</v>
      </c>
      <c r="C869" s="9">
        <v>217.66</v>
      </c>
      <c r="D869" s="9">
        <v>122.56</v>
      </c>
      <c r="E869" s="9">
        <v>0</v>
      </c>
      <c r="F869" s="9">
        <v>0</v>
      </c>
      <c r="G869" s="8">
        <f t="shared" si="172"/>
        <v>171.95140000000001</v>
      </c>
      <c r="H869" s="8">
        <f t="shared" si="173"/>
        <v>229.18720000000002</v>
      </c>
      <c r="I869" s="8">
        <f t="shared" si="174"/>
        <v>0</v>
      </c>
      <c r="J869" s="8">
        <f t="shared" si="175"/>
        <v>0</v>
      </c>
      <c r="K869" s="8">
        <f t="shared" si="176"/>
        <v>401.1386</v>
      </c>
      <c r="L869" s="8">
        <f t="shared" si="169"/>
        <v>171.95140000000001</v>
      </c>
      <c r="M869" s="8">
        <f t="shared" si="170"/>
        <v>229.18720000000002</v>
      </c>
      <c r="N869" s="8">
        <f t="shared" si="177"/>
        <v>0</v>
      </c>
      <c r="O869" s="8">
        <f t="shared" si="178"/>
        <v>0</v>
      </c>
      <c r="P869" s="8">
        <f t="shared" si="179"/>
        <v>401.1386</v>
      </c>
    </row>
    <row r="870" spans="1:16" outlineLevel="1" x14ac:dyDescent="0.25">
      <c r="A870" s="23" t="s">
        <v>1230</v>
      </c>
      <c r="B870" s="22"/>
      <c r="C870" s="9">
        <f t="shared" ref="C870:P870" si="181">SUBTOTAL(9,C850:C869)</f>
        <v>137156.77000000002</v>
      </c>
      <c r="D870" s="9">
        <f t="shared" si="181"/>
        <v>34693.297999999995</v>
      </c>
      <c r="E870" s="9">
        <f t="shared" si="181"/>
        <v>5515.39</v>
      </c>
      <c r="F870" s="9">
        <f t="shared" si="181"/>
        <v>19659.546999999999</v>
      </c>
      <c r="G870" s="8">
        <f t="shared" si="181"/>
        <v>108353.84830000003</v>
      </c>
      <c r="H870" s="8">
        <f t="shared" si="181"/>
        <v>64876.467259999998</v>
      </c>
      <c r="I870" s="8">
        <f t="shared" si="181"/>
        <v>11802.934599999997</v>
      </c>
      <c r="J870" s="8">
        <f t="shared" si="181"/>
        <v>209963.96196000002</v>
      </c>
      <c r="K870" s="8">
        <f t="shared" si="181"/>
        <v>394997.2121200001</v>
      </c>
      <c r="L870" s="8">
        <f t="shared" si="181"/>
        <v>108353.84830000003</v>
      </c>
      <c r="M870" s="8">
        <f t="shared" si="181"/>
        <v>64876.467259999998</v>
      </c>
      <c r="N870" s="8">
        <f t="shared" si="181"/>
        <v>4688.0814999999993</v>
      </c>
      <c r="O870" s="8">
        <f t="shared" si="181"/>
        <v>126017.69627</v>
      </c>
      <c r="P870" s="8">
        <f t="shared" si="181"/>
        <v>303936.09333</v>
      </c>
    </row>
    <row r="871" spans="1:16" outlineLevel="2" x14ac:dyDescent="0.25">
      <c r="A871" s="1" t="s">
        <v>778</v>
      </c>
      <c r="B871" s="1" t="s">
        <v>779</v>
      </c>
      <c r="C871" s="9">
        <v>0</v>
      </c>
      <c r="D871" s="9">
        <v>1542.76</v>
      </c>
      <c r="E871" s="9">
        <v>0</v>
      </c>
      <c r="F871" s="9">
        <v>977.63</v>
      </c>
      <c r="G871" s="8">
        <f t="shared" si="172"/>
        <v>0</v>
      </c>
      <c r="H871" s="8">
        <f t="shared" si="173"/>
        <v>2884.9612000000002</v>
      </c>
      <c r="I871" s="8">
        <f t="shared" si="174"/>
        <v>0</v>
      </c>
      <c r="J871" s="8">
        <f t="shared" si="175"/>
        <v>10441.088400000001</v>
      </c>
      <c r="K871" s="8">
        <f t="shared" si="176"/>
        <v>13326.0496</v>
      </c>
      <c r="L871" s="8">
        <f t="shared" si="169"/>
        <v>0</v>
      </c>
      <c r="M871" s="8">
        <f t="shared" si="170"/>
        <v>2884.9612000000002</v>
      </c>
      <c r="N871" s="8">
        <f t="shared" si="177"/>
        <v>0</v>
      </c>
      <c r="O871" s="8">
        <f t="shared" si="178"/>
        <v>6266.6082999999999</v>
      </c>
      <c r="P871" s="8">
        <f t="shared" si="179"/>
        <v>9151.5694999999996</v>
      </c>
    </row>
    <row r="872" spans="1:16" outlineLevel="2" x14ac:dyDescent="0.25">
      <c r="A872" s="1" t="s">
        <v>778</v>
      </c>
      <c r="B872" s="1" t="s">
        <v>780</v>
      </c>
      <c r="C872" s="9">
        <v>30</v>
      </c>
      <c r="D872" s="9">
        <v>1476.61</v>
      </c>
      <c r="E872" s="9">
        <v>0</v>
      </c>
      <c r="F872" s="9">
        <v>935.79</v>
      </c>
      <c r="G872" s="8">
        <f t="shared" si="172"/>
        <v>23.700000000000003</v>
      </c>
      <c r="H872" s="8">
        <f t="shared" si="173"/>
        <v>2761.2606999999998</v>
      </c>
      <c r="I872" s="8">
        <f t="shared" si="174"/>
        <v>0</v>
      </c>
      <c r="J872" s="8">
        <f t="shared" si="175"/>
        <v>9994.2371999999996</v>
      </c>
      <c r="K872" s="8">
        <f t="shared" si="176"/>
        <v>12779.197899999999</v>
      </c>
      <c r="L872" s="8">
        <f t="shared" si="169"/>
        <v>23.700000000000003</v>
      </c>
      <c r="M872" s="8">
        <f t="shared" si="170"/>
        <v>2761.2606999999998</v>
      </c>
      <c r="N872" s="8">
        <f t="shared" si="177"/>
        <v>0</v>
      </c>
      <c r="O872" s="8">
        <f t="shared" si="178"/>
        <v>5998.4138999999996</v>
      </c>
      <c r="P872" s="8">
        <f t="shared" si="179"/>
        <v>8783.3745999999992</v>
      </c>
    </row>
    <row r="873" spans="1:16" outlineLevel="2" x14ac:dyDescent="0.25">
      <c r="A873" s="1" t="s">
        <v>778</v>
      </c>
      <c r="B873" s="1" t="s">
        <v>781</v>
      </c>
      <c r="C873" s="9">
        <v>0</v>
      </c>
      <c r="D873" s="9">
        <v>83.66</v>
      </c>
      <c r="E873" s="9">
        <v>0</v>
      </c>
      <c r="F873" s="9">
        <v>17</v>
      </c>
      <c r="G873" s="8">
        <f t="shared" si="172"/>
        <v>0</v>
      </c>
      <c r="H873" s="8">
        <f t="shared" si="173"/>
        <v>156.4442</v>
      </c>
      <c r="I873" s="8">
        <f t="shared" si="174"/>
        <v>0</v>
      </c>
      <c r="J873" s="8">
        <f t="shared" si="175"/>
        <v>181.56</v>
      </c>
      <c r="K873" s="8">
        <f t="shared" si="176"/>
        <v>338.00419999999997</v>
      </c>
      <c r="L873" s="8">
        <f t="shared" si="169"/>
        <v>0</v>
      </c>
      <c r="M873" s="8">
        <f t="shared" si="170"/>
        <v>156.4442</v>
      </c>
      <c r="N873" s="8">
        <f t="shared" si="177"/>
        <v>0</v>
      </c>
      <c r="O873" s="8">
        <f t="shared" si="178"/>
        <v>108.97</v>
      </c>
      <c r="P873" s="8">
        <f t="shared" si="179"/>
        <v>265.41419999999999</v>
      </c>
    </row>
    <row r="874" spans="1:16" outlineLevel="2" x14ac:dyDescent="0.25">
      <c r="A874" s="1" t="s">
        <v>778</v>
      </c>
      <c r="B874" s="1" t="s">
        <v>782</v>
      </c>
      <c r="C874" s="9">
        <v>0</v>
      </c>
      <c r="D874" s="9">
        <v>305.98</v>
      </c>
      <c r="E874" s="9">
        <v>0</v>
      </c>
      <c r="F874" s="9">
        <v>28</v>
      </c>
      <c r="G874" s="8">
        <f t="shared" si="172"/>
        <v>0</v>
      </c>
      <c r="H874" s="8">
        <f t="shared" si="173"/>
        <v>572.18260000000009</v>
      </c>
      <c r="I874" s="8">
        <f t="shared" si="174"/>
        <v>0</v>
      </c>
      <c r="J874" s="8">
        <f t="shared" si="175"/>
        <v>299.03999999999996</v>
      </c>
      <c r="K874" s="8">
        <f t="shared" si="176"/>
        <v>871.22260000000006</v>
      </c>
      <c r="L874" s="8">
        <f t="shared" si="169"/>
        <v>0</v>
      </c>
      <c r="M874" s="8">
        <f t="shared" si="170"/>
        <v>572.18260000000009</v>
      </c>
      <c r="N874" s="8">
        <f t="shared" si="177"/>
        <v>0</v>
      </c>
      <c r="O874" s="8">
        <f t="shared" si="178"/>
        <v>179.48000000000002</v>
      </c>
      <c r="P874" s="8">
        <f t="shared" si="179"/>
        <v>751.66260000000011</v>
      </c>
    </row>
    <row r="875" spans="1:16" outlineLevel="2" x14ac:dyDescent="0.25">
      <c r="A875" s="1" t="s">
        <v>778</v>
      </c>
      <c r="B875" s="1" t="s">
        <v>783</v>
      </c>
      <c r="C875" s="9">
        <v>27</v>
      </c>
      <c r="D875" s="9">
        <v>1304.5999999999999</v>
      </c>
      <c r="E875" s="9">
        <v>11.79</v>
      </c>
      <c r="F875" s="9">
        <v>375.2</v>
      </c>
      <c r="G875" s="8">
        <f t="shared" si="172"/>
        <v>21.330000000000002</v>
      </c>
      <c r="H875" s="8">
        <f t="shared" si="173"/>
        <v>2439.6019999999999</v>
      </c>
      <c r="I875" s="8">
        <f t="shared" si="174"/>
        <v>25.230599999999999</v>
      </c>
      <c r="J875" s="8">
        <f t="shared" si="175"/>
        <v>4007.136</v>
      </c>
      <c r="K875" s="8">
        <f t="shared" si="176"/>
        <v>6493.2986000000001</v>
      </c>
      <c r="L875" s="8">
        <f t="shared" si="169"/>
        <v>21.330000000000002</v>
      </c>
      <c r="M875" s="8">
        <f t="shared" si="170"/>
        <v>2439.6019999999999</v>
      </c>
      <c r="N875" s="8">
        <f t="shared" si="177"/>
        <v>10.0215</v>
      </c>
      <c r="O875" s="8">
        <f t="shared" si="178"/>
        <v>2405.0320000000002</v>
      </c>
      <c r="P875" s="8">
        <f t="shared" si="179"/>
        <v>4875.9854999999998</v>
      </c>
    </row>
    <row r="876" spans="1:16" outlineLevel="2" x14ac:dyDescent="0.25">
      <c r="A876" s="1" t="s">
        <v>778</v>
      </c>
      <c r="B876" s="1" t="s">
        <v>784</v>
      </c>
      <c r="C876" s="9">
        <v>20</v>
      </c>
      <c r="D876" s="9">
        <v>777.03</v>
      </c>
      <c r="E876" s="9">
        <v>0</v>
      </c>
      <c r="F876" s="9">
        <v>199</v>
      </c>
      <c r="G876" s="8">
        <f t="shared" si="172"/>
        <v>15.8</v>
      </c>
      <c r="H876" s="8">
        <f t="shared" si="173"/>
        <v>1453.0461</v>
      </c>
      <c r="I876" s="8">
        <f t="shared" si="174"/>
        <v>0</v>
      </c>
      <c r="J876" s="8">
        <f t="shared" si="175"/>
        <v>2125.3200000000002</v>
      </c>
      <c r="K876" s="8">
        <f t="shared" si="176"/>
        <v>3594.1661000000004</v>
      </c>
      <c r="L876" s="8">
        <f t="shared" si="169"/>
        <v>15.8</v>
      </c>
      <c r="M876" s="8">
        <f t="shared" si="170"/>
        <v>1453.0461</v>
      </c>
      <c r="N876" s="8">
        <f t="shared" si="177"/>
        <v>0</v>
      </c>
      <c r="O876" s="8">
        <f t="shared" si="178"/>
        <v>1275.5899999999999</v>
      </c>
      <c r="P876" s="8">
        <f t="shared" si="179"/>
        <v>2744.4360999999999</v>
      </c>
    </row>
    <row r="877" spans="1:16" outlineLevel="2" x14ac:dyDescent="0.25">
      <c r="A877" s="1" t="s">
        <v>778</v>
      </c>
      <c r="B877" s="1" t="s">
        <v>785</v>
      </c>
      <c r="C877" s="9">
        <v>30</v>
      </c>
      <c r="D877" s="9">
        <v>1512.32</v>
      </c>
      <c r="E877" s="9">
        <v>0</v>
      </c>
      <c r="F877" s="9">
        <v>242.98</v>
      </c>
      <c r="G877" s="8">
        <f t="shared" si="172"/>
        <v>23.700000000000003</v>
      </c>
      <c r="H877" s="8">
        <f t="shared" si="173"/>
        <v>2828.0383999999999</v>
      </c>
      <c r="I877" s="8">
        <f t="shared" si="174"/>
        <v>0</v>
      </c>
      <c r="J877" s="8">
        <f t="shared" si="175"/>
        <v>2595.0263999999997</v>
      </c>
      <c r="K877" s="8">
        <f t="shared" si="176"/>
        <v>5446.764799999999</v>
      </c>
      <c r="L877" s="8">
        <f t="shared" si="169"/>
        <v>23.700000000000003</v>
      </c>
      <c r="M877" s="8">
        <f t="shared" si="170"/>
        <v>2828.0383999999999</v>
      </c>
      <c r="N877" s="8">
        <f t="shared" si="177"/>
        <v>0</v>
      </c>
      <c r="O877" s="8">
        <f t="shared" si="178"/>
        <v>1557.5018</v>
      </c>
      <c r="P877" s="8">
        <f t="shared" si="179"/>
        <v>4409.2402000000002</v>
      </c>
    </row>
    <row r="878" spans="1:16" outlineLevel="2" x14ac:dyDescent="0.25">
      <c r="A878" s="1" t="s">
        <v>778</v>
      </c>
      <c r="B878" s="1" t="s">
        <v>786</v>
      </c>
      <c r="C878" s="9">
        <v>51.79</v>
      </c>
      <c r="D878" s="9">
        <v>889.24</v>
      </c>
      <c r="E878" s="9">
        <v>0</v>
      </c>
      <c r="F878" s="9">
        <v>129.37</v>
      </c>
      <c r="G878" s="8">
        <f t="shared" si="172"/>
        <v>40.914099999999998</v>
      </c>
      <c r="H878" s="8">
        <f t="shared" si="173"/>
        <v>1662.8788000000002</v>
      </c>
      <c r="I878" s="8">
        <f t="shared" si="174"/>
        <v>0</v>
      </c>
      <c r="J878" s="8">
        <f t="shared" si="175"/>
        <v>1381.6715999999999</v>
      </c>
      <c r="K878" s="8">
        <f t="shared" si="176"/>
        <v>3085.4645</v>
      </c>
      <c r="L878" s="8">
        <f t="shared" si="169"/>
        <v>40.914099999999998</v>
      </c>
      <c r="M878" s="8">
        <f t="shared" si="170"/>
        <v>1662.8788000000002</v>
      </c>
      <c r="N878" s="8">
        <f t="shared" si="177"/>
        <v>0</v>
      </c>
      <c r="O878" s="8">
        <f t="shared" si="178"/>
        <v>829.26170000000002</v>
      </c>
      <c r="P878" s="8">
        <f t="shared" si="179"/>
        <v>2533.0546000000004</v>
      </c>
    </row>
    <row r="879" spans="1:16" outlineLevel="2" x14ac:dyDescent="0.25">
      <c r="A879" s="1" t="s">
        <v>778</v>
      </c>
      <c r="B879" s="1" t="s">
        <v>416</v>
      </c>
      <c r="C879" s="9">
        <v>0</v>
      </c>
      <c r="D879" s="9">
        <v>49</v>
      </c>
      <c r="E879" s="9">
        <v>0</v>
      </c>
      <c r="F879" s="9">
        <v>20</v>
      </c>
      <c r="G879" s="8">
        <f t="shared" si="172"/>
        <v>0</v>
      </c>
      <c r="H879" s="8">
        <f t="shared" si="173"/>
        <v>91.63000000000001</v>
      </c>
      <c r="I879" s="8">
        <f t="shared" si="174"/>
        <v>0</v>
      </c>
      <c r="J879" s="8">
        <f t="shared" si="175"/>
        <v>213.6</v>
      </c>
      <c r="K879" s="8">
        <f t="shared" si="176"/>
        <v>305.23</v>
      </c>
      <c r="L879" s="8">
        <f t="shared" si="169"/>
        <v>0</v>
      </c>
      <c r="M879" s="8">
        <f t="shared" si="170"/>
        <v>91.63000000000001</v>
      </c>
      <c r="N879" s="8">
        <f t="shared" si="177"/>
        <v>0</v>
      </c>
      <c r="O879" s="8">
        <f t="shared" si="178"/>
        <v>128.19999999999999</v>
      </c>
      <c r="P879" s="8">
        <f t="shared" si="179"/>
        <v>219.82999999999998</v>
      </c>
    </row>
    <row r="880" spans="1:16" outlineLevel="2" x14ac:dyDescent="0.25">
      <c r="A880" s="1" t="s">
        <v>778</v>
      </c>
      <c r="B880" s="1" t="s">
        <v>787</v>
      </c>
      <c r="C880" s="9">
        <v>0</v>
      </c>
      <c r="D880" s="9">
        <v>265.39999999999998</v>
      </c>
      <c r="E880" s="9">
        <v>0</v>
      </c>
      <c r="F880" s="9">
        <v>0</v>
      </c>
      <c r="G880" s="8">
        <f t="shared" si="172"/>
        <v>0</v>
      </c>
      <c r="H880" s="8">
        <f t="shared" si="173"/>
        <v>496.298</v>
      </c>
      <c r="I880" s="8">
        <f t="shared" si="174"/>
        <v>0</v>
      </c>
      <c r="J880" s="8">
        <f t="shared" si="175"/>
        <v>0</v>
      </c>
      <c r="K880" s="8">
        <f t="shared" si="176"/>
        <v>496.298</v>
      </c>
      <c r="L880" s="8">
        <f t="shared" si="169"/>
        <v>0</v>
      </c>
      <c r="M880" s="8">
        <f t="shared" si="170"/>
        <v>496.298</v>
      </c>
      <c r="N880" s="8">
        <f t="shared" si="177"/>
        <v>0</v>
      </c>
      <c r="O880" s="8">
        <f t="shared" si="178"/>
        <v>0</v>
      </c>
      <c r="P880" s="8">
        <f t="shared" si="179"/>
        <v>496.298</v>
      </c>
    </row>
    <row r="881" spans="1:16" outlineLevel="2" x14ac:dyDescent="0.25">
      <c r="A881" s="1" t="s">
        <v>778</v>
      </c>
      <c r="B881" s="1" t="s">
        <v>788</v>
      </c>
      <c r="C881" s="9">
        <v>0</v>
      </c>
      <c r="D881" s="9">
        <v>569.98</v>
      </c>
      <c r="E881" s="9">
        <v>0</v>
      </c>
      <c r="F881" s="9">
        <v>52</v>
      </c>
      <c r="G881" s="8">
        <f t="shared" si="172"/>
        <v>0</v>
      </c>
      <c r="H881" s="8">
        <f t="shared" si="173"/>
        <v>1065.8626000000002</v>
      </c>
      <c r="I881" s="8">
        <f t="shared" si="174"/>
        <v>0</v>
      </c>
      <c r="J881" s="8">
        <f t="shared" si="175"/>
        <v>555.36</v>
      </c>
      <c r="K881" s="8">
        <f t="shared" si="176"/>
        <v>1621.2226000000001</v>
      </c>
      <c r="L881" s="8">
        <f t="shared" ref="L881:L948" si="182">+C881*0.79</f>
        <v>0</v>
      </c>
      <c r="M881" s="8">
        <f t="shared" ref="M881:M948" si="183">+D881*1.87</f>
        <v>1065.8626000000002</v>
      </c>
      <c r="N881" s="8">
        <f t="shared" si="177"/>
        <v>0</v>
      </c>
      <c r="O881" s="8">
        <f t="shared" si="178"/>
        <v>333.32</v>
      </c>
      <c r="P881" s="8">
        <f t="shared" si="179"/>
        <v>1399.1826000000001</v>
      </c>
    </row>
    <row r="882" spans="1:16" outlineLevel="2" x14ac:dyDescent="0.25">
      <c r="A882" s="1" t="s">
        <v>778</v>
      </c>
      <c r="B882" s="1" t="s">
        <v>789</v>
      </c>
      <c r="C882" s="9">
        <v>0</v>
      </c>
      <c r="D882" s="9">
        <v>399.73</v>
      </c>
      <c r="E882" s="9">
        <v>0</v>
      </c>
      <c r="F882" s="9">
        <v>282.24</v>
      </c>
      <c r="G882" s="8">
        <f t="shared" si="172"/>
        <v>0</v>
      </c>
      <c r="H882" s="8">
        <f t="shared" si="173"/>
        <v>747.49510000000009</v>
      </c>
      <c r="I882" s="8">
        <f t="shared" si="174"/>
        <v>0</v>
      </c>
      <c r="J882" s="8">
        <f t="shared" si="175"/>
        <v>3014.3231999999998</v>
      </c>
      <c r="K882" s="8">
        <f t="shared" si="176"/>
        <v>3761.8182999999999</v>
      </c>
      <c r="L882" s="8">
        <f t="shared" si="182"/>
        <v>0</v>
      </c>
      <c r="M882" s="8">
        <f t="shared" si="183"/>
        <v>747.49510000000009</v>
      </c>
      <c r="N882" s="8">
        <f t="shared" si="177"/>
        <v>0</v>
      </c>
      <c r="O882" s="8">
        <f t="shared" si="178"/>
        <v>1809.1584</v>
      </c>
      <c r="P882" s="8">
        <f t="shared" si="179"/>
        <v>2556.6535000000003</v>
      </c>
    </row>
    <row r="883" spans="1:16" outlineLevel="2" x14ac:dyDescent="0.25">
      <c r="A883" s="1" t="s">
        <v>778</v>
      </c>
      <c r="B883" s="1" t="s">
        <v>790</v>
      </c>
      <c r="C883" s="9">
        <v>0</v>
      </c>
      <c r="D883" s="9">
        <v>67.33</v>
      </c>
      <c r="E883" s="9">
        <v>0</v>
      </c>
      <c r="F883" s="9">
        <v>0</v>
      </c>
      <c r="G883" s="8">
        <f t="shared" si="172"/>
        <v>0</v>
      </c>
      <c r="H883" s="8">
        <f t="shared" si="173"/>
        <v>125.9071</v>
      </c>
      <c r="I883" s="8">
        <f t="shared" si="174"/>
        <v>0</v>
      </c>
      <c r="J883" s="8">
        <f t="shared" si="175"/>
        <v>0</v>
      </c>
      <c r="K883" s="8">
        <f t="shared" si="176"/>
        <v>125.9071</v>
      </c>
      <c r="L883" s="8">
        <f t="shared" si="182"/>
        <v>0</v>
      </c>
      <c r="M883" s="8">
        <f t="shared" si="183"/>
        <v>125.9071</v>
      </c>
      <c r="N883" s="8">
        <f t="shared" si="177"/>
        <v>0</v>
      </c>
      <c r="O883" s="8">
        <f t="shared" si="178"/>
        <v>0</v>
      </c>
      <c r="P883" s="8">
        <f t="shared" si="179"/>
        <v>125.9071</v>
      </c>
    </row>
    <row r="884" spans="1:16" outlineLevel="2" x14ac:dyDescent="0.25">
      <c r="A884" s="1" t="s">
        <v>778</v>
      </c>
      <c r="B884" s="1" t="s">
        <v>791</v>
      </c>
      <c r="C884" s="9">
        <v>0</v>
      </c>
      <c r="D884" s="9">
        <v>34</v>
      </c>
      <c r="E884" s="9">
        <v>0</v>
      </c>
      <c r="F884" s="9">
        <v>0</v>
      </c>
      <c r="G884" s="8">
        <f t="shared" si="172"/>
        <v>0</v>
      </c>
      <c r="H884" s="8">
        <f t="shared" si="173"/>
        <v>63.580000000000005</v>
      </c>
      <c r="I884" s="8">
        <f t="shared" si="174"/>
        <v>0</v>
      </c>
      <c r="J884" s="8">
        <f t="shared" si="175"/>
        <v>0</v>
      </c>
      <c r="K884" s="8">
        <f t="shared" si="176"/>
        <v>63.580000000000005</v>
      </c>
      <c r="L884" s="8">
        <f t="shared" si="182"/>
        <v>0</v>
      </c>
      <c r="M884" s="8">
        <f t="shared" si="183"/>
        <v>63.580000000000005</v>
      </c>
      <c r="N884" s="8">
        <f t="shared" si="177"/>
        <v>0</v>
      </c>
      <c r="O884" s="8">
        <f t="shared" si="178"/>
        <v>0</v>
      </c>
      <c r="P884" s="8">
        <f t="shared" si="179"/>
        <v>63.580000000000005</v>
      </c>
    </row>
    <row r="885" spans="1:16" outlineLevel="2" x14ac:dyDescent="0.25">
      <c r="A885" s="1" t="s">
        <v>778</v>
      </c>
      <c r="B885" s="1" t="s">
        <v>436</v>
      </c>
      <c r="C885" s="9">
        <v>23.38</v>
      </c>
      <c r="D885" s="9">
        <v>2179.02</v>
      </c>
      <c r="E885" s="9">
        <v>0</v>
      </c>
      <c r="F885" s="9">
        <v>421.55</v>
      </c>
      <c r="G885" s="8">
        <f t="shared" si="172"/>
        <v>18.470199999999998</v>
      </c>
      <c r="H885" s="8">
        <f t="shared" si="173"/>
        <v>4074.7674000000002</v>
      </c>
      <c r="I885" s="8">
        <f t="shared" si="174"/>
        <v>0</v>
      </c>
      <c r="J885" s="8">
        <f t="shared" si="175"/>
        <v>4502.1540000000005</v>
      </c>
      <c r="K885" s="8">
        <f t="shared" si="176"/>
        <v>8595.3916000000008</v>
      </c>
      <c r="L885" s="8">
        <f t="shared" si="182"/>
        <v>18.470199999999998</v>
      </c>
      <c r="M885" s="8">
        <f t="shared" si="183"/>
        <v>4074.7674000000002</v>
      </c>
      <c r="N885" s="8">
        <f t="shared" si="177"/>
        <v>0</v>
      </c>
      <c r="O885" s="8">
        <f t="shared" si="178"/>
        <v>2702.1355000000003</v>
      </c>
      <c r="P885" s="8">
        <f t="shared" si="179"/>
        <v>6795.3731000000007</v>
      </c>
    </row>
    <row r="886" spans="1:16" outlineLevel="2" x14ac:dyDescent="0.25">
      <c r="A886" s="1" t="s">
        <v>778</v>
      </c>
      <c r="B886" s="1" t="s">
        <v>662</v>
      </c>
      <c r="C886" s="9">
        <v>34.44</v>
      </c>
      <c r="D886" s="9">
        <v>1386.76</v>
      </c>
      <c r="E886" s="9">
        <v>0</v>
      </c>
      <c r="F886" s="9">
        <v>1718.19</v>
      </c>
      <c r="G886" s="8">
        <f t="shared" si="172"/>
        <v>27.207599999999999</v>
      </c>
      <c r="H886" s="8">
        <f t="shared" si="173"/>
        <v>2593.2411999999999</v>
      </c>
      <c r="I886" s="8">
        <f t="shared" si="174"/>
        <v>0</v>
      </c>
      <c r="J886" s="8">
        <f t="shared" si="175"/>
        <v>18350.269199999999</v>
      </c>
      <c r="K886" s="8">
        <f t="shared" si="176"/>
        <v>20970.718000000001</v>
      </c>
      <c r="L886" s="8">
        <f t="shared" si="182"/>
        <v>27.207599999999999</v>
      </c>
      <c r="M886" s="8">
        <f t="shared" si="183"/>
        <v>2593.2411999999999</v>
      </c>
      <c r="N886" s="8">
        <f t="shared" si="177"/>
        <v>0</v>
      </c>
      <c r="O886" s="8">
        <f t="shared" si="178"/>
        <v>11013.597900000001</v>
      </c>
      <c r="P886" s="8">
        <f t="shared" si="179"/>
        <v>13634.046700000001</v>
      </c>
    </row>
    <row r="887" spans="1:16" outlineLevel="2" x14ac:dyDescent="0.25">
      <c r="A887" s="1" t="s">
        <v>778</v>
      </c>
      <c r="B887" s="1" t="s">
        <v>792</v>
      </c>
      <c r="C887" s="9">
        <v>10</v>
      </c>
      <c r="D887" s="9">
        <v>660.81</v>
      </c>
      <c r="E887" s="9">
        <v>0</v>
      </c>
      <c r="F887" s="9">
        <v>144</v>
      </c>
      <c r="G887" s="8">
        <f t="shared" si="172"/>
        <v>7.9</v>
      </c>
      <c r="H887" s="8">
        <f t="shared" si="173"/>
        <v>1235.7147</v>
      </c>
      <c r="I887" s="8">
        <f t="shared" si="174"/>
        <v>0</v>
      </c>
      <c r="J887" s="8">
        <f t="shared" si="175"/>
        <v>1537.92</v>
      </c>
      <c r="K887" s="8">
        <f t="shared" si="176"/>
        <v>2781.5347000000002</v>
      </c>
      <c r="L887" s="8">
        <f t="shared" si="182"/>
        <v>7.9</v>
      </c>
      <c r="M887" s="8">
        <f t="shared" si="183"/>
        <v>1235.7147</v>
      </c>
      <c r="N887" s="8">
        <f t="shared" si="177"/>
        <v>0</v>
      </c>
      <c r="O887" s="8">
        <f t="shared" si="178"/>
        <v>923.04</v>
      </c>
      <c r="P887" s="8">
        <f t="shared" si="179"/>
        <v>2166.6547</v>
      </c>
    </row>
    <row r="888" spans="1:16" outlineLevel="2" x14ac:dyDescent="0.25">
      <c r="A888" s="1" t="s">
        <v>778</v>
      </c>
      <c r="B888" s="1" t="s">
        <v>793</v>
      </c>
      <c r="C888" s="9">
        <v>135</v>
      </c>
      <c r="D888" s="9">
        <v>311.43</v>
      </c>
      <c r="E888" s="9">
        <v>45.3</v>
      </c>
      <c r="F888" s="9">
        <v>42</v>
      </c>
      <c r="G888" s="8">
        <f t="shared" si="172"/>
        <v>106.65</v>
      </c>
      <c r="H888" s="8">
        <f t="shared" si="173"/>
        <v>582.3741</v>
      </c>
      <c r="I888" s="8">
        <f t="shared" si="174"/>
        <v>96.941999999999993</v>
      </c>
      <c r="J888" s="8">
        <f t="shared" si="175"/>
        <v>448.56</v>
      </c>
      <c r="K888" s="8">
        <f t="shared" si="176"/>
        <v>1234.5261</v>
      </c>
      <c r="L888" s="8">
        <f t="shared" si="182"/>
        <v>106.65</v>
      </c>
      <c r="M888" s="8">
        <f t="shared" si="183"/>
        <v>582.3741</v>
      </c>
      <c r="N888" s="8">
        <f t="shared" si="177"/>
        <v>38.504999999999995</v>
      </c>
      <c r="O888" s="8">
        <f t="shared" si="178"/>
        <v>269.22000000000003</v>
      </c>
      <c r="P888" s="8">
        <f t="shared" si="179"/>
        <v>996.7491</v>
      </c>
    </row>
    <row r="889" spans="1:16" outlineLevel="2" x14ac:dyDescent="0.25">
      <c r="A889" s="1" t="s">
        <v>778</v>
      </c>
      <c r="B889" s="1" t="s">
        <v>794</v>
      </c>
      <c r="C889" s="9">
        <v>0</v>
      </c>
      <c r="D889" s="9">
        <v>327.93</v>
      </c>
      <c r="E889" s="9">
        <v>0</v>
      </c>
      <c r="F889" s="9">
        <v>109.12</v>
      </c>
      <c r="G889" s="8">
        <f t="shared" si="172"/>
        <v>0</v>
      </c>
      <c r="H889" s="8">
        <f t="shared" si="173"/>
        <v>613.22910000000002</v>
      </c>
      <c r="I889" s="8">
        <f t="shared" si="174"/>
        <v>0</v>
      </c>
      <c r="J889" s="8">
        <f t="shared" si="175"/>
        <v>1165.4015999999999</v>
      </c>
      <c r="K889" s="8">
        <f t="shared" si="176"/>
        <v>1778.6306999999999</v>
      </c>
      <c r="L889" s="8">
        <f t="shared" si="182"/>
        <v>0</v>
      </c>
      <c r="M889" s="8">
        <f t="shared" si="183"/>
        <v>613.22910000000002</v>
      </c>
      <c r="N889" s="8">
        <f t="shared" si="177"/>
        <v>0</v>
      </c>
      <c r="O889" s="8">
        <f t="shared" si="178"/>
        <v>699.45920000000001</v>
      </c>
      <c r="P889" s="8">
        <f t="shared" si="179"/>
        <v>1312.6883</v>
      </c>
    </row>
    <row r="890" spans="1:16" outlineLevel="2" x14ac:dyDescent="0.25">
      <c r="A890" s="1" t="s">
        <v>778</v>
      </c>
      <c r="B890" s="1" t="s">
        <v>795</v>
      </c>
      <c r="C890" s="9">
        <v>0</v>
      </c>
      <c r="D890" s="9">
        <v>0</v>
      </c>
      <c r="E890" s="9">
        <v>0</v>
      </c>
      <c r="F890" s="9">
        <v>18</v>
      </c>
      <c r="G890" s="8">
        <f t="shared" si="172"/>
        <v>0</v>
      </c>
      <c r="H890" s="8">
        <f t="shared" si="173"/>
        <v>0</v>
      </c>
      <c r="I890" s="8">
        <f t="shared" si="174"/>
        <v>0</v>
      </c>
      <c r="J890" s="8">
        <f t="shared" si="175"/>
        <v>192.24</v>
      </c>
      <c r="K890" s="8">
        <f t="shared" si="176"/>
        <v>192.24</v>
      </c>
      <c r="L890" s="8">
        <f t="shared" si="182"/>
        <v>0</v>
      </c>
      <c r="M890" s="8">
        <f t="shared" si="183"/>
        <v>0</v>
      </c>
      <c r="N890" s="8">
        <f t="shared" si="177"/>
        <v>0</v>
      </c>
      <c r="O890" s="8">
        <f t="shared" si="178"/>
        <v>115.38</v>
      </c>
      <c r="P890" s="8">
        <f t="shared" si="179"/>
        <v>115.38</v>
      </c>
    </row>
    <row r="891" spans="1:16" outlineLevel="2" x14ac:dyDescent="0.25">
      <c r="A891" s="1" t="s">
        <v>778</v>
      </c>
      <c r="B891" s="1" t="s">
        <v>381</v>
      </c>
      <c r="C891" s="9">
        <v>0</v>
      </c>
      <c r="D891" s="9">
        <v>98.3</v>
      </c>
      <c r="E891" s="9">
        <v>0</v>
      </c>
      <c r="F891" s="9">
        <v>70</v>
      </c>
      <c r="G891" s="8">
        <f t="shared" si="172"/>
        <v>0</v>
      </c>
      <c r="H891" s="8">
        <f t="shared" si="173"/>
        <v>183.821</v>
      </c>
      <c r="I891" s="8">
        <f t="shared" si="174"/>
        <v>0</v>
      </c>
      <c r="J891" s="8">
        <f t="shared" si="175"/>
        <v>747.6</v>
      </c>
      <c r="K891" s="8">
        <f t="shared" si="176"/>
        <v>931.42100000000005</v>
      </c>
      <c r="L891" s="8">
        <f t="shared" si="182"/>
        <v>0</v>
      </c>
      <c r="M891" s="8">
        <f t="shared" si="183"/>
        <v>183.821</v>
      </c>
      <c r="N891" s="8">
        <f t="shared" si="177"/>
        <v>0</v>
      </c>
      <c r="O891" s="8">
        <f t="shared" si="178"/>
        <v>448.7</v>
      </c>
      <c r="P891" s="8">
        <f t="shared" si="179"/>
        <v>632.52099999999996</v>
      </c>
    </row>
    <row r="892" spans="1:16" outlineLevel="2" x14ac:dyDescent="0.25">
      <c r="A892" s="1" t="s">
        <v>778</v>
      </c>
      <c r="B892" s="1" t="s">
        <v>796</v>
      </c>
      <c r="C892" s="9">
        <v>0</v>
      </c>
      <c r="D892" s="9">
        <v>43.32</v>
      </c>
      <c r="E892" s="9">
        <v>0</v>
      </c>
      <c r="F892" s="9">
        <v>0</v>
      </c>
      <c r="G892" s="8">
        <f t="shared" si="172"/>
        <v>0</v>
      </c>
      <c r="H892" s="8">
        <f t="shared" si="173"/>
        <v>81.008400000000009</v>
      </c>
      <c r="I892" s="8">
        <f t="shared" si="174"/>
        <v>0</v>
      </c>
      <c r="J892" s="8">
        <f t="shared" si="175"/>
        <v>0</v>
      </c>
      <c r="K892" s="8">
        <f t="shared" si="176"/>
        <v>81.008400000000009</v>
      </c>
      <c r="L892" s="8">
        <f t="shared" si="182"/>
        <v>0</v>
      </c>
      <c r="M892" s="8">
        <f t="shared" si="183"/>
        <v>81.008400000000009</v>
      </c>
      <c r="N892" s="8">
        <f t="shared" si="177"/>
        <v>0</v>
      </c>
      <c r="O892" s="8">
        <f t="shared" si="178"/>
        <v>0</v>
      </c>
      <c r="P892" s="8">
        <f t="shared" si="179"/>
        <v>81.008400000000009</v>
      </c>
    </row>
    <row r="893" spans="1:16" outlineLevel="2" x14ac:dyDescent="0.25">
      <c r="A893" s="1" t="s">
        <v>778</v>
      </c>
      <c r="B893" s="1" t="s">
        <v>797</v>
      </c>
      <c r="C893" s="9">
        <v>0</v>
      </c>
      <c r="D893" s="9">
        <v>0</v>
      </c>
      <c r="E893" s="9">
        <v>0</v>
      </c>
      <c r="F893" s="9">
        <v>16</v>
      </c>
      <c r="G893" s="8">
        <f t="shared" si="172"/>
        <v>0</v>
      </c>
      <c r="H893" s="8">
        <f t="shared" si="173"/>
        <v>0</v>
      </c>
      <c r="I893" s="8">
        <f t="shared" si="174"/>
        <v>0</v>
      </c>
      <c r="J893" s="8">
        <f t="shared" si="175"/>
        <v>170.88</v>
      </c>
      <c r="K893" s="8">
        <f t="shared" si="176"/>
        <v>170.88</v>
      </c>
      <c r="L893" s="8">
        <f t="shared" si="182"/>
        <v>0</v>
      </c>
      <c r="M893" s="8">
        <f t="shared" si="183"/>
        <v>0</v>
      </c>
      <c r="N893" s="8">
        <f t="shared" si="177"/>
        <v>0</v>
      </c>
      <c r="O893" s="8">
        <f t="shared" si="178"/>
        <v>102.56</v>
      </c>
      <c r="P893" s="8">
        <f t="shared" si="179"/>
        <v>102.56</v>
      </c>
    </row>
    <row r="894" spans="1:16" outlineLevel="1" x14ac:dyDescent="0.25">
      <c r="A894" s="23" t="s">
        <v>1229</v>
      </c>
      <c r="B894" s="22"/>
      <c r="C894" s="9">
        <f t="shared" ref="C894:P894" si="184">SUBTOTAL(9,C871:C893)</f>
        <v>361.61</v>
      </c>
      <c r="D894" s="9">
        <f t="shared" si="184"/>
        <v>14285.209999999997</v>
      </c>
      <c r="E894" s="9">
        <f t="shared" si="184"/>
        <v>57.089999999999996</v>
      </c>
      <c r="F894" s="9">
        <f t="shared" si="184"/>
        <v>5798.0700000000006</v>
      </c>
      <c r="G894" s="8">
        <f t="shared" si="184"/>
        <v>285.67189999999999</v>
      </c>
      <c r="H894" s="8">
        <f t="shared" si="184"/>
        <v>26713.342700000005</v>
      </c>
      <c r="I894" s="8">
        <f t="shared" si="184"/>
        <v>122.17259999999999</v>
      </c>
      <c r="J894" s="8">
        <f t="shared" si="184"/>
        <v>61923.387599999995</v>
      </c>
      <c r="K894" s="8">
        <f t="shared" si="184"/>
        <v>89044.574800000017</v>
      </c>
      <c r="L894" s="8">
        <f t="shared" si="184"/>
        <v>285.67189999999999</v>
      </c>
      <c r="M894" s="8">
        <f t="shared" si="184"/>
        <v>26713.342700000005</v>
      </c>
      <c r="N894" s="8">
        <f t="shared" si="184"/>
        <v>48.526499999999999</v>
      </c>
      <c r="O894" s="8">
        <f t="shared" si="184"/>
        <v>37165.628699999987</v>
      </c>
      <c r="P894" s="8">
        <f t="shared" si="184"/>
        <v>64213.169799999996</v>
      </c>
    </row>
    <row r="895" spans="1:16" outlineLevel="2" x14ac:dyDescent="0.25">
      <c r="A895" s="1" t="s">
        <v>798</v>
      </c>
      <c r="B895" s="1" t="s">
        <v>799</v>
      </c>
      <c r="C895" s="9">
        <v>145</v>
      </c>
      <c r="D895" s="9">
        <v>78</v>
      </c>
      <c r="E895" s="9">
        <v>0</v>
      </c>
      <c r="F895" s="9">
        <v>0</v>
      </c>
      <c r="G895" s="8">
        <f t="shared" si="172"/>
        <v>114.55000000000001</v>
      </c>
      <c r="H895" s="8">
        <f t="shared" si="173"/>
        <v>145.86000000000001</v>
      </c>
      <c r="I895" s="8">
        <f t="shared" si="174"/>
        <v>0</v>
      </c>
      <c r="J895" s="8">
        <f t="shared" si="175"/>
        <v>0</v>
      </c>
      <c r="K895" s="8">
        <f t="shared" si="176"/>
        <v>260.41000000000003</v>
      </c>
      <c r="L895" s="8">
        <f t="shared" si="182"/>
        <v>114.55000000000001</v>
      </c>
      <c r="M895" s="8">
        <f t="shared" si="183"/>
        <v>145.86000000000001</v>
      </c>
      <c r="N895" s="8">
        <f t="shared" si="177"/>
        <v>0</v>
      </c>
      <c r="O895" s="8">
        <f t="shared" si="178"/>
        <v>0</v>
      </c>
      <c r="P895" s="8">
        <f t="shared" si="179"/>
        <v>260.41000000000003</v>
      </c>
    </row>
    <row r="896" spans="1:16" outlineLevel="2" x14ac:dyDescent="0.25">
      <c r="A896" s="1" t="s">
        <v>798</v>
      </c>
      <c r="B896" s="1" t="s">
        <v>800</v>
      </c>
      <c r="C896" s="9">
        <v>88</v>
      </c>
      <c r="D896" s="9">
        <v>276.33499999999998</v>
      </c>
      <c r="E896" s="9">
        <v>0</v>
      </c>
      <c r="F896" s="9">
        <v>26</v>
      </c>
      <c r="G896" s="8">
        <f t="shared" si="172"/>
        <v>69.52000000000001</v>
      </c>
      <c r="H896" s="8">
        <f t="shared" si="173"/>
        <v>516.74644999999998</v>
      </c>
      <c r="I896" s="8">
        <f t="shared" si="174"/>
        <v>0</v>
      </c>
      <c r="J896" s="8">
        <f t="shared" si="175"/>
        <v>277.68</v>
      </c>
      <c r="K896" s="8">
        <f t="shared" si="176"/>
        <v>863.94644999999991</v>
      </c>
      <c r="L896" s="8">
        <f t="shared" si="182"/>
        <v>69.52000000000001</v>
      </c>
      <c r="M896" s="8">
        <f t="shared" si="183"/>
        <v>516.74644999999998</v>
      </c>
      <c r="N896" s="8">
        <f t="shared" si="177"/>
        <v>0</v>
      </c>
      <c r="O896" s="8">
        <f t="shared" si="178"/>
        <v>166.66</v>
      </c>
      <c r="P896" s="8">
        <f t="shared" si="179"/>
        <v>752.92644999999993</v>
      </c>
    </row>
    <row r="897" spans="1:16" outlineLevel="2" x14ac:dyDescent="0.25">
      <c r="A897" s="1" t="s">
        <v>798</v>
      </c>
      <c r="B897" s="1" t="s">
        <v>801</v>
      </c>
      <c r="C897" s="9">
        <v>50.55</v>
      </c>
      <c r="D897" s="9">
        <v>240</v>
      </c>
      <c r="E897" s="9">
        <v>0</v>
      </c>
      <c r="F897" s="9">
        <v>31.73</v>
      </c>
      <c r="G897" s="8">
        <f t="shared" si="172"/>
        <v>39.9345</v>
      </c>
      <c r="H897" s="8">
        <f t="shared" si="173"/>
        <v>448.8</v>
      </c>
      <c r="I897" s="8">
        <f t="shared" si="174"/>
        <v>0</v>
      </c>
      <c r="J897" s="8">
        <f t="shared" si="175"/>
        <v>338.87639999999999</v>
      </c>
      <c r="K897" s="8">
        <f t="shared" si="176"/>
        <v>827.61090000000002</v>
      </c>
      <c r="L897" s="8">
        <f t="shared" si="182"/>
        <v>39.9345</v>
      </c>
      <c r="M897" s="8">
        <f t="shared" si="183"/>
        <v>448.8</v>
      </c>
      <c r="N897" s="8">
        <f t="shared" si="177"/>
        <v>0</v>
      </c>
      <c r="O897" s="8">
        <f t="shared" si="178"/>
        <v>203.38930000000002</v>
      </c>
      <c r="P897" s="8">
        <f t="shared" si="179"/>
        <v>692.12380000000007</v>
      </c>
    </row>
    <row r="898" spans="1:16" outlineLevel="2" x14ac:dyDescent="0.25">
      <c r="A898" s="1" t="s">
        <v>798</v>
      </c>
      <c r="B898" s="1" t="s">
        <v>802</v>
      </c>
      <c r="C898" s="9">
        <v>0</v>
      </c>
      <c r="D898" s="9">
        <v>0</v>
      </c>
      <c r="E898" s="9">
        <v>0</v>
      </c>
      <c r="F898" s="9">
        <v>10</v>
      </c>
      <c r="G898" s="8">
        <f t="shared" si="172"/>
        <v>0</v>
      </c>
      <c r="H898" s="8">
        <f t="shared" si="173"/>
        <v>0</v>
      </c>
      <c r="I898" s="8">
        <f t="shared" si="174"/>
        <v>0</v>
      </c>
      <c r="J898" s="8">
        <f t="shared" si="175"/>
        <v>106.8</v>
      </c>
      <c r="K898" s="8">
        <f t="shared" si="176"/>
        <v>106.8</v>
      </c>
      <c r="L898" s="8">
        <f t="shared" si="182"/>
        <v>0</v>
      </c>
      <c r="M898" s="8">
        <f t="shared" si="183"/>
        <v>0</v>
      </c>
      <c r="N898" s="8">
        <f t="shared" si="177"/>
        <v>0</v>
      </c>
      <c r="O898" s="8">
        <f t="shared" si="178"/>
        <v>64.099999999999994</v>
      </c>
      <c r="P898" s="8">
        <f t="shared" si="179"/>
        <v>64.099999999999994</v>
      </c>
    </row>
    <row r="899" spans="1:16" outlineLevel="2" x14ac:dyDescent="0.25">
      <c r="A899" s="1" t="s">
        <v>798</v>
      </c>
      <c r="B899" s="1" t="s">
        <v>803</v>
      </c>
      <c r="C899" s="9">
        <v>0</v>
      </c>
      <c r="D899" s="9">
        <v>39</v>
      </c>
      <c r="E899" s="9">
        <v>0</v>
      </c>
      <c r="F899" s="9">
        <v>0</v>
      </c>
      <c r="G899" s="8">
        <f t="shared" si="172"/>
        <v>0</v>
      </c>
      <c r="H899" s="8">
        <f t="shared" si="173"/>
        <v>72.930000000000007</v>
      </c>
      <c r="I899" s="8">
        <f t="shared" si="174"/>
        <v>0</v>
      </c>
      <c r="J899" s="8">
        <f t="shared" si="175"/>
        <v>0</v>
      </c>
      <c r="K899" s="8">
        <f t="shared" si="176"/>
        <v>72.930000000000007</v>
      </c>
      <c r="L899" s="8">
        <f t="shared" si="182"/>
        <v>0</v>
      </c>
      <c r="M899" s="8">
        <f t="shared" si="183"/>
        <v>72.930000000000007</v>
      </c>
      <c r="N899" s="8">
        <f t="shared" si="177"/>
        <v>0</v>
      </c>
      <c r="O899" s="8">
        <f t="shared" si="178"/>
        <v>0</v>
      </c>
      <c r="P899" s="8">
        <f t="shared" si="179"/>
        <v>72.930000000000007</v>
      </c>
    </row>
    <row r="900" spans="1:16" outlineLevel="2" x14ac:dyDescent="0.25">
      <c r="A900" s="1" t="s">
        <v>798</v>
      </c>
      <c r="B900" s="1" t="s">
        <v>804</v>
      </c>
      <c r="C900" s="9">
        <v>0</v>
      </c>
      <c r="D900" s="9">
        <v>13</v>
      </c>
      <c r="E900" s="9">
        <v>0</v>
      </c>
      <c r="F900" s="9">
        <v>0</v>
      </c>
      <c r="G900" s="8">
        <f t="shared" si="172"/>
        <v>0</v>
      </c>
      <c r="H900" s="8">
        <f t="shared" si="173"/>
        <v>24.310000000000002</v>
      </c>
      <c r="I900" s="8">
        <f t="shared" si="174"/>
        <v>0</v>
      </c>
      <c r="J900" s="8">
        <f t="shared" si="175"/>
        <v>0</v>
      </c>
      <c r="K900" s="8">
        <f t="shared" si="176"/>
        <v>24.310000000000002</v>
      </c>
      <c r="L900" s="8">
        <f t="shared" si="182"/>
        <v>0</v>
      </c>
      <c r="M900" s="8">
        <f t="shared" si="183"/>
        <v>24.310000000000002</v>
      </c>
      <c r="N900" s="8">
        <f t="shared" si="177"/>
        <v>0</v>
      </c>
      <c r="O900" s="8">
        <f t="shared" si="178"/>
        <v>0</v>
      </c>
      <c r="P900" s="8">
        <f t="shared" si="179"/>
        <v>24.310000000000002</v>
      </c>
    </row>
    <row r="901" spans="1:16" outlineLevel="2" x14ac:dyDescent="0.25">
      <c r="A901" s="1" t="s">
        <v>798</v>
      </c>
      <c r="B901" s="1" t="s">
        <v>805</v>
      </c>
      <c r="C901" s="9">
        <v>0</v>
      </c>
      <c r="D901" s="9">
        <v>67</v>
      </c>
      <c r="E901" s="9">
        <v>0</v>
      </c>
      <c r="F901" s="9">
        <v>0</v>
      </c>
      <c r="G901" s="8">
        <f t="shared" si="172"/>
        <v>0</v>
      </c>
      <c r="H901" s="8">
        <f t="shared" si="173"/>
        <v>125.29</v>
      </c>
      <c r="I901" s="8">
        <f t="shared" si="174"/>
        <v>0</v>
      </c>
      <c r="J901" s="8">
        <f t="shared" si="175"/>
        <v>0</v>
      </c>
      <c r="K901" s="8">
        <f t="shared" si="176"/>
        <v>125.29</v>
      </c>
      <c r="L901" s="8">
        <f t="shared" si="182"/>
        <v>0</v>
      </c>
      <c r="M901" s="8">
        <f t="shared" si="183"/>
        <v>125.29</v>
      </c>
      <c r="N901" s="8">
        <f t="shared" si="177"/>
        <v>0</v>
      </c>
      <c r="O901" s="8">
        <f t="shared" si="178"/>
        <v>0</v>
      </c>
      <c r="P901" s="8">
        <f t="shared" si="179"/>
        <v>125.29</v>
      </c>
    </row>
    <row r="902" spans="1:16" outlineLevel="2" x14ac:dyDescent="0.25">
      <c r="A902" s="1" t="s">
        <v>798</v>
      </c>
      <c r="B902" s="1" t="s">
        <v>806</v>
      </c>
      <c r="C902" s="9">
        <v>0</v>
      </c>
      <c r="D902" s="9">
        <v>530.33000000000004</v>
      </c>
      <c r="E902" s="9">
        <v>0</v>
      </c>
      <c r="F902" s="9">
        <v>66</v>
      </c>
      <c r="G902" s="8">
        <f t="shared" si="172"/>
        <v>0</v>
      </c>
      <c r="H902" s="8">
        <f t="shared" si="173"/>
        <v>991.71710000000019</v>
      </c>
      <c r="I902" s="8">
        <f t="shared" si="174"/>
        <v>0</v>
      </c>
      <c r="J902" s="8">
        <f t="shared" si="175"/>
        <v>704.88</v>
      </c>
      <c r="K902" s="8">
        <f t="shared" si="176"/>
        <v>1696.5971000000002</v>
      </c>
      <c r="L902" s="8">
        <f t="shared" si="182"/>
        <v>0</v>
      </c>
      <c r="M902" s="8">
        <f t="shared" si="183"/>
        <v>991.71710000000019</v>
      </c>
      <c r="N902" s="8">
        <f t="shared" si="177"/>
        <v>0</v>
      </c>
      <c r="O902" s="8">
        <f t="shared" si="178"/>
        <v>423.06</v>
      </c>
      <c r="P902" s="8">
        <f t="shared" si="179"/>
        <v>1414.7771000000002</v>
      </c>
    </row>
    <row r="903" spans="1:16" outlineLevel="2" x14ac:dyDescent="0.25">
      <c r="A903" s="1" t="s">
        <v>798</v>
      </c>
      <c r="B903" s="1" t="s">
        <v>807</v>
      </c>
      <c r="C903" s="9">
        <v>0</v>
      </c>
      <c r="D903" s="9">
        <v>23</v>
      </c>
      <c r="E903" s="9">
        <v>0</v>
      </c>
      <c r="F903" s="9">
        <v>0</v>
      </c>
      <c r="G903" s="8">
        <f t="shared" si="172"/>
        <v>0</v>
      </c>
      <c r="H903" s="8">
        <f t="shared" si="173"/>
        <v>43.010000000000005</v>
      </c>
      <c r="I903" s="8">
        <f t="shared" si="174"/>
        <v>0</v>
      </c>
      <c r="J903" s="8">
        <f t="shared" si="175"/>
        <v>0</v>
      </c>
      <c r="K903" s="8">
        <f t="shared" si="176"/>
        <v>43.010000000000005</v>
      </c>
      <c r="L903" s="8">
        <f t="shared" si="182"/>
        <v>0</v>
      </c>
      <c r="M903" s="8">
        <f t="shared" si="183"/>
        <v>43.010000000000005</v>
      </c>
      <c r="N903" s="8">
        <f t="shared" si="177"/>
        <v>0</v>
      </c>
      <c r="O903" s="8">
        <f t="shared" si="178"/>
        <v>0</v>
      </c>
      <c r="P903" s="8">
        <f t="shared" si="179"/>
        <v>43.010000000000005</v>
      </c>
    </row>
    <row r="904" spans="1:16" outlineLevel="1" x14ac:dyDescent="0.25">
      <c r="A904" s="23" t="s">
        <v>1228</v>
      </c>
      <c r="B904" s="22"/>
      <c r="C904" s="9">
        <f t="shared" ref="C904:P904" si="185">SUBTOTAL(9,C895:C903)</f>
        <v>283.55</v>
      </c>
      <c r="D904" s="9">
        <f t="shared" si="185"/>
        <v>1266.665</v>
      </c>
      <c r="E904" s="9">
        <f t="shared" si="185"/>
        <v>0</v>
      </c>
      <c r="F904" s="9">
        <f t="shared" si="185"/>
        <v>133.73000000000002</v>
      </c>
      <c r="G904" s="8">
        <f t="shared" si="185"/>
        <v>224.00450000000001</v>
      </c>
      <c r="H904" s="8">
        <f t="shared" si="185"/>
        <v>2368.6635500000002</v>
      </c>
      <c r="I904" s="8">
        <f t="shared" si="185"/>
        <v>0</v>
      </c>
      <c r="J904" s="8">
        <f t="shared" si="185"/>
        <v>1428.2363999999998</v>
      </c>
      <c r="K904" s="8">
        <f t="shared" si="185"/>
        <v>4020.90445</v>
      </c>
      <c r="L904" s="8">
        <f t="shared" si="185"/>
        <v>224.00450000000001</v>
      </c>
      <c r="M904" s="8">
        <f t="shared" si="185"/>
        <v>2368.6635500000002</v>
      </c>
      <c r="N904" s="8">
        <f t="shared" si="185"/>
        <v>0</v>
      </c>
      <c r="O904" s="8">
        <f t="shared" si="185"/>
        <v>857.20929999999998</v>
      </c>
      <c r="P904" s="8">
        <f t="shared" si="185"/>
        <v>3449.8773500000007</v>
      </c>
    </row>
    <row r="905" spans="1:16" outlineLevel="2" x14ac:dyDescent="0.25">
      <c r="A905" s="1" t="s">
        <v>808</v>
      </c>
      <c r="B905" s="1" t="s">
        <v>458</v>
      </c>
      <c r="C905" s="9">
        <v>0</v>
      </c>
      <c r="D905" s="9">
        <v>1879.24</v>
      </c>
      <c r="E905" s="9">
        <v>0</v>
      </c>
      <c r="F905" s="9">
        <v>593.5</v>
      </c>
      <c r="G905" s="8">
        <f t="shared" ref="G905:G971" si="186">+C905*0.79</f>
        <v>0</v>
      </c>
      <c r="H905" s="8">
        <f t="shared" ref="H905:H971" si="187">+D905*1.87</f>
        <v>3514.1788000000001</v>
      </c>
      <c r="I905" s="8">
        <f t="shared" ref="I905:I971" si="188">+E905*2.14</f>
        <v>0</v>
      </c>
      <c r="J905" s="8">
        <f t="shared" ref="J905:J971" si="189">+F905*10.68</f>
        <v>6338.58</v>
      </c>
      <c r="K905" s="8">
        <f t="shared" ref="K905:K971" si="190">SUM(G905:J905)</f>
        <v>9852.7587999999996</v>
      </c>
      <c r="L905" s="8">
        <f t="shared" si="182"/>
        <v>0</v>
      </c>
      <c r="M905" s="8">
        <f t="shared" si="183"/>
        <v>3514.1788000000001</v>
      </c>
      <c r="N905" s="8">
        <f t="shared" ref="N905:N971" si="191">+E905*0.85</f>
        <v>0</v>
      </c>
      <c r="O905" s="8">
        <f t="shared" ref="O905:O971" si="192">+F905*6.41</f>
        <v>3804.335</v>
      </c>
      <c r="P905" s="8">
        <f t="shared" ref="P905:P971" si="193">SUM(L905:O905)</f>
        <v>7318.5138000000006</v>
      </c>
    </row>
    <row r="906" spans="1:16" outlineLevel="2" x14ac:dyDescent="0.25">
      <c r="A906" s="1" t="s">
        <v>808</v>
      </c>
      <c r="B906" s="1" t="s">
        <v>809</v>
      </c>
      <c r="C906" s="9">
        <v>37</v>
      </c>
      <c r="D906" s="9">
        <v>1029.79</v>
      </c>
      <c r="E906" s="9">
        <v>0</v>
      </c>
      <c r="F906" s="9">
        <v>137</v>
      </c>
      <c r="G906" s="8">
        <f t="shared" si="186"/>
        <v>29.23</v>
      </c>
      <c r="H906" s="8">
        <f t="shared" si="187"/>
        <v>1925.7073</v>
      </c>
      <c r="I906" s="8">
        <f t="shared" si="188"/>
        <v>0</v>
      </c>
      <c r="J906" s="8">
        <f t="shared" si="189"/>
        <v>1463.1599999999999</v>
      </c>
      <c r="K906" s="8">
        <f t="shared" si="190"/>
        <v>3418.0972999999999</v>
      </c>
      <c r="L906" s="8">
        <f t="shared" si="182"/>
        <v>29.23</v>
      </c>
      <c r="M906" s="8">
        <f t="shared" si="183"/>
        <v>1925.7073</v>
      </c>
      <c r="N906" s="8">
        <f t="shared" si="191"/>
        <v>0</v>
      </c>
      <c r="O906" s="8">
        <f t="shared" si="192"/>
        <v>878.17000000000007</v>
      </c>
      <c r="P906" s="8">
        <f t="shared" si="193"/>
        <v>2833.1073000000001</v>
      </c>
    </row>
    <row r="907" spans="1:16" outlineLevel="2" x14ac:dyDescent="0.25">
      <c r="A907" s="1" t="s">
        <v>808</v>
      </c>
      <c r="B907" s="1" t="s">
        <v>650</v>
      </c>
      <c r="C907" s="9">
        <v>183</v>
      </c>
      <c r="D907" s="9">
        <v>2735.16</v>
      </c>
      <c r="E907" s="9">
        <v>0</v>
      </c>
      <c r="F907" s="9">
        <v>673.82500000000005</v>
      </c>
      <c r="G907" s="8">
        <f t="shared" si="186"/>
        <v>144.57</v>
      </c>
      <c r="H907" s="8">
        <f t="shared" si="187"/>
        <v>5114.7492000000002</v>
      </c>
      <c r="I907" s="8">
        <f t="shared" si="188"/>
        <v>0</v>
      </c>
      <c r="J907" s="8">
        <f t="shared" si="189"/>
        <v>7196.451</v>
      </c>
      <c r="K907" s="8">
        <f t="shared" si="190"/>
        <v>12455.770199999999</v>
      </c>
      <c r="L907" s="8">
        <f t="shared" si="182"/>
        <v>144.57</v>
      </c>
      <c r="M907" s="8">
        <f t="shared" si="183"/>
        <v>5114.7492000000002</v>
      </c>
      <c r="N907" s="8">
        <f t="shared" si="191"/>
        <v>0</v>
      </c>
      <c r="O907" s="8">
        <f t="shared" si="192"/>
        <v>4319.2182500000008</v>
      </c>
      <c r="P907" s="8">
        <f t="shared" si="193"/>
        <v>9578.5374499999998</v>
      </c>
    </row>
    <row r="908" spans="1:16" outlineLevel="2" x14ac:dyDescent="0.25">
      <c r="A908" s="1" t="s">
        <v>808</v>
      </c>
      <c r="B908" s="1" t="s">
        <v>437</v>
      </c>
      <c r="C908" s="9">
        <v>213</v>
      </c>
      <c r="D908" s="9">
        <v>1294</v>
      </c>
      <c r="E908" s="9">
        <v>40</v>
      </c>
      <c r="F908" s="9">
        <v>480.01</v>
      </c>
      <c r="G908" s="8">
        <f t="shared" si="186"/>
        <v>168.27</v>
      </c>
      <c r="H908" s="8">
        <f t="shared" si="187"/>
        <v>2419.7800000000002</v>
      </c>
      <c r="I908" s="8">
        <f t="shared" si="188"/>
        <v>85.600000000000009</v>
      </c>
      <c r="J908" s="8">
        <f t="shared" si="189"/>
        <v>5126.5068000000001</v>
      </c>
      <c r="K908" s="8">
        <f t="shared" si="190"/>
        <v>7800.1568000000007</v>
      </c>
      <c r="L908" s="8">
        <f t="shared" si="182"/>
        <v>168.27</v>
      </c>
      <c r="M908" s="8">
        <f t="shared" si="183"/>
        <v>2419.7800000000002</v>
      </c>
      <c r="N908" s="8">
        <f t="shared" si="191"/>
        <v>34</v>
      </c>
      <c r="O908" s="8">
        <f t="shared" si="192"/>
        <v>3076.8641000000002</v>
      </c>
      <c r="P908" s="8">
        <f t="shared" si="193"/>
        <v>5698.9141</v>
      </c>
    </row>
    <row r="909" spans="1:16" outlineLevel="2" x14ac:dyDescent="0.25">
      <c r="A909" s="1" t="s">
        <v>808</v>
      </c>
      <c r="B909" s="1" t="s">
        <v>810</v>
      </c>
      <c r="C909" s="9">
        <v>663</v>
      </c>
      <c r="D909" s="9">
        <v>3235.75</v>
      </c>
      <c r="E909" s="9">
        <v>39</v>
      </c>
      <c r="F909" s="9">
        <v>2208.4299999999998</v>
      </c>
      <c r="G909" s="8">
        <f t="shared" si="186"/>
        <v>523.77</v>
      </c>
      <c r="H909" s="8">
        <f t="shared" si="187"/>
        <v>6050.8525</v>
      </c>
      <c r="I909" s="8">
        <f t="shared" si="188"/>
        <v>83.460000000000008</v>
      </c>
      <c r="J909" s="8">
        <f t="shared" si="189"/>
        <v>23586.032399999996</v>
      </c>
      <c r="K909" s="8">
        <f t="shared" si="190"/>
        <v>30244.114899999997</v>
      </c>
      <c r="L909" s="8">
        <f t="shared" si="182"/>
        <v>523.77</v>
      </c>
      <c r="M909" s="8">
        <f t="shared" si="183"/>
        <v>6050.8525</v>
      </c>
      <c r="N909" s="8">
        <f t="shared" si="191"/>
        <v>33.15</v>
      </c>
      <c r="O909" s="8">
        <f t="shared" si="192"/>
        <v>14156.0363</v>
      </c>
      <c r="P909" s="8">
        <f t="shared" si="193"/>
        <v>20763.808799999999</v>
      </c>
    </row>
    <row r="910" spans="1:16" outlineLevel="2" x14ac:dyDescent="0.25">
      <c r="A910" s="1" t="s">
        <v>808</v>
      </c>
      <c r="B910" s="1" t="s">
        <v>811</v>
      </c>
      <c r="C910" s="9">
        <v>166</v>
      </c>
      <c r="D910" s="9">
        <v>697</v>
      </c>
      <c r="E910" s="9">
        <v>39.97</v>
      </c>
      <c r="F910" s="9">
        <v>242.07</v>
      </c>
      <c r="G910" s="8">
        <f t="shared" si="186"/>
        <v>131.14000000000001</v>
      </c>
      <c r="H910" s="8">
        <f t="shared" si="187"/>
        <v>1303.3900000000001</v>
      </c>
      <c r="I910" s="8">
        <f t="shared" si="188"/>
        <v>85.535800000000009</v>
      </c>
      <c r="J910" s="8">
        <f t="shared" si="189"/>
        <v>2585.3075999999996</v>
      </c>
      <c r="K910" s="8">
        <f t="shared" si="190"/>
        <v>4105.3734000000004</v>
      </c>
      <c r="L910" s="8">
        <f t="shared" si="182"/>
        <v>131.14000000000001</v>
      </c>
      <c r="M910" s="8">
        <f t="shared" si="183"/>
        <v>1303.3900000000001</v>
      </c>
      <c r="N910" s="8">
        <f t="shared" si="191"/>
        <v>33.974499999999999</v>
      </c>
      <c r="O910" s="8">
        <f t="shared" si="192"/>
        <v>1551.6686999999999</v>
      </c>
      <c r="P910" s="8">
        <f t="shared" si="193"/>
        <v>3020.1732000000002</v>
      </c>
    </row>
    <row r="911" spans="1:16" outlineLevel="2" x14ac:dyDescent="0.25">
      <c r="A911" s="1" t="s">
        <v>808</v>
      </c>
      <c r="B911" s="1" t="s">
        <v>812</v>
      </c>
      <c r="C911" s="9">
        <v>244.8</v>
      </c>
      <c r="D911" s="9">
        <v>1882.72</v>
      </c>
      <c r="E911" s="9">
        <v>40</v>
      </c>
      <c r="F911" s="9">
        <v>343.48</v>
      </c>
      <c r="G911" s="8">
        <f t="shared" si="186"/>
        <v>193.39200000000002</v>
      </c>
      <c r="H911" s="8">
        <f t="shared" si="187"/>
        <v>3520.6864</v>
      </c>
      <c r="I911" s="8">
        <f t="shared" si="188"/>
        <v>85.600000000000009</v>
      </c>
      <c r="J911" s="8">
        <f t="shared" si="189"/>
        <v>3668.3663999999999</v>
      </c>
      <c r="K911" s="8">
        <f t="shared" si="190"/>
        <v>7468.0447999999997</v>
      </c>
      <c r="L911" s="8">
        <f t="shared" si="182"/>
        <v>193.39200000000002</v>
      </c>
      <c r="M911" s="8">
        <f t="shared" si="183"/>
        <v>3520.6864</v>
      </c>
      <c r="N911" s="8">
        <f t="shared" si="191"/>
        <v>34</v>
      </c>
      <c r="O911" s="8">
        <f t="shared" si="192"/>
        <v>2201.7068000000004</v>
      </c>
      <c r="P911" s="8">
        <f t="shared" si="193"/>
        <v>5949.7852000000003</v>
      </c>
    </row>
    <row r="912" spans="1:16" outlineLevel="2" x14ac:dyDescent="0.25">
      <c r="A912" s="1" t="s">
        <v>808</v>
      </c>
      <c r="B912" s="1" t="s">
        <v>813</v>
      </c>
      <c r="C912" s="9">
        <v>245.5</v>
      </c>
      <c r="D912" s="9">
        <v>606.45000000000005</v>
      </c>
      <c r="E912" s="9">
        <v>40</v>
      </c>
      <c r="F912" s="9">
        <v>204.2</v>
      </c>
      <c r="G912" s="8">
        <f t="shared" si="186"/>
        <v>193.94500000000002</v>
      </c>
      <c r="H912" s="8">
        <f t="shared" si="187"/>
        <v>1134.0615000000003</v>
      </c>
      <c r="I912" s="8">
        <f t="shared" si="188"/>
        <v>85.600000000000009</v>
      </c>
      <c r="J912" s="8">
        <f t="shared" si="189"/>
        <v>2180.8559999999998</v>
      </c>
      <c r="K912" s="8">
        <f t="shared" si="190"/>
        <v>3594.4624999999996</v>
      </c>
      <c r="L912" s="8">
        <f t="shared" si="182"/>
        <v>193.94500000000002</v>
      </c>
      <c r="M912" s="8">
        <f t="shared" si="183"/>
        <v>1134.0615000000003</v>
      </c>
      <c r="N912" s="8">
        <f t="shared" si="191"/>
        <v>34</v>
      </c>
      <c r="O912" s="8">
        <f t="shared" si="192"/>
        <v>1308.922</v>
      </c>
      <c r="P912" s="8">
        <f t="shared" si="193"/>
        <v>2670.9285</v>
      </c>
    </row>
    <row r="913" spans="1:16" outlineLevel="1" x14ac:dyDescent="0.25">
      <c r="A913" s="23" t="s">
        <v>1227</v>
      </c>
      <c r="B913" s="22"/>
      <c r="C913" s="9">
        <f t="shared" ref="C913:P913" si="194">SUBTOTAL(9,C905:C912)</f>
        <v>1752.3</v>
      </c>
      <c r="D913" s="9">
        <f t="shared" si="194"/>
        <v>13360.109999999999</v>
      </c>
      <c r="E913" s="9">
        <f t="shared" si="194"/>
        <v>198.97</v>
      </c>
      <c r="F913" s="9">
        <f t="shared" si="194"/>
        <v>4882.5150000000003</v>
      </c>
      <c r="G913" s="8">
        <f t="shared" si="194"/>
        <v>1384.3169999999998</v>
      </c>
      <c r="H913" s="8">
        <f t="shared" si="194"/>
        <v>24983.405699999999</v>
      </c>
      <c r="I913" s="8">
        <f t="shared" si="194"/>
        <v>425.79580000000004</v>
      </c>
      <c r="J913" s="8">
        <f t="shared" si="194"/>
        <v>52145.26019999999</v>
      </c>
      <c r="K913" s="8">
        <f t="shared" si="194"/>
        <v>78938.778699999995</v>
      </c>
      <c r="L913" s="8">
        <f t="shared" si="194"/>
        <v>1384.3169999999998</v>
      </c>
      <c r="M913" s="8">
        <f t="shared" si="194"/>
        <v>24983.405699999999</v>
      </c>
      <c r="N913" s="8">
        <f t="shared" si="194"/>
        <v>169.12450000000001</v>
      </c>
      <c r="O913" s="8">
        <f t="shared" si="194"/>
        <v>31296.921149999998</v>
      </c>
      <c r="P913" s="8">
        <f t="shared" si="194"/>
        <v>57833.768349999998</v>
      </c>
    </row>
    <row r="914" spans="1:16" outlineLevel="2" x14ac:dyDescent="0.25">
      <c r="A914" s="1" t="s">
        <v>814</v>
      </c>
      <c r="B914" s="1" t="s">
        <v>429</v>
      </c>
      <c r="C914" s="9">
        <v>104</v>
      </c>
      <c r="D914" s="9">
        <v>534.1</v>
      </c>
      <c r="E914" s="9">
        <v>0</v>
      </c>
      <c r="F914" s="9">
        <v>113.25</v>
      </c>
      <c r="G914" s="8">
        <f t="shared" si="186"/>
        <v>82.16</v>
      </c>
      <c r="H914" s="8">
        <f t="shared" si="187"/>
        <v>998.76700000000005</v>
      </c>
      <c r="I914" s="8">
        <f t="shared" si="188"/>
        <v>0</v>
      </c>
      <c r="J914" s="8">
        <f t="shared" si="189"/>
        <v>1209.51</v>
      </c>
      <c r="K914" s="8">
        <f t="shared" si="190"/>
        <v>2290.4369999999999</v>
      </c>
      <c r="L914" s="8">
        <f t="shared" si="182"/>
        <v>82.16</v>
      </c>
      <c r="M914" s="8">
        <f t="shared" si="183"/>
        <v>998.76700000000005</v>
      </c>
      <c r="N914" s="8">
        <f t="shared" si="191"/>
        <v>0</v>
      </c>
      <c r="O914" s="8">
        <f t="shared" si="192"/>
        <v>725.9325</v>
      </c>
      <c r="P914" s="8">
        <f t="shared" si="193"/>
        <v>1806.8595</v>
      </c>
    </row>
    <row r="915" spans="1:16" outlineLevel="2" x14ac:dyDescent="0.25">
      <c r="A915" s="1" t="s">
        <v>814</v>
      </c>
      <c r="B915" s="1" t="s">
        <v>815</v>
      </c>
      <c r="C915" s="9">
        <v>0</v>
      </c>
      <c r="D915" s="9">
        <v>250</v>
      </c>
      <c r="E915" s="9">
        <v>0</v>
      </c>
      <c r="F915" s="9">
        <v>498</v>
      </c>
      <c r="G915" s="8">
        <f t="shared" si="186"/>
        <v>0</v>
      </c>
      <c r="H915" s="8">
        <f t="shared" si="187"/>
        <v>467.5</v>
      </c>
      <c r="I915" s="8">
        <f t="shared" si="188"/>
        <v>0</v>
      </c>
      <c r="J915" s="8">
        <f t="shared" si="189"/>
        <v>5318.6399999999994</v>
      </c>
      <c r="K915" s="8">
        <f t="shared" si="190"/>
        <v>5786.1399999999994</v>
      </c>
      <c r="L915" s="8">
        <f t="shared" si="182"/>
        <v>0</v>
      </c>
      <c r="M915" s="8">
        <f t="shared" si="183"/>
        <v>467.5</v>
      </c>
      <c r="N915" s="8">
        <f t="shared" si="191"/>
        <v>0</v>
      </c>
      <c r="O915" s="8">
        <f t="shared" si="192"/>
        <v>3192.1800000000003</v>
      </c>
      <c r="P915" s="8">
        <f t="shared" si="193"/>
        <v>3659.6800000000003</v>
      </c>
    </row>
    <row r="916" spans="1:16" outlineLevel="2" x14ac:dyDescent="0.25">
      <c r="A916" s="1" t="s">
        <v>814</v>
      </c>
      <c r="B916" s="1" t="s">
        <v>816</v>
      </c>
      <c r="C916" s="9">
        <v>122.32</v>
      </c>
      <c r="D916" s="9">
        <v>1492.663</v>
      </c>
      <c r="E916" s="9">
        <v>104.11</v>
      </c>
      <c r="F916" s="9">
        <v>574</v>
      </c>
      <c r="G916" s="8">
        <f t="shared" si="186"/>
        <v>96.632800000000003</v>
      </c>
      <c r="H916" s="8">
        <f t="shared" si="187"/>
        <v>2791.27981</v>
      </c>
      <c r="I916" s="8">
        <f t="shared" si="188"/>
        <v>222.7954</v>
      </c>
      <c r="J916" s="8">
        <f t="shared" si="189"/>
        <v>6130.32</v>
      </c>
      <c r="K916" s="8">
        <f t="shared" si="190"/>
        <v>9241.02801</v>
      </c>
      <c r="L916" s="8">
        <f t="shared" si="182"/>
        <v>96.632800000000003</v>
      </c>
      <c r="M916" s="8">
        <f t="shared" si="183"/>
        <v>2791.27981</v>
      </c>
      <c r="N916" s="8">
        <f t="shared" si="191"/>
        <v>88.493499999999997</v>
      </c>
      <c r="O916" s="8">
        <f t="shared" si="192"/>
        <v>3679.34</v>
      </c>
      <c r="P916" s="8">
        <f t="shared" si="193"/>
        <v>6655.74611</v>
      </c>
    </row>
    <row r="917" spans="1:16" outlineLevel="2" x14ac:dyDescent="0.25">
      <c r="A917" s="1" t="s">
        <v>814</v>
      </c>
      <c r="B917" s="1" t="s">
        <v>817</v>
      </c>
      <c r="C917" s="9">
        <v>132.75</v>
      </c>
      <c r="D917" s="9">
        <v>591.01</v>
      </c>
      <c r="E917" s="9">
        <v>0</v>
      </c>
      <c r="F917" s="9">
        <v>151</v>
      </c>
      <c r="G917" s="8">
        <f t="shared" si="186"/>
        <v>104.8725</v>
      </c>
      <c r="H917" s="8">
        <f t="shared" si="187"/>
        <v>1105.1887000000002</v>
      </c>
      <c r="I917" s="8">
        <f t="shared" si="188"/>
        <v>0</v>
      </c>
      <c r="J917" s="8">
        <f t="shared" si="189"/>
        <v>1612.68</v>
      </c>
      <c r="K917" s="8">
        <f t="shared" si="190"/>
        <v>2822.7412000000004</v>
      </c>
      <c r="L917" s="8">
        <f t="shared" si="182"/>
        <v>104.8725</v>
      </c>
      <c r="M917" s="8">
        <f t="shared" si="183"/>
        <v>1105.1887000000002</v>
      </c>
      <c r="N917" s="8">
        <f t="shared" si="191"/>
        <v>0</v>
      </c>
      <c r="O917" s="8">
        <f t="shared" si="192"/>
        <v>967.91</v>
      </c>
      <c r="P917" s="8">
        <f t="shared" si="193"/>
        <v>2177.9712</v>
      </c>
    </row>
    <row r="918" spans="1:16" outlineLevel="2" x14ac:dyDescent="0.25">
      <c r="A918" s="1" t="s">
        <v>814</v>
      </c>
      <c r="B918" s="1" t="s">
        <v>818</v>
      </c>
      <c r="C918" s="9">
        <v>0</v>
      </c>
      <c r="D918" s="9">
        <v>10</v>
      </c>
      <c r="E918" s="9">
        <v>0</v>
      </c>
      <c r="F918" s="9">
        <v>31.7</v>
      </c>
      <c r="G918" s="8">
        <f t="shared" si="186"/>
        <v>0</v>
      </c>
      <c r="H918" s="8">
        <f t="shared" si="187"/>
        <v>18.700000000000003</v>
      </c>
      <c r="I918" s="8">
        <f t="shared" si="188"/>
        <v>0</v>
      </c>
      <c r="J918" s="8">
        <f t="shared" si="189"/>
        <v>338.55599999999998</v>
      </c>
      <c r="K918" s="8">
        <f t="shared" si="190"/>
        <v>357.25599999999997</v>
      </c>
      <c r="L918" s="8">
        <f t="shared" si="182"/>
        <v>0</v>
      </c>
      <c r="M918" s="8">
        <f t="shared" si="183"/>
        <v>18.700000000000003</v>
      </c>
      <c r="N918" s="8">
        <f t="shared" si="191"/>
        <v>0</v>
      </c>
      <c r="O918" s="8">
        <f t="shared" si="192"/>
        <v>203.197</v>
      </c>
      <c r="P918" s="8">
        <f t="shared" si="193"/>
        <v>221.89699999999999</v>
      </c>
    </row>
    <row r="919" spans="1:16" outlineLevel="2" x14ac:dyDescent="0.25">
      <c r="A919" s="1" t="s">
        <v>814</v>
      </c>
      <c r="B919" s="1" t="s">
        <v>819</v>
      </c>
      <c r="C919" s="9">
        <v>114</v>
      </c>
      <c r="D919" s="9">
        <v>692.48299999999995</v>
      </c>
      <c r="E919" s="9">
        <v>12</v>
      </c>
      <c r="F919" s="9">
        <v>280.19099999999997</v>
      </c>
      <c r="G919" s="8">
        <f t="shared" si="186"/>
        <v>90.06</v>
      </c>
      <c r="H919" s="8">
        <f t="shared" si="187"/>
        <v>1294.9432099999999</v>
      </c>
      <c r="I919" s="8">
        <f t="shared" si="188"/>
        <v>25.68</v>
      </c>
      <c r="J919" s="8">
        <f t="shared" si="189"/>
        <v>2992.4398799999994</v>
      </c>
      <c r="K919" s="8">
        <f t="shared" si="190"/>
        <v>4403.1230899999991</v>
      </c>
      <c r="L919" s="8">
        <f t="shared" si="182"/>
        <v>90.06</v>
      </c>
      <c r="M919" s="8">
        <f t="shared" si="183"/>
        <v>1294.9432099999999</v>
      </c>
      <c r="N919" s="8">
        <f t="shared" si="191"/>
        <v>10.199999999999999</v>
      </c>
      <c r="O919" s="8">
        <f t="shared" si="192"/>
        <v>1796.0243099999998</v>
      </c>
      <c r="P919" s="8">
        <f t="shared" si="193"/>
        <v>3191.2275199999995</v>
      </c>
    </row>
    <row r="920" spans="1:16" outlineLevel="2" x14ac:dyDescent="0.25">
      <c r="A920" s="1" t="s">
        <v>814</v>
      </c>
      <c r="B920" s="1" t="s">
        <v>820</v>
      </c>
      <c r="C920" s="9">
        <v>207</v>
      </c>
      <c r="D920" s="9">
        <v>1025.3499999999999</v>
      </c>
      <c r="E920" s="9">
        <v>0</v>
      </c>
      <c r="F920" s="9">
        <v>238</v>
      </c>
      <c r="G920" s="8">
        <f t="shared" si="186"/>
        <v>163.53</v>
      </c>
      <c r="H920" s="8">
        <f t="shared" si="187"/>
        <v>1917.4044999999999</v>
      </c>
      <c r="I920" s="8">
        <f t="shared" si="188"/>
        <v>0</v>
      </c>
      <c r="J920" s="8">
        <f t="shared" si="189"/>
        <v>2541.84</v>
      </c>
      <c r="K920" s="8">
        <f t="shared" si="190"/>
        <v>4622.7744999999995</v>
      </c>
      <c r="L920" s="8">
        <f t="shared" si="182"/>
        <v>163.53</v>
      </c>
      <c r="M920" s="8">
        <f t="shared" si="183"/>
        <v>1917.4044999999999</v>
      </c>
      <c r="N920" s="8">
        <f t="shared" si="191"/>
        <v>0</v>
      </c>
      <c r="O920" s="8">
        <f t="shared" si="192"/>
        <v>1525.58</v>
      </c>
      <c r="P920" s="8">
        <f t="shared" si="193"/>
        <v>3606.5144999999998</v>
      </c>
    </row>
    <row r="921" spans="1:16" outlineLevel="2" x14ac:dyDescent="0.25">
      <c r="A921" s="1" t="s">
        <v>814</v>
      </c>
      <c r="B921" s="1" t="s">
        <v>821</v>
      </c>
      <c r="C921" s="9">
        <v>69.88</v>
      </c>
      <c r="D921" s="9">
        <v>281.72000000000003</v>
      </c>
      <c r="E921" s="9">
        <v>0</v>
      </c>
      <c r="F921" s="9">
        <v>31</v>
      </c>
      <c r="G921" s="8">
        <f t="shared" si="186"/>
        <v>55.205199999999998</v>
      </c>
      <c r="H921" s="8">
        <f t="shared" si="187"/>
        <v>526.81640000000004</v>
      </c>
      <c r="I921" s="8">
        <f t="shared" si="188"/>
        <v>0</v>
      </c>
      <c r="J921" s="8">
        <f t="shared" si="189"/>
        <v>331.08</v>
      </c>
      <c r="K921" s="8">
        <f t="shared" si="190"/>
        <v>913.10159999999996</v>
      </c>
      <c r="L921" s="8">
        <f t="shared" si="182"/>
        <v>55.205199999999998</v>
      </c>
      <c r="M921" s="8">
        <f t="shared" si="183"/>
        <v>526.81640000000004</v>
      </c>
      <c r="N921" s="8">
        <f t="shared" si="191"/>
        <v>0</v>
      </c>
      <c r="O921" s="8">
        <f t="shared" si="192"/>
        <v>198.71</v>
      </c>
      <c r="P921" s="8">
        <f t="shared" si="193"/>
        <v>780.73160000000007</v>
      </c>
    </row>
    <row r="922" spans="1:16" outlineLevel="2" x14ac:dyDescent="0.25">
      <c r="A922" s="1" t="s">
        <v>814</v>
      </c>
      <c r="B922" s="1" t="s">
        <v>822</v>
      </c>
      <c r="C922" s="9">
        <v>236</v>
      </c>
      <c r="D922" s="9">
        <v>2362.89</v>
      </c>
      <c r="E922" s="9">
        <v>0</v>
      </c>
      <c r="F922" s="9">
        <v>806.13</v>
      </c>
      <c r="G922" s="8">
        <f t="shared" si="186"/>
        <v>186.44</v>
      </c>
      <c r="H922" s="8">
        <f t="shared" si="187"/>
        <v>4418.6043</v>
      </c>
      <c r="I922" s="8">
        <f t="shared" si="188"/>
        <v>0</v>
      </c>
      <c r="J922" s="8">
        <f t="shared" si="189"/>
        <v>8609.4683999999997</v>
      </c>
      <c r="K922" s="8">
        <f t="shared" si="190"/>
        <v>13214.512699999999</v>
      </c>
      <c r="L922" s="8">
        <f t="shared" si="182"/>
        <v>186.44</v>
      </c>
      <c r="M922" s="8">
        <f t="shared" si="183"/>
        <v>4418.6043</v>
      </c>
      <c r="N922" s="8">
        <f t="shared" si="191"/>
        <v>0</v>
      </c>
      <c r="O922" s="8">
        <f t="shared" si="192"/>
        <v>5167.2933000000003</v>
      </c>
      <c r="P922" s="8">
        <f t="shared" si="193"/>
        <v>9772.3375999999989</v>
      </c>
    </row>
    <row r="923" spans="1:16" outlineLevel="2" x14ac:dyDescent="0.25">
      <c r="A923" s="1" t="s">
        <v>814</v>
      </c>
      <c r="B923" s="1" t="s">
        <v>823</v>
      </c>
      <c r="C923" s="9">
        <v>0</v>
      </c>
      <c r="D923" s="9">
        <v>0</v>
      </c>
      <c r="E923" s="9">
        <v>0</v>
      </c>
      <c r="F923" s="9">
        <v>80</v>
      </c>
      <c r="G923" s="8">
        <f t="shared" si="186"/>
        <v>0</v>
      </c>
      <c r="H923" s="8">
        <f t="shared" si="187"/>
        <v>0</v>
      </c>
      <c r="I923" s="8">
        <f t="shared" si="188"/>
        <v>0</v>
      </c>
      <c r="J923" s="8">
        <f t="shared" si="189"/>
        <v>854.4</v>
      </c>
      <c r="K923" s="8">
        <f t="shared" si="190"/>
        <v>854.4</v>
      </c>
      <c r="L923" s="8">
        <f t="shared" si="182"/>
        <v>0</v>
      </c>
      <c r="M923" s="8">
        <f t="shared" si="183"/>
        <v>0</v>
      </c>
      <c r="N923" s="8">
        <f t="shared" si="191"/>
        <v>0</v>
      </c>
      <c r="O923" s="8">
        <f t="shared" si="192"/>
        <v>512.79999999999995</v>
      </c>
      <c r="P923" s="8">
        <f t="shared" si="193"/>
        <v>512.79999999999995</v>
      </c>
    </row>
    <row r="924" spans="1:16" outlineLevel="2" x14ac:dyDescent="0.25">
      <c r="A924" s="1" t="s">
        <v>814</v>
      </c>
      <c r="B924" s="1" t="s">
        <v>824</v>
      </c>
      <c r="C924" s="9">
        <v>342</v>
      </c>
      <c r="D924" s="9">
        <v>829.67</v>
      </c>
      <c r="E924" s="9">
        <v>40</v>
      </c>
      <c r="F924" s="9">
        <v>314</v>
      </c>
      <c r="G924" s="8">
        <f t="shared" si="186"/>
        <v>270.18</v>
      </c>
      <c r="H924" s="8">
        <f t="shared" si="187"/>
        <v>1551.4829</v>
      </c>
      <c r="I924" s="8">
        <f t="shared" si="188"/>
        <v>85.600000000000009</v>
      </c>
      <c r="J924" s="8">
        <f t="shared" si="189"/>
        <v>3353.52</v>
      </c>
      <c r="K924" s="8">
        <f t="shared" si="190"/>
        <v>5260.7829000000002</v>
      </c>
      <c r="L924" s="8">
        <f t="shared" si="182"/>
        <v>270.18</v>
      </c>
      <c r="M924" s="8">
        <f t="shared" si="183"/>
        <v>1551.4829</v>
      </c>
      <c r="N924" s="8">
        <f t="shared" si="191"/>
        <v>34</v>
      </c>
      <c r="O924" s="8">
        <f t="shared" si="192"/>
        <v>2012.74</v>
      </c>
      <c r="P924" s="8">
        <f t="shared" si="193"/>
        <v>3868.4029</v>
      </c>
    </row>
    <row r="925" spans="1:16" outlineLevel="2" x14ac:dyDescent="0.25">
      <c r="A925" s="1" t="s">
        <v>814</v>
      </c>
      <c r="B925" s="1" t="s">
        <v>54</v>
      </c>
      <c r="C925" s="9">
        <v>202.75</v>
      </c>
      <c r="D925" s="9">
        <v>577.5</v>
      </c>
      <c r="E925" s="9">
        <v>11</v>
      </c>
      <c r="F925" s="9">
        <v>195</v>
      </c>
      <c r="G925" s="8">
        <f t="shared" si="186"/>
        <v>160.17250000000001</v>
      </c>
      <c r="H925" s="8">
        <f t="shared" si="187"/>
        <v>1079.925</v>
      </c>
      <c r="I925" s="8">
        <f t="shared" si="188"/>
        <v>23.540000000000003</v>
      </c>
      <c r="J925" s="8">
        <f t="shared" si="189"/>
        <v>2082.6</v>
      </c>
      <c r="K925" s="8">
        <f t="shared" si="190"/>
        <v>3346.2374999999997</v>
      </c>
      <c r="L925" s="8">
        <f t="shared" si="182"/>
        <v>160.17250000000001</v>
      </c>
      <c r="M925" s="8">
        <f t="shared" si="183"/>
        <v>1079.925</v>
      </c>
      <c r="N925" s="8">
        <f t="shared" si="191"/>
        <v>9.35</v>
      </c>
      <c r="O925" s="8">
        <f t="shared" si="192"/>
        <v>1249.95</v>
      </c>
      <c r="P925" s="8">
        <f t="shared" si="193"/>
        <v>2499.3975</v>
      </c>
    </row>
    <row r="926" spans="1:16" outlineLevel="2" x14ac:dyDescent="0.25">
      <c r="A926" s="1" t="s">
        <v>814</v>
      </c>
      <c r="B926" s="1" t="s">
        <v>825</v>
      </c>
      <c r="C926" s="9">
        <v>129</v>
      </c>
      <c r="D926" s="9">
        <v>1413.92</v>
      </c>
      <c r="E926" s="9">
        <v>0</v>
      </c>
      <c r="F926" s="9">
        <v>420.983</v>
      </c>
      <c r="G926" s="8">
        <f t="shared" si="186"/>
        <v>101.91000000000001</v>
      </c>
      <c r="H926" s="8">
        <f t="shared" si="187"/>
        <v>2644.0304000000001</v>
      </c>
      <c r="I926" s="8">
        <f t="shared" si="188"/>
        <v>0</v>
      </c>
      <c r="J926" s="8">
        <f t="shared" si="189"/>
        <v>4496.0984399999998</v>
      </c>
      <c r="K926" s="8">
        <f t="shared" si="190"/>
        <v>7242.0388399999993</v>
      </c>
      <c r="L926" s="8">
        <f t="shared" si="182"/>
        <v>101.91000000000001</v>
      </c>
      <c r="M926" s="8">
        <f t="shared" si="183"/>
        <v>2644.0304000000001</v>
      </c>
      <c r="N926" s="8">
        <f t="shared" si="191"/>
        <v>0</v>
      </c>
      <c r="O926" s="8">
        <f t="shared" si="192"/>
        <v>2698.5010299999999</v>
      </c>
      <c r="P926" s="8">
        <f t="shared" si="193"/>
        <v>5444.4414299999999</v>
      </c>
    </row>
    <row r="927" spans="1:16" outlineLevel="2" x14ac:dyDescent="0.25">
      <c r="A927" s="1" t="s">
        <v>814</v>
      </c>
      <c r="B927" s="1" t="s">
        <v>826</v>
      </c>
      <c r="C927" s="9">
        <v>251</v>
      </c>
      <c r="D927" s="9">
        <v>1347.32</v>
      </c>
      <c r="E927" s="9">
        <v>78</v>
      </c>
      <c r="F927" s="9">
        <v>1114.8499999999999</v>
      </c>
      <c r="G927" s="8">
        <f t="shared" si="186"/>
        <v>198.29000000000002</v>
      </c>
      <c r="H927" s="8">
        <f t="shared" si="187"/>
        <v>2519.4884000000002</v>
      </c>
      <c r="I927" s="8">
        <f t="shared" si="188"/>
        <v>166.92000000000002</v>
      </c>
      <c r="J927" s="8">
        <f t="shared" si="189"/>
        <v>11906.597999999998</v>
      </c>
      <c r="K927" s="8">
        <f t="shared" si="190"/>
        <v>14791.296399999999</v>
      </c>
      <c r="L927" s="8">
        <f t="shared" si="182"/>
        <v>198.29000000000002</v>
      </c>
      <c r="M927" s="8">
        <f t="shared" si="183"/>
        <v>2519.4884000000002</v>
      </c>
      <c r="N927" s="8">
        <f t="shared" si="191"/>
        <v>66.3</v>
      </c>
      <c r="O927" s="8">
        <f t="shared" si="192"/>
        <v>7146.1884999999993</v>
      </c>
      <c r="P927" s="8">
        <f t="shared" si="193"/>
        <v>9930.2668999999987</v>
      </c>
    </row>
    <row r="928" spans="1:16" outlineLevel="2" x14ac:dyDescent="0.25">
      <c r="A928" s="1" t="s">
        <v>814</v>
      </c>
      <c r="B928" s="1" t="s">
        <v>553</v>
      </c>
      <c r="C928" s="9">
        <v>196.5</v>
      </c>
      <c r="D928" s="9">
        <v>1952.22</v>
      </c>
      <c r="E928" s="9">
        <v>0</v>
      </c>
      <c r="F928" s="9">
        <v>330.33</v>
      </c>
      <c r="G928" s="8">
        <f t="shared" si="186"/>
        <v>155.23500000000001</v>
      </c>
      <c r="H928" s="8">
        <f t="shared" si="187"/>
        <v>3650.6514000000002</v>
      </c>
      <c r="I928" s="8">
        <f t="shared" si="188"/>
        <v>0</v>
      </c>
      <c r="J928" s="8">
        <f t="shared" si="189"/>
        <v>3527.9243999999999</v>
      </c>
      <c r="K928" s="8">
        <f t="shared" si="190"/>
        <v>7333.8108000000002</v>
      </c>
      <c r="L928" s="8">
        <f t="shared" si="182"/>
        <v>155.23500000000001</v>
      </c>
      <c r="M928" s="8">
        <f t="shared" si="183"/>
        <v>3650.6514000000002</v>
      </c>
      <c r="N928" s="8">
        <f t="shared" si="191"/>
        <v>0</v>
      </c>
      <c r="O928" s="8">
        <f t="shared" si="192"/>
        <v>2117.4153000000001</v>
      </c>
      <c r="P928" s="8">
        <f t="shared" si="193"/>
        <v>5923.3017</v>
      </c>
    </row>
    <row r="929" spans="1:16" outlineLevel="2" x14ac:dyDescent="0.25">
      <c r="A929" s="1" t="s">
        <v>814</v>
      </c>
      <c r="B929" s="1" t="s">
        <v>827</v>
      </c>
      <c r="C929" s="9">
        <v>286</v>
      </c>
      <c r="D929" s="9">
        <v>1814.78</v>
      </c>
      <c r="E929" s="9">
        <v>104</v>
      </c>
      <c r="F929" s="9">
        <v>316.54000000000002</v>
      </c>
      <c r="G929" s="8">
        <f t="shared" si="186"/>
        <v>225.94</v>
      </c>
      <c r="H929" s="8">
        <f t="shared" si="187"/>
        <v>3393.6386000000002</v>
      </c>
      <c r="I929" s="8">
        <f t="shared" si="188"/>
        <v>222.56</v>
      </c>
      <c r="J929" s="8">
        <f t="shared" si="189"/>
        <v>3380.6472000000003</v>
      </c>
      <c r="K929" s="8">
        <f t="shared" si="190"/>
        <v>7222.7858000000006</v>
      </c>
      <c r="L929" s="8">
        <f t="shared" si="182"/>
        <v>225.94</v>
      </c>
      <c r="M929" s="8">
        <f t="shared" si="183"/>
        <v>3393.6386000000002</v>
      </c>
      <c r="N929" s="8">
        <f t="shared" si="191"/>
        <v>88.399999999999991</v>
      </c>
      <c r="O929" s="8">
        <f t="shared" si="192"/>
        <v>2029.0214000000001</v>
      </c>
      <c r="P929" s="8">
        <f t="shared" si="193"/>
        <v>5737</v>
      </c>
    </row>
    <row r="930" spans="1:16" outlineLevel="2" x14ac:dyDescent="0.25">
      <c r="A930" s="1" t="s">
        <v>814</v>
      </c>
      <c r="B930" s="1" t="s">
        <v>828</v>
      </c>
      <c r="C930" s="9">
        <v>10</v>
      </c>
      <c r="D930" s="9">
        <v>113</v>
      </c>
      <c r="E930" s="9">
        <v>0</v>
      </c>
      <c r="F930" s="9">
        <v>59</v>
      </c>
      <c r="G930" s="8">
        <f t="shared" si="186"/>
        <v>7.9</v>
      </c>
      <c r="H930" s="8">
        <f t="shared" si="187"/>
        <v>211.31</v>
      </c>
      <c r="I930" s="8">
        <f t="shared" si="188"/>
        <v>0</v>
      </c>
      <c r="J930" s="8">
        <f t="shared" si="189"/>
        <v>630.12</v>
      </c>
      <c r="K930" s="8">
        <f t="shared" si="190"/>
        <v>849.33</v>
      </c>
      <c r="L930" s="8">
        <f t="shared" si="182"/>
        <v>7.9</v>
      </c>
      <c r="M930" s="8">
        <f t="shared" si="183"/>
        <v>211.31</v>
      </c>
      <c r="N930" s="8">
        <f t="shared" si="191"/>
        <v>0</v>
      </c>
      <c r="O930" s="8">
        <f t="shared" si="192"/>
        <v>378.19</v>
      </c>
      <c r="P930" s="8">
        <f t="shared" si="193"/>
        <v>597.4</v>
      </c>
    </row>
    <row r="931" spans="1:16" outlineLevel="2" x14ac:dyDescent="0.25">
      <c r="A931" s="1" t="s">
        <v>814</v>
      </c>
      <c r="B931" s="1" t="s">
        <v>315</v>
      </c>
      <c r="C931" s="9">
        <v>110</v>
      </c>
      <c r="D931" s="9">
        <v>486.59</v>
      </c>
      <c r="E931" s="9">
        <v>88</v>
      </c>
      <c r="F931" s="9">
        <v>376.45100000000002</v>
      </c>
      <c r="G931" s="8">
        <f t="shared" si="186"/>
        <v>86.9</v>
      </c>
      <c r="H931" s="8">
        <f t="shared" si="187"/>
        <v>909.92330000000004</v>
      </c>
      <c r="I931" s="8">
        <f t="shared" si="188"/>
        <v>188.32000000000002</v>
      </c>
      <c r="J931" s="8">
        <f t="shared" si="189"/>
        <v>4020.4966800000002</v>
      </c>
      <c r="K931" s="8">
        <f t="shared" si="190"/>
        <v>5205.6399799999999</v>
      </c>
      <c r="L931" s="8">
        <f t="shared" si="182"/>
        <v>86.9</v>
      </c>
      <c r="M931" s="8">
        <f t="shared" si="183"/>
        <v>909.92330000000004</v>
      </c>
      <c r="N931" s="8">
        <f t="shared" si="191"/>
        <v>74.8</v>
      </c>
      <c r="O931" s="8">
        <f t="shared" si="192"/>
        <v>2413.0509100000004</v>
      </c>
      <c r="P931" s="8">
        <f t="shared" si="193"/>
        <v>3484.6742100000001</v>
      </c>
    </row>
    <row r="932" spans="1:16" outlineLevel="2" x14ac:dyDescent="0.25">
      <c r="A932" s="1" t="s">
        <v>814</v>
      </c>
      <c r="B932" s="1" t="s">
        <v>829</v>
      </c>
      <c r="C932" s="9">
        <v>79</v>
      </c>
      <c r="D932" s="9">
        <v>281.25</v>
      </c>
      <c r="E932" s="9">
        <v>0</v>
      </c>
      <c r="F932" s="9">
        <v>237.5</v>
      </c>
      <c r="G932" s="8">
        <f t="shared" si="186"/>
        <v>62.410000000000004</v>
      </c>
      <c r="H932" s="8">
        <f t="shared" si="187"/>
        <v>525.9375</v>
      </c>
      <c r="I932" s="8">
        <f t="shared" si="188"/>
        <v>0</v>
      </c>
      <c r="J932" s="8">
        <f t="shared" si="189"/>
        <v>2536.5</v>
      </c>
      <c r="K932" s="8">
        <f t="shared" si="190"/>
        <v>3124.8474999999999</v>
      </c>
      <c r="L932" s="8">
        <f t="shared" si="182"/>
        <v>62.410000000000004</v>
      </c>
      <c r="M932" s="8">
        <f t="shared" si="183"/>
        <v>525.9375</v>
      </c>
      <c r="N932" s="8">
        <f t="shared" si="191"/>
        <v>0</v>
      </c>
      <c r="O932" s="8">
        <f t="shared" si="192"/>
        <v>1522.375</v>
      </c>
      <c r="P932" s="8">
        <f t="shared" si="193"/>
        <v>2110.7224999999999</v>
      </c>
    </row>
    <row r="933" spans="1:16" outlineLevel="2" x14ac:dyDescent="0.25">
      <c r="A933" s="1" t="s">
        <v>814</v>
      </c>
      <c r="B933" s="1" t="s">
        <v>144</v>
      </c>
      <c r="C933" s="9">
        <v>162</v>
      </c>
      <c r="D933" s="9">
        <v>1310.75</v>
      </c>
      <c r="E933" s="9">
        <v>0</v>
      </c>
      <c r="F933" s="9">
        <v>160.38999999999999</v>
      </c>
      <c r="G933" s="8">
        <f t="shared" si="186"/>
        <v>127.98</v>
      </c>
      <c r="H933" s="8">
        <f t="shared" si="187"/>
        <v>2451.1025</v>
      </c>
      <c r="I933" s="8">
        <f t="shared" si="188"/>
        <v>0</v>
      </c>
      <c r="J933" s="8">
        <f t="shared" si="189"/>
        <v>1712.9651999999999</v>
      </c>
      <c r="K933" s="8">
        <f t="shared" si="190"/>
        <v>4292.0477000000001</v>
      </c>
      <c r="L933" s="8">
        <f t="shared" si="182"/>
        <v>127.98</v>
      </c>
      <c r="M933" s="8">
        <f t="shared" si="183"/>
        <v>2451.1025</v>
      </c>
      <c r="N933" s="8">
        <f t="shared" si="191"/>
        <v>0</v>
      </c>
      <c r="O933" s="8">
        <f t="shared" si="192"/>
        <v>1028.0998999999999</v>
      </c>
      <c r="P933" s="8">
        <f t="shared" si="193"/>
        <v>3607.1823999999997</v>
      </c>
    </row>
    <row r="934" spans="1:16" outlineLevel="1" x14ac:dyDescent="0.25">
      <c r="A934" s="23" t="s">
        <v>1226</v>
      </c>
      <c r="B934" s="22"/>
      <c r="C934" s="9">
        <f t="shared" ref="C934:P934" si="195">SUBTOTAL(9,C914:C933)</f>
        <v>2754.2</v>
      </c>
      <c r="D934" s="9">
        <f t="shared" si="195"/>
        <v>17367.216</v>
      </c>
      <c r="E934" s="9">
        <f t="shared" si="195"/>
        <v>437.11</v>
      </c>
      <c r="F934" s="9">
        <f t="shared" si="195"/>
        <v>6328.3150000000005</v>
      </c>
      <c r="G934" s="8">
        <f t="shared" si="195"/>
        <v>2175.8180000000002</v>
      </c>
      <c r="H934" s="8">
        <f t="shared" si="195"/>
        <v>32476.693919999998</v>
      </c>
      <c r="I934" s="8">
        <f t="shared" si="195"/>
        <v>935.41539999999998</v>
      </c>
      <c r="J934" s="8">
        <f t="shared" si="195"/>
        <v>67586.404200000004</v>
      </c>
      <c r="K934" s="8">
        <f t="shared" si="195"/>
        <v>103174.33152000001</v>
      </c>
      <c r="L934" s="8">
        <f t="shared" si="195"/>
        <v>2175.8180000000002</v>
      </c>
      <c r="M934" s="8">
        <f t="shared" si="195"/>
        <v>32476.693919999998</v>
      </c>
      <c r="N934" s="8">
        <f t="shared" si="195"/>
        <v>371.54349999999999</v>
      </c>
      <c r="O934" s="8">
        <f t="shared" si="195"/>
        <v>40564.499149999996</v>
      </c>
      <c r="P934" s="8">
        <f t="shared" si="195"/>
        <v>75588.554569999993</v>
      </c>
    </row>
    <row r="935" spans="1:16" outlineLevel="2" x14ac:dyDescent="0.25">
      <c r="A935" s="1" t="s">
        <v>830</v>
      </c>
      <c r="B935" s="1" t="s">
        <v>831</v>
      </c>
      <c r="C935" s="9">
        <v>153.65</v>
      </c>
      <c r="D935" s="9">
        <v>753.31</v>
      </c>
      <c r="E935" s="9">
        <v>79</v>
      </c>
      <c r="F935" s="9">
        <v>858</v>
      </c>
      <c r="G935" s="8">
        <f t="shared" si="186"/>
        <v>121.38350000000001</v>
      </c>
      <c r="H935" s="8">
        <f t="shared" si="187"/>
        <v>1408.6896999999999</v>
      </c>
      <c r="I935" s="8">
        <f t="shared" si="188"/>
        <v>169.06</v>
      </c>
      <c r="J935" s="8">
        <f t="shared" si="189"/>
        <v>9163.44</v>
      </c>
      <c r="K935" s="8">
        <f t="shared" si="190"/>
        <v>10862.573200000001</v>
      </c>
      <c r="L935" s="8">
        <f t="shared" si="182"/>
        <v>121.38350000000001</v>
      </c>
      <c r="M935" s="8">
        <f t="shared" si="183"/>
        <v>1408.6896999999999</v>
      </c>
      <c r="N935" s="8">
        <f t="shared" si="191"/>
        <v>67.149999999999991</v>
      </c>
      <c r="O935" s="8">
        <f t="shared" si="192"/>
        <v>5499.78</v>
      </c>
      <c r="P935" s="8">
        <f t="shared" si="193"/>
        <v>7097.0031999999992</v>
      </c>
    </row>
    <row r="936" spans="1:16" outlineLevel="2" x14ac:dyDescent="0.25">
      <c r="A936" s="1" t="s">
        <v>830</v>
      </c>
      <c r="B936" s="1" t="s">
        <v>832</v>
      </c>
      <c r="C936" s="9">
        <v>0</v>
      </c>
      <c r="D936" s="9">
        <v>0</v>
      </c>
      <c r="E936" s="9">
        <v>0</v>
      </c>
      <c r="F936" s="9">
        <v>14</v>
      </c>
      <c r="G936" s="8">
        <f t="shared" si="186"/>
        <v>0</v>
      </c>
      <c r="H936" s="8">
        <f t="shared" si="187"/>
        <v>0</v>
      </c>
      <c r="I936" s="8">
        <f t="shared" si="188"/>
        <v>0</v>
      </c>
      <c r="J936" s="8">
        <f t="shared" si="189"/>
        <v>149.51999999999998</v>
      </c>
      <c r="K936" s="8">
        <f t="shared" si="190"/>
        <v>149.51999999999998</v>
      </c>
      <c r="L936" s="8">
        <f t="shared" si="182"/>
        <v>0</v>
      </c>
      <c r="M936" s="8">
        <f t="shared" si="183"/>
        <v>0</v>
      </c>
      <c r="N936" s="8">
        <f t="shared" si="191"/>
        <v>0</v>
      </c>
      <c r="O936" s="8">
        <f t="shared" si="192"/>
        <v>89.740000000000009</v>
      </c>
      <c r="P936" s="8">
        <f t="shared" si="193"/>
        <v>89.740000000000009</v>
      </c>
    </row>
    <row r="937" spans="1:16" outlineLevel="2" x14ac:dyDescent="0.25">
      <c r="A937" s="1" t="s">
        <v>830</v>
      </c>
      <c r="B937" s="1" t="s">
        <v>833</v>
      </c>
      <c r="C937" s="9">
        <v>18</v>
      </c>
      <c r="D937" s="9">
        <v>579</v>
      </c>
      <c r="E937" s="9">
        <v>40</v>
      </c>
      <c r="F937" s="9">
        <v>1614.84</v>
      </c>
      <c r="G937" s="8">
        <f t="shared" si="186"/>
        <v>14.22</v>
      </c>
      <c r="H937" s="8">
        <f t="shared" si="187"/>
        <v>1082.73</v>
      </c>
      <c r="I937" s="8">
        <f t="shared" si="188"/>
        <v>85.600000000000009</v>
      </c>
      <c r="J937" s="8">
        <f t="shared" si="189"/>
        <v>17246.4912</v>
      </c>
      <c r="K937" s="8">
        <f t="shared" si="190"/>
        <v>18429.0412</v>
      </c>
      <c r="L937" s="8">
        <f t="shared" si="182"/>
        <v>14.22</v>
      </c>
      <c r="M937" s="8">
        <f t="shared" si="183"/>
        <v>1082.73</v>
      </c>
      <c r="N937" s="8">
        <f t="shared" si="191"/>
        <v>34</v>
      </c>
      <c r="O937" s="8">
        <f t="shared" si="192"/>
        <v>10351.124400000001</v>
      </c>
      <c r="P937" s="8">
        <f t="shared" si="193"/>
        <v>11482.074400000001</v>
      </c>
    </row>
    <row r="938" spans="1:16" outlineLevel="2" x14ac:dyDescent="0.25">
      <c r="A938" s="1" t="s">
        <v>830</v>
      </c>
      <c r="B938" s="1" t="s">
        <v>834</v>
      </c>
      <c r="C938" s="9">
        <v>59</v>
      </c>
      <c r="D938" s="9">
        <v>307</v>
      </c>
      <c r="E938" s="9">
        <v>0</v>
      </c>
      <c r="F938" s="9">
        <v>344.47</v>
      </c>
      <c r="G938" s="8">
        <f t="shared" si="186"/>
        <v>46.61</v>
      </c>
      <c r="H938" s="8">
        <f t="shared" si="187"/>
        <v>574.09</v>
      </c>
      <c r="I938" s="8">
        <f t="shared" si="188"/>
        <v>0</v>
      </c>
      <c r="J938" s="8">
        <f t="shared" si="189"/>
        <v>3678.9396000000002</v>
      </c>
      <c r="K938" s="8">
        <f t="shared" si="190"/>
        <v>4299.6396000000004</v>
      </c>
      <c r="L938" s="8">
        <f t="shared" si="182"/>
        <v>46.61</v>
      </c>
      <c r="M938" s="8">
        <f t="shared" si="183"/>
        <v>574.09</v>
      </c>
      <c r="N938" s="8">
        <f t="shared" si="191"/>
        <v>0</v>
      </c>
      <c r="O938" s="8">
        <f t="shared" si="192"/>
        <v>2208.0527000000002</v>
      </c>
      <c r="P938" s="8">
        <f t="shared" si="193"/>
        <v>2828.7527</v>
      </c>
    </row>
    <row r="939" spans="1:16" outlineLevel="2" x14ac:dyDescent="0.25">
      <c r="A939" s="1" t="s">
        <v>830</v>
      </c>
      <c r="B939" s="1" t="s">
        <v>183</v>
      </c>
      <c r="C939" s="9">
        <v>80</v>
      </c>
      <c r="D939" s="9">
        <v>762.83</v>
      </c>
      <c r="E939" s="9">
        <v>234</v>
      </c>
      <c r="F939" s="9">
        <v>959.01</v>
      </c>
      <c r="G939" s="8">
        <f t="shared" si="186"/>
        <v>63.2</v>
      </c>
      <c r="H939" s="8">
        <f t="shared" si="187"/>
        <v>1426.4921000000002</v>
      </c>
      <c r="I939" s="8">
        <f t="shared" si="188"/>
        <v>500.76000000000005</v>
      </c>
      <c r="J939" s="8">
        <f t="shared" si="189"/>
        <v>10242.2268</v>
      </c>
      <c r="K939" s="8">
        <f t="shared" si="190"/>
        <v>12232.678900000001</v>
      </c>
      <c r="L939" s="8">
        <f t="shared" si="182"/>
        <v>63.2</v>
      </c>
      <c r="M939" s="8">
        <f t="shared" si="183"/>
        <v>1426.4921000000002</v>
      </c>
      <c r="N939" s="8">
        <f t="shared" si="191"/>
        <v>198.9</v>
      </c>
      <c r="O939" s="8">
        <f t="shared" si="192"/>
        <v>6147.2541000000001</v>
      </c>
      <c r="P939" s="8">
        <f t="shared" si="193"/>
        <v>7835.8462</v>
      </c>
    </row>
    <row r="940" spans="1:16" outlineLevel="2" x14ac:dyDescent="0.25">
      <c r="A940" s="1" t="s">
        <v>830</v>
      </c>
      <c r="B940" s="1" t="s">
        <v>835</v>
      </c>
      <c r="C940" s="9">
        <v>62</v>
      </c>
      <c r="D940" s="9">
        <v>495.83</v>
      </c>
      <c r="E940" s="9">
        <v>66</v>
      </c>
      <c r="F940" s="9">
        <v>330</v>
      </c>
      <c r="G940" s="8">
        <f t="shared" si="186"/>
        <v>48.980000000000004</v>
      </c>
      <c r="H940" s="8">
        <f t="shared" si="187"/>
        <v>927.20209999999997</v>
      </c>
      <c r="I940" s="8">
        <f t="shared" si="188"/>
        <v>141.24</v>
      </c>
      <c r="J940" s="8">
        <f t="shared" si="189"/>
        <v>3524.4</v>
      </c>
      <c r="K940" s="8">
        <f t="shared" si="190"/>
        <v>4641.8221000000003</v>
      </c>
      <c r="L940" s="8">
        <f t="shared" si="182"/>
        <v>48.980000000000004</v>
      </c>
      <c r="M940" s="8">
        <f t="shared" si="183"/>
        <v>927.20209999999997</v>
      </c>
      <c r="N940" s="8">
        <f t="shared" si="191"/>
        <v>56.1</v>
      </c>
      <c r="O940" s="8">
        <f t="shared" si="192"/>
        <v>2115.3000000000002</v>
      </c>
      <c r="P940" s="8">
        <f t="shared" si="193"/>
        <v>3147.5821000000001</v>
      </c>
    </row>
    <row r="941" spans="1:16" outlineLevel="2" x14ac:dyDescent="0.25">
      <c r="A941" s="1" t="s">
        <v>830</v>
      </c>
      <c r="B941" s="1" t="s">
        <v>836</v>
      </c>
      <c r="C941" s="9">
        <v>64</v>
      </c>
      <c r="D941" s="9">
        <v>627.65</v>
      </c>
      <c r="E941" s="9">
        <v>40</v>
      </c>
      <c r="F941" s="9">
        <v>303.33</v>
      </c>
      <c r="G941" s="8">
        <f t="shared" si="186"/>
        <v>50.56</v>
      </c>
      <c r="H941" s="8">
        <f t="shared" si="187"/>
        <v>1173.7055</v>
      </c>
      <c r="I941" s="8">
        <f t="shared" si="188"/>
        <v>85.600000000000009</v>
      </c>
      <c r="J941" s="8">
        <f t="shared" si="189"/>
        <v>3239.5643999999998</v>
      </c>
      <c r="K941" s="8">
        <f t="shared" si="190"/>
        <v>4549.4298999999992</v>
      </c>
      <c r="L941" s="8">
        <f t="shared" si="182"/>
        <v>50.56</v>
      </c>
      <c r="M941" s="8">
        <f t="shared" si="183"/>
        <v>1173.7055</v>
      </c>
      <c r="N941" s="8">
        <f t="shared" si="191"/>
        <v>34</v>
      </c>
      <c r="O941" s="8">
        <f t="shared" si="192"/>
        <v>1944.3453</v>
      </c>
      <c r="P941" s="8">
        <f t="shared" si="193"/>
        <v>3202.6107999999999</v>
      </c>
    </row>
    <row r="942" spans="1:16" outlineLevel="2" x14ac:dyDescent="0.25">
      <c r="A942" s="1" t="s">
        <v>830</v>
      </c>
      <c r="B942" s="1" t="s">
        <v>837</v>
      </c>
      <c r="C942" s="9">
        <v>66</v>
      </c>
      <c r="D942" s="9">
        <v>992.78</v>
      </c>
      <c r="E942" s="9">
        <v>40</v>
      </c>
      <c r="F942" s="9">
        <v>1317.625</v>
      </c>
      <c r="G942" s="8">
        <f t="shared" si="186"/>
        <v>52.14</v>
      </c>
      <c r="H942" s="8">
        <f t="shared" si="187"/>
        <v>1856.4986000000001</v>
      </c>
      <c r="I942" s="8">
        <f t="shared" si="188"/>
        <v>85.600000000000009</v>
      </c>
      <c r="J942" s="8">
        <f t="shared" si="189"/>
        <v>14072.234999999999</v>
      </c>
      <c r="K942" s="8">
        <f t="shared" si="190"/>
        <v>16066.473599999999</v>
      </c>
      <c r="L942" s="8">
        <f t="shared" si="182"/>
        <v>52.14</v>
      </c>
      <c r="M942" s="8">
        <f t="shared" si="183"/>
        <v>1856.4986000000001</v>
      </c>
      <c r="N942" s="8">
        <f t="shared" si="191"/>
        <v>34</v>
      </c>
      <c r="O942" s="8">
        <f t="shared" si="192"/>
        <v>8445.9762499999997</v>
      </c>
      <c r="P942" s="8">
        <f t="shared" si="193"/>
        <v>10388.61485</v>
      </c>
    </row>
    <row r="943" spans="1:16" outlineLevel="2" x14ac:dyDescent="0.25">
      <c r="A943" s="1" t="s">
        <v>830</v>
      </c>
      <c r="B943" s="1" t="s">
        <v>243</v>
      </c>
      <c r="C943" s="9">
        <v>0</v>
      </c>
      <c r="D943" s="9">
        <v>513.72</v>
      </c>
      <c r="E943" s="9">
        <v>0</v>
      </c>
      <c r="F943" s="9">
        <v>340.56</v>
      </c>
      <c r="G943" s="8">
        <f t="shared" si="186"/>
        <v>0</v>
      </c>
      <c r="H943" s="8">
        <f t="shared" si="187"/>
        <v>960.65640000000008</v>
      </c>
      <c r="I943" s="8">
        <f t="shared" si="188"/>
        <v>0</v>
      </c>
      <c r="J943" s="8">
        <f t="shared" si="189"/>
        <v>3637.1808000000001</v>
      </c>
      <c r="K943" s="8">
        <f t="shared" si="190"/>
        <v>4597.8371999999999</v>
      </c>
      <c r="L943" s="8">
        <f t="shared" si="182"/>
        <v>0</v>
      </c>
      <c r="M943" s="8">
        <f t="shared" si="183"/>
        <v>960.65640000000008</v>
      </c>
      <c r="N943" s="8">
        <f t="shared" si="191"/>
        <v>0</v>
      </c>
      <c r="O943" s="8">
        <f t="shared" si="192"/>
        <v>2182.9895999999999</v>
      </c>
      <c r="P943" s="8">
        <f t="shared" si="193"/>
        <v>3143.6459999999997</v>
      </c>
    </row>
    <row r="944" spans="1:16" outlineLevel="2" x14ac:dyDescent="0.25">
      <c r="A944" s="1" t="s">
        <v>830</v>
      </c>
      <c r="B944" s="1" t="s">
        <v>838</v>
      </c>
      <c r="C944" s="9">
        <v>0</v>
      </c>
      <c r="D944" s="9">
        <v>140</v>
      </c>
      <c r="E944" s="9">
        <v>50</v>
      </c>
      <c r="F944" s="9">
        <v>289.12</v>
      </c>
      <c r="G944" s="8">
        <f t="shared" si="186"/>
        <v>0</v>
      </c>
      <c r="H944" s="8">
        <f t="shared" si="187"/>
        <v>261.8</v>
      </c>
      <c r="I944" s="8">
        <f t="shared" si="188"/>
        <v>107</v>
      </c>
      <c r="J944" s="8">
        <f t="shared" si="189"/>
        <v>3087.8015999999998</v>
      </c>
      <c r="K944" s="8">
        <f t="shared" si="190"/>
        <v>3456.6016</v>
      </c>
      <c r="L944" s="8">
        <f t="shared" si="182"/>
        <v>0</v>
      </c>
      <c r="M944" s="8">
        <f t="shared" si="183"/>
        <v>261.8</v>
      </c>
      <c r="N944" s="8">
        <f t="shared" si="191"/>
        <v>42.5</v>
      </c>
      <c r="O944" s="8">
        <f t="shared" si="192"/>
        <v>1853.2592</v>
      </c>
      <c r="P944" s="8">
        <f t="shared" si="193"/>
        <v>2157.5592000000001</v>
      </c>
    </row>
    <row r="945" spans="1:16" outlineLevel="2" x14ac:dyDescent="0.25">
      <c r="A945" s="1" t="s">
        <v>830</v>
      </c>
      <c r="B945" s="1" t="s">
        <v>839</v>
      </c>
      <c r="C945" s="9">
        <v>292</v>
      </c>
      <c r="D945" s="9">
        <v>1058.1300000000001</v>
      </c>
      <c r="E945" s="9">
        <v>0</v>
      </c>
      <c r="F945" s="9">
        <v>1102.3399999999999</v>
      </c>
      <c r="G945" s="8">
        <f t="shared" si="186"/>
        <v>230.68</v>
      </c>
      <c r="H945" s="8">
        <f t="shared" si="187"/>
        <v>1978.7031000000004</v>
      </c>
      <c r="I945" s="8">
        <f t="shared" si="188"/>
        <v>0</v>
      </c>
      <c r="J945" s="8">
        <f t="shared" si="189"/>
        <v>11772.991199999999</v>
      </c>
      <c r="K945" s="8">
        <f t="shared" si="190"/>
        <v>13982.374299999999</v>
      </c>
      <c r="L945" s="8">
        <f t="shared" si="182"/>
        <v>230.68</v>
      </c>
      <c r="M945" s="8">
        <f t="shared" si="183"/>
        <v>1978.7031000000004</v>
      </c>
      <c r="N945" s="8">
        <f t="shared" si="191"/>
        <v>0</v>
      </c>
      <c r="O945" s="8">
        <f t="shared" si="192"/>
        <v>7065.9993999999997</v>
      </c>
      <c r="P945" s="8">
        <f t="shared" si="193"/>
        <v>9275.3824999999997</v>
      </c>
    </row>
    <row r="946" spans="1:16" outlineLevel="2" x14ac:dyDescent="0.25">
      <c r="A946" s="1" t="s">
        <v>830</v>
      </c>
      <c r="B946" s="1" t="s">
        <v>521</v>
      </c>
      <c r="C946" s="9">
        <v>111</v>
      </c>
      <c r="D946" s="9">
        <v>337.83</v>
      </c>
      <c r="E946" s="9">
        <v>40</v>
      </c>
      <c r="F946" s="9">
        <v>299</v>
      </c>
      <c r="G946" s="8">
        <f t="shared" si="186"/>
        <v>87.69</v>
      </c>
      <c r="H946" s="8">
        <f t="shared" si="187"/>
        <v>631.74210000000005</v>
      </c>
      <c r="I946" s="8">
        <f t="shared" si="188"/>
        <v>85.600000000000009</v>
      </c>
      <c r="J946" s="8">
        <f t="shared" si="189"/>
        <v>3193.3199999999997</v>
      </c>
      <c r="K946" s="8">
        <f t="shared" si="190"/>
        <v>3998.3520999999996</v>
      </c>
      <c r="L946" s="8">
        <f t="shared" si="182"/>
        <v>87.69</v>
      </c>
      <c r="M946" s="8">
        <f t="shared" si="183"/>
        <v>631.74210000000005</v>
      </c>
      <c r="N946" s="8">
        <f t="shared" si="191"/>
        <v>34</v>
      </c>
      <c r="O946" s="8">
        <f t="shared" si="192"/>
        <v>1916.5900000000001</v>
      </c>
      <c r="P946" s="8">
        <f t="shared" si="193"/>
        <v>2670.0221000000001</v>
      </c>
    </row>
    <row r="947" spans="1:16" outlineLevel="2" x14ac:dyDescent="0.25">
      <c r="A947" s="1" t="s">
        <v>830</v>
      </c>
      <c r="B947" s="1" t="s">
        <v>508</v>
      </c>
      <c r="C947" s="9">
        <v>44.3</v>
      </c>
      <c r="D947" s="9">
        <v>217</v>
      </c>
      <c r="E947" s="9">
        <v>0</v>
      </c>
      <c r="F947" s="9">
        <v>244.47</v>
      </c>
      <c r="G947" s="8">
        <f t="shared" si="186"/>
        <v>34.997</v>
      </c>
      <c r="H947" s="8">
        <f t="shared" si="187"/>
        <v>405.79</v>
      </c>
      <c r="I947" s="8">
        <f t="shared" si="188"/>
        <v>0</v>
      </c>
      <c r="J947" s="8">
        <f t="shared" si="189"/>
        <v>2610.9395999999997</v>
      </c>
      <c r="K947" s="8">
        <f t="shared" si="190"/>
        <v>3051.7266</v>
      </c>
      <c r="L947" s="8">
        <f t="shared" si="182"/>
        <v>34.997</v>
      </c>
      <c r="M947" s="8">
        <f t="shared" si="183"/>
        <v>405.79</v>
      </c>
      <c r="N947" s="8">
        <f t="shared" si="191"/>
        <v>0</v>
      </c>
      <c r="O947" s="8">
        <f t="shared" si="192"/>
        <v>1567.0527</v>
      </c>
      <c r="P947" s="8">
        <f t="shared" si="193"/>
        <v>2007.8397</v>
      </c>
    </row>
    <row r="948" spans="1:16" outlineLevel="2" x14ac:dyDescent="0.25">
      <c r="A948" s="1" t="s">
        <v>830</v>
      </c>
      <c r="B948" s="1" t="s">
        <v>840</v>
      </c>
      <c r="C948" s="9">
        <v>313.61</v>
      </c>
      <c r="D948" s="9">
        <v>341.88</v>
      </c>
      <c r="E948" s="9">
        <v>56.43</v>
      </c>
      <c r="F948" s="9">
        <v>744.5</v>
      </c>
      <c r="G948" s="8">
        <f t="shared" si="186"/>
        <v>247.75190000000003</v>
      </c>
      <c r="H948" s="8">
        <f t="shared" si="187"/>
        <v>639.31560000000002</v>
      </c>
      <c r="I948" s="8">
        <f t="shared" si="188"/>
        <v>120.76020000000001</v>
      </c>
      <c r="J948" s="8">
        <f t="shared" si="189"/>
        <v>7951.26</v>
      </c>
      <c r="K948" s="8">
        <f t="shared" si="190"/>
        <v>8959.0877</v>
      </c>
      <c r="L948" s="8">
        <f t="shared" si="182"/>
        <v>247.75190000000003</v>
      </c>
      <c r="M948" s="8">
        <f t="shared" si="183"/>
        <v>639.31560000000002</v>
      </c>
      <c r="N948" s="8">
        <f t="shared" si="191"/>
        <v>47.965499999999999</v>
      </c>
      <c r="O948" s="8">
        <f t="shared" si="192"/>
        <v>4772.2449999999999</v>
      </c>
      <c r="P948" s="8">
        <f t="shared" si="193"/>
        <v>5707.2780000000002</v>
      </c>
    </row>
    <row r="949" spans="1:16" outlineLevel="2" x14ac:dyDescent="0.25">
      <c r="A949" s="1" t="s">
        <v>830</v>
      </c>
      <c r="B949" s="1" t="s">
        <v>841</v>
      </c>
      <c r="C949" s="9">
        <v>479.37</v>
      </c>
      <c r="D949" s="9">
        <v>1974.81</v>
      </c>
      <c r="E949" s="9">
        <v>317.13</v>
      </c>
      <c r="F949" s="9">
        <v>2315.66</v>
      </c>
      <c r="G949" s="8">
        <f t="shared" si="186"/>
        <v>378.70230000000004</v>
      </c>
      <c r="H949" s="8">
        <f t="shared" si="187"/>
        <v>3692.8947000000003</v>
      </c>
      <c r="I949" s="8">
        <f t="shared" si="188"/>
        <v>678.65820000000008</v>
      </c>
      <c r="J949" s="8">
        <f t="shared" si="189"/>
        <v>24731.248799999998</v>
      </c>
      <c r="K949" s="8">
        <f t="shared" si="190"/>
        <v>29481.503999999997</v>
      </c>
      <c r="L949" s="8">
        <f t="shared" ref="L949:L1016" si="196">+C949*0.79</f>
        <v>378.70230000000004</v>
      </c>
      <c r="M949" s="8">
        <f t="shared" ref="M949:M1016" si="197">+D949*1.87</f>
        <v>3692.8947000000003</v>
      </c>
      <c r="N949" s="8">
        <f t="shared" si="191"/>
        <v>269.56049999999999</v>
      </c>
      <c r="O949" s="8">
        <f t="shared" si="192"/>
        <v>14843.380599999999</v>
      </c>
      <c r="P949" s="8">
        <f t="shared" si="193"/>
        <v>19184.538099999998</v>
      </c>
    </row>
    <row r="950" spans="1:16" outlineLevel="2" x14ac:dyDescent="0.25">
      <c r="A950" s="1" t="s">
        <v>830</v>
      </c>
      <c r="B950" s="1" t="s">
        <v>842</v>
      </c>
      <c r="C950" s="9">
        <v>144</v>
      </c>
      <c r="D950" s="9">
        <v>630.17999999999995</v>
      </c>
      <c r="E950" s="9">
        <v>90</v>
      </c>
      <c r="F950" s="9">
        <v>598.64</v>
      </c>
      <c r="G950" s="8">
        <f t="shared" si="186"/>
        <v>113.76</v>
      </c>
      <c r="H950" s="8">
        <f t="shared" si="187"/>
        <v>1178.4366</v>
      </c>
      <c r="I950" s="8">
        <f t="shared" si="188"/>
        <v>192.60000000000002</v>
      </c>
      <c r="J950" s="8">
        <f t="shared" si="189"/>
        <v>6393.4751999999999</v>
      </c>
      <c r="K950" s="8">
        <f t="shared" si="190"/>
        <v>7878.2718000000004</v>
      </c>
      <c r="L950" s="8">
        <f t="shared" si="196"/>
        <v>113.76</v>
      </c>
      <c r="M950" s="8">
        <f t="shared" si="197"/>
        <v>1178.4366</v>
      </c>
      <c r="N950" s="8">
        <f t="shared" si="191"/>
        <v>76.5</v>
      </c>
      <c r="O950" s="8">
        <f t="shared" si="192"/>
        <v>3837.2824000000001</v>
      </c>
      <c r="P950" s="8">
        <f t="shared" si="193"/>
        <v>5205.9790000000003</v>
      </c>
    </row>
    <row r="951" spans="1:16" outlineLevel="2" x14ac:dyDescent="0.25">
      <c r="A951" s="1" t="s">
        <v>830</v>
      </c>
      <c r="B951" s="1" t="s">
        <v>11</v>
      </c>
      <c r="C951" s="9">
        <v>70.05</v>
      </c>
      <c r="D951" s="9">
        <v>364</v>
      </c>
      <c r="E951" s="9">
        <v>134.25</v>
      </c>
      <c r="F951" s="9">
        <v>198.34</v>
      </c>
      <c r="G951" s="8">
        <f t="shared" si="186"/>
        <v>55.339500000000001</v>
      </c>
      <c r="H951" s="8">
        <f t="shared" si="187"/>
        <v>680.68000000000006</v>
      </c>
      <c r="I951" s="8">
        <f t="shared" si="188"/>
        <v>287.29500000000002</v>
      </c>
      <c r="J951" s="8">
        <f t="shared" si="189"/>
        <v>2118.2712000000001</v>
      </c>
      <c r="K951" s="8">
        <f t="shared" si="190"/>
        <v>3141.5857000000005</v>
      </c>
      <c r="L951" s="8">
        <f t="shared" si="196"/>
        <v>55.339500000000001</v>
      </c>
      <c r="M951" s="8">
        <f t="shared" si="197"/>
        <v>680.68000000000006</v>
      </c>
      <c r="N951" s="8">
        <f t="shared" si="191"/>
        <v>114.1125</v>
      </c>
      <c r="O951" s="8">
        <f t="shared" si="192"/>
        <v>1271.3594000000001</v>
      </c>
      <c r="P951" s="8">
        <f t="shared" si="193"/>
        <v>2121.4913999999999</v>
      </c>
    </row>
    <row r="952" spans="1:16" outlineLevel="2" x14ac:dyDescent="0.25">
      <c r="A952" s="1" t="s">
        <v>830</v>
      </c>
      <c r="B952" s="1" t="s">
        <v>843</v>
      </c>
      <c r="C952" s="9">
        <v>162</v>
      </c>
      <c r="D952" s="9">
        <v>1318.86</v>
      </c>
      <c r="E952" s="9">
        <v>0</v>
      </c>
      <c r="F952" s="9">
        <v>1074.58</v>
      </c>
      <c r="G952" s="8">
        <f t="shared" si="186"/>
        <v>127.98</v>
      </c>
      <c r="H952" s="8">
        <f t="shared" si="187"/>
        <v>2466.2682</v>
      </c>
      <c r="I952" s="8">
        <f t="shared" si="188"/>
        <v>0</v>
      </c>
      <c r="J952" s="8">
        <f t="shared" si="189"/>
        <v>11476.514399999998</v>
      </c>
      <c r="K952" s="8">
        <f t="shared" si="190"/>
        <v>14070.762599999998</v>
      </c>
      <c r="L952" s="8">
        <f t="shared" si="196"/>
        <v>127.98</v>
      </c>
      <c r="M952" s="8">
        <f t="shared" si="197"/>
        <v>2466.2682</v>
      </c>
      <c r="N952" s="8">
        <f t="shared" si="191"/>
        <v>0</v>
      </c>
      <c r="O952" s="8">
        <f t="shared" si="192"/>
        <v>6888.0577999999996</v>
      </c>
      <c r="P952" s="8">
        <f t="shared" si="193"/>
        <v>9482.3060000000005</v>
      </c>
    </row>
    <row r="953" spans="1:16" outlineLevel="2" x14ac:dyDescent="0.25">
      <c r="A953" s="1" t="s">
        <v>830</v>
      </c>
      <c r="B953" s="1" t="s">
        <v>844</v>
      </c>
      <c r="C953" s="9">
        <v>672</v>
      </c>
      <c r="D953" s="9">
        <v>750</v>
      </c>
      <c r="E953" s="9">
        <v>669.05</v>
      </c>
      <c r="F953" s="9">
        <v>697.75</v>
      </c>
      <c r="G953" s="8">
        <f t="shared" si="186"/>
        <v>530.88</v>
      </c>
      <c r="H953" s="8">
        <f t="shared" si="187"/>
        <v>1402.5</v>
      </c>
      <c r="I953" s="8">
        <f t="shared" si="188"/>
        <v>1431.7670000000001</v>
      </c>
      <c r="J953" s="8">
        <f t="shared" si="189"/>
        <v>7451.97</v>
      </c>
      <c r="K953" s="8">
        <f t="shared" si="190"/>
        <v>10817.117</v>
      </c>
      <c r="L953" s="8">
        <f t="shared" si="196"/>
        <v>530.88</v>
      </c>
      <c r="M953" s="8">
        <f t="shared" si="197"/>
        <v>1402.5</v>
      </c>
      <c r="N953" s="8">
        <f t="shared" si="191"/>
        <v>568.6925</v>
      </c>
      <c r="O953" s="8">
        <f t="shared" si="192"/>
        <v>4472.5775000000003</v>
      </c>
      <c r="P953" s="8">
        <f t="shared" si="193"/>
        <v>6974.6500000000005</v>
      </c>
    </row>
    <row r="954" spans="1:16" outlineLevel="2" x14ac:dyDescent="0.25">
      <c r="A954" s="1" t="s">
        <v>830</v>
      </c>
      <c r="B954" s="1" t="s">
        <v>845</v>
      </c>
      <c r="C954" s="9">
        <v>122.36</v>
      </c>
      <c r="D954" s="9">
        <v>2785.22</v>
      </c>
      <c r="E954" s="9">
        <v>120</v>
      </c>
      <c r="F954" s="9">
        <v>2144.9299999999998</v>
      </c>
      <c r="G954" s="8">
        <f t="shared" si="186"/>
        <v>96.664400000000001</v>
      </c>
      <c r="H954" s="8">
        <f t="shared" si="187"/>
        <v>5208.3613999999998</v>
      </c>
      <c r="I954" s="8">
        <f t="shared" si="188"/>
        <v>256.8</v>
      </c>
      <c r="J954" s="8">
        <f t="shared" si="189"/>
        <v>22907.852399999996</v>
      </c>
      <c r="K954" s="8">
        <f t="shared" si="190"/>
        <v>28469.678199999995</v>
      </c>
      <c r="L954" s="8">
        <f t="shared" si="196"/>
        <v>96.664400000000001</v>
      </c>
      <c r="M954" s="8">
        <f t="shared" si="197"/>
        <v>5208.3613999999998</v>
      </c>
      <c r="N954" s="8">
        <f t="shared" si="191"/>
        <v>102</v>
      </c>
      <c r="O954" s="8">
        <f t="shared" si="192"/>
        <v>13749.0013</v>
      </c>
      <c r="P954" s="8">
        <f t="shared" si="193"/>
        <v>19156.027099999999</v>
      </c>
    </row>
    <row r="955" spans="1:16" outlineLevel="2" x14ac:dyDescent="0.25">
      <c r="A955" s="1" t="s">
        <v>830</v>
      </c>
      <c r="B955" s="1" t="s">
        <v>846</v>
      </c>
      <c r="C955" s="9">
        <v>519</v>
      </c>
      <c r="D955" s="9">
        <v>817.54</v>
      </c>
      <c r="E955" s="9">
        <v>0</v>
      </c>
      <c r="F955" s="9">
        <v>481.2</v>
      </c>
      <c r="G955" s="8">
        <f t="shared" si="186"/>
        <v>410.01</v>
      </c>
      <c r="H955" s="8">
        <f t="shared" si="187"/>
        <v>1528.7998</v>
      </c>
      <c r="I955" s="8">
        <f t="shared" si="188"/>
        <v>0</v>
      </c>
      <c r="J955" s="8">
        <f t="shared" si="189"/>
        <v>5139.2159999999994</v>
      </c>
      <c r="K955" s="8">
        <f t="shared" si="190"/>
        <v>7078.0257999999994</v>
      </c>
      <c r="L955" s="8">
        <f t="shared" si="196"/>
        <v>410.01</v>
      </c>
      <c r="M955" s="8">
        <f t="shared" si="197"/>
        <v>1528.7998</v>
      </c>
      <c r="N955" s="8">
        <f t="shared" si="191"/>
        <v>0</v>
      </c>
      <c r="O955" s="8">
        <f t="shared" si="192"/>
        <v>3084.4920000000002</v>
      </c>
      <c r="P955" s="8">
        <f t="shared" si="193"/>
        <v>5023.3018000000002</v>
      </c>
    </row>
    <row r="956" spans="1:16" outlineLevel="2" x14ac:dyDescent="0.25">
      <c r="A956" s="1" t="s">
        <v>830</v>
      </c>
      <c r="B956" s="1" t="s">
        <v>404</v>
      </c>
      <c r="C956" s="9">
        <v>133</v>
      </c>
      <c r="D956" s="9">
        <v>1298.6500000000001</v>
      </c>
      <c r="E956" s="9">
        <v>40</v>
      </c>
      <c r="F956" s="9">
        <v>193.22</v>
      </c>
      <c r="G956" s="8">
        <f t="shared" si="186"/>
        <v>105.07000000000001</v>
      </c>
      <c r="H956" s="8">
        <f t="shared" si="187"/>
        <v>2428.4755000000005</v>
      </c>
      <c r="I956" s="8">
        <f t="shared" si="188"/>
        <v>85.600000000000009</v>
      </c>
      <c r="J956" s="8">
        <f t="shared" si="189"/>
        <v>2063.5895999999998</v>
      </c>
      <c r="K956" s="8">
        <f t="shared" si="190"/>
        <v>4682.7350999999999</v>
      </c>
      <c r="L956" s="8">
        <f t="shared" si="196"/>
        <v>105.07000000000001</v>
      </c>
      <c r="M956" s="8">
        <f t="shared" si="197"/>
        <v>2428.4755000000005</v>
      </c>
      <c r="N956" s="8">
        <f t="shared" si="191"/>
        <v>34</v>
      </c>
      <c r="O956" s="8">
        <f t="shared" si="192"/>
        <v>1238.5401999999999</v>
      </c>
      <c r="P956" s="8">
        <f t="shared" si="193"/>
        <v>3806.0857000000005</v>
      </c>
    </row>
    <row r="957" spans="1:16" outlineLevel="2" x14ac:dyDescent="0.25">
      <c r="A957" s="1" t="s">
        <v>830</v>
      </c>
      <c r="B957" s="1" t="s">
        <v>847</v>
      </c>
      <c r="C957" s="9">
        <v>0</v>
      </c>
      <c r="D957" s="9">
        <v>91</v>
      </c>
      <c r="E957" s="9">
        <v>88.3</v>
      </c>
      <c r="F957" s="9">
        <v>389.04</v>
      </c>
      <c r="G957" s="8">
        <f t="shared" si="186"/>
        <v>0</v>
      </c>
      <c r="H957" s="8">
        <f t="shared" si="187"/>
        <v>170.17000000000002</v>
      </c>
      <c r="I957" s="8">
        <f t="shared" si="188"/>
        <v>188.96200000000002</v>
      </c>
      <c r="J957" s="8">
        <f t="shared" si="189"/>
        <v>4154.9472000000005</v>
      </c>
      <c r="K957" s="8">
        <f t="shared" si="190"/>
        <v>4514.0792000000001</v>
      </c>
      <c r="L957" s="8">
        <f t="shared" si="196"/>
        <v>0</v>
      </c>
      <c r="M957" s="8">
        <f t="shared" si="197"/>
        <v>170.17000000000002</v>
      </c>
      <c r="N957" s="8">
        <f t="shared" si="191"/>
        <v>75.054999999999993</v>
      </c>
      <c r="O957" s="8">
        <f t="shared" si="192"/>
        <v>2493.7464</v>
      </c>
      <c r="P957" s="8">
        <f t="shared" si="193"/>
        <v>2738.9713999999999</v>
      </c>
    </row>
    <row r="958" spans="1:16" outlineLevel="2" x14ac:dyDescent="0.25">
      <c r="A958" s="1" t="s">
        <v>830</v>
      </c>
      <c r="B958" s="1" t="s">
        <v>848</v>
      </c>
      <c r="C958" s="9">
        <v>373.68</v>
      </c>
      <c r="D958" s="9">
        <v>1039.92</v>
      </c>
      <c r="E958" s="9">
        <v>398</v>
      </c>
      <c r="F958" s="9">
        <v>1223.3599999999999</v>
      </c>
      <c r="G958" s="8">
        <f t="shared" si="186"/>
        <v>295.2072</v>
      </c>
      <c r="H958" s="8">
        <f t="shared" si="187"/>
        <v>1944.6504000000002</v>
      </c>
      <c r="I958" s="8">
        <f t="shared" si="188"/>
        <v>851.72</v>
      </c>
      <c r="J958" s="8">
        <f t="shared" si="189"/>
        <v>13065.484799999998</v>
      </c>
      <c r="K958" s="8">
        <f t="shared" si="190"/>
        <v>16157.062399999999</v>
      </c>
      <c r="L958" s="8">
        <f t="shared" si="196"/>
        <v>295.2072</v>
      </c>
      <c r="M958" s="8">
        <f t="shared" si="197"/>
        <v>1944.6504000000002</v>
      </c>
      <c r="N958" s="8">
        <f t="shared" si="191"/>
        <v>338.3</v>
      </c>
      <c r="O958" s="8">
        <f t="shared" si="192"/>
        <v>7841.7375999999995</v>
      </c>
      <c r="P958" s="8">
        <f t="shared" si="193"/>
        <v>10419.895199999999</v>
      </c>
    </row>
    <row r="959" spans="1:16" outlineLevel="2" x14ac:dyDescent="0.25">
      <c r="A959" s="1" t="s">
        <v>830</v>
      </c>
      <c r="B959" s="1" t="s">
        <v>849</v>
      </c>
      <c r="C959" s="9">
        <v>30</v>
      </c>
      <c r="D959" s="9">
        <v>837.51</v>
      </c>
      <c r="E959" s="9">
        <v>40</v>
      </c>
      <c r="F959" s="9">
        <v>383.75</v>
      </c>
      <c r="G959" s="8">
        <f t="shared" si="186"/>
        <v>23.700000000000003</v>
      </c>
      <c r="H959" s="8">
        <f t="shared" si="187"/>
        <v>1566.1437000000001</v>
      </c>
      <c r="I959" s="8">
        <f t="shared" si="188"/>
        <v>85.600000000000009</v>
      </c>
      <c r="J959" s="8">
        <f t="shared" si="189"/>
        <v>4098.45</v>
      </c>
      <c r="K959" s="8">
        <f t="shared" si="190"/>
        <v>5773.8936999999996</v>
      </c>
      <c r="L959" s="8">
        <f t="shared" si="196"/>
        <v>23.700000000000003</v>
      </c>
      <c r="M959" s="8">
        <f t="shared" si="197"/>
        <v>1566.1437000000001</v>
      </c>
      <c r="N959" s="8">
        <f t="shared" si="191"/>
        <v>34</v>
      </c>
      <c r="O959" s="8">
        <f t="shared" si="192"/>
        <v>2459.8375000000001</v>
      </c>
      <c r="P959" s="8">
        <f t="shared" si="193"/>
        <v>4083.6812</v>
      </c>
    </row>
    <row r="960" spans="1:16" outlineLevel="1" x14ac:dyDescent="0.25">
      <c r="A960" s="23" t="s">
        <v>1225</v>
      </c>
      <c r="B960" s="22"/>
      <c r="C960" s="9">
        <f t="shared" ref="C960:P960" si="198">SUBTOTAL(9,C935:C959)</f>
        <v>3969.0199999999995</v>
      </c>
      <c r="D960" s="9">
        <f t="shared" si="198"/>
        <v>19034.649999999998</v>
      </c>
      <c r="E960" s="9">
        <f t="shared" si="198"/>
        <v>2542.16</v>
      </c>
      <c r="F960" s="9">
        <f t="shared" si="198"/>
        <v>18461.735000000004</v>
      </c>
      <c r="G960" s="8">
        <f t="shared" si="198"/>
        <v>3135.5257999999999</v>
      </c>
      <c r="H960" s="8">
        <f t="shared" si="198"/>
        <v>35594.7955</v>
      </c>
      <c r="I960" s="8">
        <f t="shared" si="198"/>
        <v>5440.2224000000015</v>
      </c>
      <c r="J960" s="8">
        <f t="shared" si="198"/>
        <v>197171.32980000001</v>
      </c>
      <c r="K960" s="8">
        <f t="shared" si="198"/>
        <v>241341.87349999993</v>
      </c>
      <c r="L960" s="8">
        <f t="shared" si="198"/>
        <v>3135.5257999999999</v>
      </c>
      <c r="M960" s="8">
        <f t="shared" si="198"/>
        <v>35594.7955</v>
      </c>
      <c r="N960" s="8">
        <f t="shared" si="198"/>
        <v>2160.8359999999998</v>
      </c>
      <c r="O960" s="8">
        <f t="shared" si="198"/>
        <v>118339.72134999999</v>
      </c>
      <c r="P960" s="8">
        <f t="shared" si="198"/>
        <v>159230.87865</v>
      </c>
    </row>
    <row r="961" spans="1:16" outlineLevel="2" x14ac:dyDescent="0.25">
      <c r="A961" s="1" t="s">
        <v>850</v>
      </c>
      <c r="B961" s="1" t="s">
        <v>851</v>
      </c>
      <c r="C961" s="9">
        <v>110.91</v>
      </c>
      <c r="D961" s="9">
        <v>2428.1489999999999</v>
      </c>
      <c r="E961" s="9">
        <v>233</v>
      </c>
      <c r="F961" s="9">
        <v>1313.49</v>
      </c>
      <c r="G961" s="8">
        <f t="shared" si="186"/>
        <v>87.618899999999996</v>
      </c>
      <c r="H961" s="8">
        <f t="shared" si="187"/>
        <v>4540.6386300000004</v>
      </c>
      <c r="I961" s="8">
        <f t="shared" si="188"/>
        <v>498.62</v>
      </c>
      <c r="J961" s="8">
        <f t="shared" si="189"/>
        <v>14028.073199999999</v>
      </c>
      <c r="K961" s="8">
        <f t="shared" si="190"/>
        <v>19154.95073</v>
      </c>
      <c r="L961" s="8">
        <f t="shared" si="196"/>
        <v>87.618899999999996</v>
      </c>
      <c r="M961" s="8">
        <f t="shared" si="197"/>
        <v>4540.6386300000004</v>
      </c>
      <c r="N961" s="8">
        <f t="shared" si="191"/>
        <v>198.04999999999998</v>
      </c>
      <c r="O961" s="8">
        <f t="shared" si="192"/>
        <v>8419.4709000000003</v>
      </c>
      <c r="P961" s="8">
        <f t="shared" si="193"/>
        <v>13245.778430000002</v>
      </c>
    </row>
    <row r="962" spans="1:16" outlineLevel="2" x14ac:dyDescent="0.25">
      <c r="A962" s="1" t="s">
        <v>850</v>
      </c>
      <c r="B962" s="1" t="s">
        <v>852</v>
      </c>
      <c r="C962" s="9">
        <v>106.73</v>
      </c>
      <c r="D962" s="9">
        <v>1885.42</v>
      </c>
      <c r="E962" s="9">
        <v>120</v>
      </c>
      <c r="F962" s="9">
        <v>424.71</v>
      </c>
      <c r="G962" s="8">
        <f t="shared" si="186"/>
        <v>84.316700000000012</v>
      </c>
      <c r="H962" s="8">
        <f t="shared" si="187"/>
        <v>3525.7354000000005</v>
      </c>
      <c r="I962" s="8">
        <f t="shared" si="188"/>
        <v>256.8</v>
      </c>
      <c r="J962" s="8">
        <f t="shared" si="189"/>
        <v>4535.9027999999998</v>
      </c>
      <c r="K962" s="8">
        <f t="shared" si="190"/>
        <v>8402.7548999999999</v>
      </c>
      <c r="L962" s="8">
        <f t="shared" si="196"/>
        <v>84.316700000000012</v>
      </c>
      <c r="M962" s="8">
        <f t="shared" si="197"/>
        <v>3525.7354000000005</v>
      </c>
      <c r="N962" s="8">
        <f t="shared" si="191"/>
        <v>102</v>
      </c>
      <c r="O962" s="8">
        <f t="shared" si="192"/>
        <v>2722.3910999999998</v>
      </c>
      <c r="P962" s="8">
        <f t="shared" si="193"/>
        <v>6434.4431999999997</v>
      </c>
    </row>
    <row r="963" spans="1:16" outlineLevel="2" x14ac:dyDescent="0.25">
      <c r="A963" s="1" t="s">
        <v>850</v>
      </c>
      <c r="B963" s="1" t="s">
        <v>853</v>
      </c>
      <c r="C963" s="9">
        <v>17</v>
      </c>
      <c r="D963" s="9">
        <v>1290.93</v>
      </c>
      <c r="E963" s="9">
        <v>0</v>
      </c>
      <c r="F963" s="9">
        <v>1003.9589999999999</v>
      </c>
      <c r="G963" s="8">
        <f t="shared" si="186"/>
        <v>13.43</v>
      </c>
      <c r="H963" s="8">
        <f t="shared" si="187"/>
        <v>2414.0391000000004</v>
      </c>
      <c r="I963" s="8">
        <f t="shared" si="188"/>
        <v>0</v>
      </c>
      <c r="J963" s="8">
        <f t="shared" si="189"/>
        <v>10722.28212</v>
      </c>
      <c r="K963" s="8">
        <f t="shared" si="190"/>
        <v>13149.75122</v>
      </c>
      <c r="L963" s="8">
        <f t="shared" si="196"/>
        <v>13.43</v>
      </c>
      <c r="M963" s="8">
        <f t="shared" si="197"/>
        <v>2414.0391000000004</v>
      </c>
      <c r="N963" s="8">
        <f t="shared" si="191"/>
        <v>0</v>
      </c>
      <c r="O963" s="8">
        <f t="shared" si="192"/>
        <v>6435.3771900000002</v>
      </c>
      <c r="P963" s="8">
        <f t="shared" si="193"/>
        <v>8862.8462900000013</v>
      </c>
    </row>
    <row r="964" spans="1:16" outlineLevel="2" x14ac:dyDescent="0.25">
      <c r="A964" s="1" t="s">
        <v>850</v>
      </c>
      <c r="B964" s="1" t="s">
        <v>854</v>
      </c>
      <c r="C964" s="9">
        <v>0</v>
      </c>
      <c r="D964" s="9">
        <v>0</v>
      </c>
      <c r="E964" s="9">
        <v>0</v>
      </c>
      <c r="F964" s="9">
        <v>19.5</v>
      </c>
      <c r="G964" s="8">
        <f t="shared" si="186"/>
        <v>0</v>
      </c>
      <c r="H964" s="8">
        <f t="shared" si="187"/>
        <v>0</v>
      </c>
      <c r="I964" s="8">
        <f t="shared" si="188"/>
        <v>0</v>
      </c>
      <c r="J964" s="8">
        <f t="shared" si="189"/>
        <v>208.26</v>
      </c>
      <c r="K964" s="8">
        <f t="shared" si="190"/>
        <v>208.26</v>
      </c>
      <c r="L964" s="8">
        <f t="shared" si="196"/>
        <v>0</v>
      </c>
      <c r="M964" s="8">
        <f t="shared" si="197"/>
        <v>0</v>
      </c>
      <c r="N964" s="8">
        <f t="shared" si="191"/>
        <v>0</v>
      </c>
      <c r="O964" s="8">
        <f t="shared" si="192"/>
        <v>124.995</v>
      </c>
      <c r="P964" s="8">
        <f t="shared" si="193"/>
        <v>124.995</v>
      </c>
    </row>
    <row r="965" spans="1:16" outlineLevel="2" x14ac:dyDescent="0.25">
      <c r="A965" s="1" t="s">
        <v>850</v>
      </c>
      <c r="B965" s="1" t="s">
        <v>578</v>
      </c>
      <c r="C965" s="9">
        <v>117.3</v>
      </c>
      <c r="D965" s="9">
        <v>2717.23</v>
      </c>
      <c r="E965" s="9">
        <v>0</v>
      </c>
      <c r="F965" s="9">
        <v>682.91</v>
      </c>
      <c r="G965" s="8">
        <f t="shared" si="186"/>
        <v>92.667000000000002</v>
      </c>
      <c r="H965" s="8">
        <f t="shared" si="187"/>
        <v>5081.2201000000005</v>
      </c>
      <c r="I965" s="8">
        <f t="shared" si="188"/>
        <v>0</v>
      </c>
      <c r="J965" s="8">
        <f t="shared" si="189"/>
        <v>7293.4787999999999</v>
      </c>
      <c r="K965" s="8">
        <f t="shared" si="190"/>
        <v>12467.365900000001</v>
      </c>
      <c r="L965" s="8">
        <f t="shared" si="196"/>
        <v>92.667000000000002</v>
      </c>
      <c r="M965" s="8">
        <f t="shared" si="197"/>
        <v>5081.2201000000005</v>
      </c>
      <c r="N965" s="8">
        <f t="shared" si="191"/>
        <v>0</v>
      </c>
      <c r="O965" s="8">
        <f t="shared" si="192"/>
        <v>4377.4530999999997</v>
      </c>
      <c r="P965" s="8">
        <f t="shared" si="193"/>
        <v>9551.3402000000006</v>
      </c>
    </row>
    <row r="966" spans="1:16" outlineLevel="2" x14ac:dyDescent="0.25">
      <c r="A966" s="1" t="s">
        <v>850</v>
      </c>
      <c r="B966" s="1" t="s">
        <v>855</v>
      </c>
      <c r="C966" s="9">
        <v>55.52</v>
      </c>
      <c r="D966" s="9">
        <v>1976.204</v>
      </c>
      <c r="E966" s="9">
        <v>40</v>
      </c>
      <c r="F966" s="9">
        <v>1001.62</v>
      </c>
      <c r="G966" s="8">
        <f t="shared" si="186"/>
        <v>43.860800000000005</v>
      </c>
      <c r="H966" s="8">
        <f t="shared" si="187"/>
        <v>3695.5014799999999</v>
      </c>
      <c r="I966" s="8">
        <f t="shared" si="188"/>
        <v>85.600000000000009</v>
      </c>
      <c r="J966" s="8">
        <f t="shared" si="189"/>
        <v>10697.301599999999</v>
      </c>
      <c r="K966" s="8">
        <f t="shared" si="190"/>
        <v>14522.263879999999</v>
      </c>
      <c r="L966" s="8">
        <f t="shared" si="196"/>
        <v>43.860800000000005</v>
      </c>
      <c r="M966" s="8">
        <f t="shared" si="197"/>
        <v>3695.5014799999999</v>
      </c>
      <c r="N966" s="8">
        <f t="shared" si="191"/>
        <v>34</v>
      </c>
      <c r="O966" s="8">
        <f t="shared" si="192"/>
        <v>6420.3842000000004</v>
      </c>
      <c r="P966" s="8">
        <f t="shared" si="193"/>
        <v>10193.74648</v>
      </c>
    </row>
    <row r="967" spans="1:16" outlineLevel="2" x14ac:dyDescent="0.25">
      <c r="A967" s="1" t="s">
        <v>850</v>
      </c>
      <c r="B967" s="1" t="s">
        <v>856</v>
      </c>
      <c r="C967" s="9">
        <v>109.44</v>
      </c>
      <c r="D967" s="9">
        <v>523.46</v>
      </c>
      <c r="E967" s="9">
        <v>0</v>
      </c>
      <c r="F967" s="9">
        <v>848.34</v>
      </c>
      <c r="G967" s="8">
        <f t="shared" si="186"/>
        <v>86.457599999999999</v>
      </c>
      <c r="H967" s="8">
        <f t="shared" si="187"/>
        <v>978.87020000000007</v>
      </c>
      <c r="I967" s="8">
        <f t="shared" si="188"/>
        <v>0</v>
      </c>
      <c r="J967" s="8">
        <f t="shared" si="189"/>
        <v>9060.2711999999992</v>
      </c>
      <c r="K967" s="8">
        <f t="shared" si="190"/>
        <v>10125.598999999998</v>
      </c>
      <c r="L967" s="8">
        <f t="shared" si="196"/>
        <v>86.457599999999999</v>
      </c>
      <c r="M967" s="8">
        <f t="shared" si="197"/>
        <v>978.87020000000007</v>
      </c>
      <c r="N967" s="8">
        <f t="shared" si="191"/>
        <v>0</v>
      </c>
      <c r="O967" s="8">
        <f t="shared" si="192"/>
        <v>5437.8594000000003</v>
      </c>
      <c r="P967" s="8">
        <f t="shared" si="193"/>
        <v>6503.1872000000003</v>
      </c>
    </row>
    <row r="968" spans="1:16" outlineLevel="2" x14ac:dyDescent="0.25">
      <c r="A968" s="1" t="s">
        <v>850</v>
      </c>
      <c r="B968" s="1" t="s">
        <v>133</v>
      </c>
      <c r="C968" s="9">
        <v>247</v>
      </c>
      <c r="D968" s="9">
        <v>1502.99</v>
      </c>
      <c r="E968" s="9">
        <v>47</v>
      </c>
      <c r="F968" s="9">
        <v>3750.04</v>
      </c>
      <c r="G968" s="8">
        <f t="shared" si="186"/>
        <v>195.13</v>
      </c>
      <c r="H968" s="8">
        <f t="shared" si="187"/>
        <v>2810.5913</v>
      </c>
      <c r="I968" s="8">
        <f t="shared" si="188"/>
        <v>100.58000000000001</v>
      </c>
      <c r="J968" s="8">
        <f t="shared" si="189"/>
        <v>40050.427199999998</v>
      </c>
      <c r="K968" s="8">
        <f t="shared" si="190"/>
        <v>43156.728499999997</v>
      </c>
      <c r="L968" s="8">
        <f t="shared" si="196"/>
        <v>195.13</v>
      </c>
      <c r="M968" s="8">
        <f t="shared" si="197"/>
        <v>2810.5913</v>
      </c>
      <c r="N968" s="8">
        <f t="shared" si="191"/>
        <v>39.949999999999996</v>
      </c>
      <c r="O968" s="8">
        <f t="shared" si="192"/>
        <v>24037.756400000002</v>
      </c>
      <c r="P968" s="8">
        <f t="shared" si="193"/>
        <v>27083.4277</v>
      </c>
    </row>
    <row r="969" spans="1:16" outlineLevel="2" x14ac:dyDescent="0.25">
      <c r="A969" s="1" t="s">
        <v>850</v>
      </c>
      <c r="B969" s="1" t="s">
        <v>648</v>
      </c>
      <c r="C969" s="9">
        <v>70</v>
      </c>
      <c r="D969" s="9">
        <v>980.95</v>
      </c>
      <c r="E969" s="9">
        <v>36.9</v>
      </c>
      <c r="F969" s="9">
        <v>434.15</v>
      </c>
      <c r="G969" s="8">
        <f t="shared" si="186"/>
        <v>55.300000000000004</v>
      </c>
      <c r="H969" s="8">
        <f t="shared" si="187"/>
        <v>1834.3765000000001</v>
      </c>
      <c r="I969" s="8">
        <f t="shared" si="188"/>
        <v>78.966000000000008</v>
      </c>
      <c r="J969" s="8">
        <f t="shared" si="189"/>
        <v>4636.7219999999998</v>
      </c>
      <c r="K969" s="8">
        <f t="shared" si="190"/>
        <v>6605.3644999999997</v>
      </c>
      <c r="L969" s="8">
        <f t="shared" si="196"/>
        <v>55.300000000000004</v>
      </c>
      <c r="M969" s="8">
        <f t="shared" si="197"/>
        <v>1834.3765000000001</v>
      </c>
      <c r="N969" s="8">
        <f t="shared" si="191"/>
        <v>31.364999999999998</v>
      </c>
      <c r="O969" s="8">
        <f t="shared" si="192"/>
        <v>2782.9014999999999</v>
      </c>
      <c r="P969" s="8">
        <f t="shared" si="193"/>
        <v>4703.9430000000002</v>
      </c>
    </row>
    <row r="970" spans="1:16" outlineLevel="2" x14ac:dyDescent="0.25">
      <c r="A970" s="1" t="s">
        <v>850</v>
      </c>
      <c r="B970" s="1" t="s">
        <v>189</v>
      </c>
      <c r="C970" s="9">
        <v>464.94</v>
      </c>
      <c r="D970" s="9">
        <v>1664.08</v>
      </c>
      <c r="E970" s="9">
        <v>73.52</v>
      </c>
      <c r="F970" s="9">
        <v>1775.8209999999999</v>
      </c>
      <c r="G970" s="8">
        <f t="shared" si="186"/>
        <v>367.30260000000004</v>
      </c>
      <c r="H970" s="8">
        <f t="shared" si="187"/>
        <v>3111.8296</v>
      </c>
      <c r="I970" s="8">
        <f t="shared" si="188"/>
        <v>157.33279999999999</v>
      </c>
      <c r="J970" s="8">
        <f t="shared" si="189"/>
        <v>18965.76828</v>
      </c>
      <c r="K970" s="8">
        <f t="shared" si="190"/>
        <v>22602.23328</v>
      </c>
      <c r="L970" s="8">
        <f t="shared" si="196"/>
        <v>367.30260000000004</v>
      </c>
      <c r="M970" s="8">
        <f t="shared" si="197"/>
        <v>3111.8296</v>
      </c>
      <c r="N970" s="8">
        <f t="shared" si="191"/>
        <v>62.491999999999997</v>
      </c>
      <c r="O970" s="8">
        <f t="shared" si="192"/>
        <v>11383.01261</v>
      </c>
      <c r="P970" s="8">
        <f t="shared" si="193"/>
        <v>14924.63681</v>
      </c>
    </row>
    <row r="971" spans="1:16" outlineLevel="2" x14ac:dyDescent="0.25">
      <c r="A971" s="1" t="s">
        <v>850</v>
      </c>
      <c r="B971" s="1" t="s">
        <v>658</v>
      </c>
      <c r="C971" s="9">
        <v>82.7</v>
      </c>
      <c r="D971" s="9">
        <v>1004.8</v>
      </c>
      <c r="E971" s="9">
        <v>106.72</v>
      </c>
      <c r="F971" s="9">
        <v>798.97</v>
      </c>
      <c r="G971" s="8">
        <f t="shared" si="186"/>
        <v>65.332999999999998</v>
      </c>
      <c r="H971" s="8">
        <f t="shared" si="187"/>
        <v>1878.9760000000001</v>
      </c>
      <c r="I971" s="8">
        <f t="shared" si="188"/>
        <v>228.38080000000002</v>
      </c>
      <c r="J971" s="8">
        <f t="shared" si="189"/>
        <v>8532.9995999999992</v>
      </c>
      <c r="K971" s="8">
        <f t="shared" si="190"/>
        <v>10705.689399999999</v>
      </c>
      <c r="L971" s="8">
        <f t="shared" si="196"/>
        <v>65.332999999999998</v>
      </c>
      <c r="M971" s="8">
        <f t="shared" si="197"/>
        <v>1878.9760000000001</v>
      </c>
      <c r="N971" s="8">
        <f t="shared" si="191"/>
        <v>90.712000000000003</v>
      </c>
      <c r="O971" s="8">
        <f t="shared" si="192"/>
        <v>5121.3977000000004</v>
      </c>
      <c r="P971" s="8">
        <f t="shared" si="193"/>
        <v>7156.4187000000002</v>
      </c>
    </row>
    <row r="972" spans="1:16" outlineLevel="2" x14ac:dyDescent="0.25">
      <c r="A972" s="1" t="s">
        <v>850</v>
      </c>
      <c r="B972" s="1" t="s">
        <v>857</v>
      </c>
      <c r="C972" s="9">
        <v>214.87</v>
      </c>
      <c r="D972" s="9">
        <v>2763.91</v>
      </c>
      <c r="E972" s="9">
        <v>122</v>
      </c>
      <c r="F972" s="9">
        <v>1631.67</v>
      </c>
      <c r="G972" s="8">
        <f t="shared" ref="G972:G1039" si="199">+C972*0.79</f>
        <v>169.74730000000002</v>
      </c>
      <c r="H972" s="8">
        <f t="shared" ref="H972:H1039" si="200">+D972*1.87</f>
        <v>5168.5117</v>
      </c>
      <c r="I972" s="8">
        <f t="shared" ref="I972:I1039" si="201">+E972*2.14</f>
        <v>261.08000000000004</v>
      </c>
      <c r="J972" s="8">
        <f t="shared" ref="J972:J1039" si="202">+F972*10.68</f>
        <v>17426.2356</v>
      </c>
      <c r="K972" s="8">
        <f t="shared" ref="K972:K1039" si="203">SUM(G972:J972)</f>
        <v>23025.5746</v>
      </c>
      <c r="L972" s="8">
        <f t="shared" si="196"/>
        <v>169.74730000000002</v>
      </c>
      <c r="M972" s="8">
        <f t="shared" si="197"/>
        <v>5168.5117</v>
      </c>
      <c r="N972" s="8">
        <f t="shared" ref="N972:N1039" si="204">+E972*0.85</f>
        <v>103.7</v>
      </c>
      <c r="O972" s="8">
        <f t="shared" ref="O972:O1039" si="205">+F972*6.41</f>
        <v>10459.004700000001</v>
      </c>
      <c r="P972" s="8">
        <f t="shared" ref="P972:P1039" si="206">SUM(L972:O972)</f>
        <v>15900.9637</v>
      </c>
    </row>
    <row r="973" spans="1:16" outlineLevel="2" x14ac:dyDescent="0.25">
      <c r="A973" s="1" t="s">
        <v>850</v>
      </c>
      <c r="B973" s="1" t="s">
        <v>858</v>
      </c>
      <c r="C973" s="9">
        <v>160</v>
      </c>
      <c r="D973" s="9">
        <v>2176.33</v>
      </c>
      <c r="E973" s="9">
        <v>0</v>
      </c>
      <c r="F973" s="9">
        <v>849.71400000000006</v>
      </c>
      <c r="G973" s="8">
        <f t="shared" si="199"/>
        <v>126.4</v>
      </c>
      <c r="H973" s="8">
        <f t="shared" si="200"/>
        <v>4069.7371000000003</v>
      </c>
      <c r="I973" s="8">
        <f t="shared" si="201"/>
        <v>0</v>
      </c>
      <c r="J973" s="8">
        <f t="shared" si="202"/>
        <v>9074.9455200000011</v>
      </c>
      <c r="K973" s="8">
        <f t="shared" si="203"/>
        <v>13271.082620000001</v>
      </c>
      <c r="L973" s="8">
        <f t="shared" si="196"/>
        <v>126.4</v>
      </c>
      <c r="M973" s="8">
        <f t="shared" si="197"/>
        <v>4069.7371000000003</v>
      </c>
      <c r="N973" s="8">
        <f t="shared" si="204"/>
        <v>0</v>
      </c>
      <c r="O973" s="8">
        <f t="shared" si="205"/>
        <v>5446.6667400000006</v>
      </c>
      <c r="P973" s="8">
        <f t="shared" si="206"/>
        <v>9642.8038400000005</v>
      </c>
    </row>
    <row r="974" spans="1:16" outlineLevel="2" x14ac:dyDescent="0.25">
      <c r="A974" s="1" t="s">
        <v>850</v>
      </c>
      <c r="B974" s="1" t="s">
        <v>859</v>
      </c>
      <c r="C974" s="9">
        <v>41.66</v>
      </c>
      <c r="D974" s="9">
        <v>1802.35</v>
      </c>
      <c r="E974" s="9">
        <v>0</v>
      </c>
      <c r="F974" s="9">
        <v>847.73</v>
      </c>
      <c r="G974" s="8">
        <f t="shared" si="199"/>
        <v>32.9114</v>
      </c>
      <c r="H974" s="8">
        <f t="shared" si="200"/>
        <v>3370.3944999999999</v>
      </c>
      <c r="I974" s="8">
        <f t="shared" si="201"/>
        <v>0</v>
      </c>
      <c r="J974" s="8">
        <f t="shared" si="202"/>
        <v>9053.7564000000002</v>
      </c>
      <c r="K974" s="8">
        <f t="shared" si="203"/>
        <v>12457.0623</v>
      </c>
      <c r="L974" s="8">
        <f t="shared" si="196"/>
        <v>32.9114</v>
      </c>
      <c r="M974" s="8">
        <f t="shared" si="197"/>
        <v>3370.3944999999999</v>
      </c>
      <c r="N974" s="8">
        <f t="shared" si="204"/>
        <v>0</v>
      </c>
      <c r="O974" s="8">
        <f t="shared" si="205"/>
        <v>5433.9493000000002</v>
      </c>
      <c r="P974" s="8">
        <f t="shared" si="206"/>
        <v>8837.2551999999996</v>
      </c>
    </row>
    <row r="975" spans="1:16" outlineLevel="2" x14ac:dyDescent="0.25">
      <c r="A975" s="1" t="s">
        <v>850</v>
      </c>
      <c r="B975" s="1" t="s">
        <v>860</v>
      </c>
      <c r="C975" s="9">
        <v>0</v>
      </c>
      <c r="D975" s="9">
        <v>263.79000000000002</v>
      </c>
      <c r="E975" s="9">
        <v>0</v>
      </c>
      <c r="F975" s="9">
        <v>122.25</v>
      </c>
      <c r="G975" s="8">
        <f t="shared" si="199"/>
        <v>0</v>
      </c>
      <c r="H975" s="8">
        <f t="shared" si="200"/>
        <v>493.28730000000007</v>
      </c>
      <c r="I975" s="8">
        <f t="shared" si="201"/>
        <v>0</v>
      </c>
      <c r="J975" s="8">
        <f t="shared" si="202"/>
        <v>1305.6299999999999</v>
      </c>
      <c r="K975" s="8">
        <f t="shared" si="203"/>
        <v>1798.9173000000001</v>
      </c>
      <c r="L975" s="8">
        <f t="shared" si="196"/>
        <v>0</v>
      </c>
      <c r="M975" s="8">
        <f t="shared" si="197"/>
        <v>493.28730000000007</v>
      </c>
      <c r="N975" s="8">
        <f t="shared" si="204"/>
        <v>0</v>
      </c>
      <c r="O975" s="8">
        <f t="shared" si="205"/>
        <v>783.62250000000006</v>
      </c>
      <c r="P975" s="8">
        <f t="shared" si="206"/>
        <v>1276.9098000000001</v>
      </c>
    </row>
    <row r="976" spans="1:16" outlineLevel="2" x14ac:dyDescent="0.25">
      <c r="A976" s="1" t="s">
        <v>850</v>
      </c>
      <c r="B976" s="1" t="s">
        <v>667</v>
      </c>
      <c r="C976" s="9">
        <v>28.75</v>
      </c>
      <c r="D976" s="9">
        <v>569.63</v>
      </c>
      <c r="E976" s="9">
        <v>0</v>
      </c>
      <c r="F976" s="9">
        <v>332.1</v>
      </c>
      <c r="G976" s="8">
        <f t="shared" si="199"/>
        <v>22.712500000000002</v>
      </c>
      <c r="H976" s="8">
        <f t="shared" si="200"/>
        <v>1065.2081000000001</v>
      </c>
      <c r="I976" s="8">
        <f t="shared" si="201"/>
        <v>0</v>
      </c>
      <c r="J976" s="8">
        <f t="shared" si="202"/>
        <v>3546.828</v>
      </c>
      <c r="K976" s="8">
        <f t="shared" si="203"/>
        <v>4634.7485999999999</v>
      </c>
      <c r="L976" s="8">
        <f t="shared" si="196"/>
        <v>22.712500000000002</v>
      </c>
      <c r="M976" s="8">
        <f t="shared" si="197"/>
        <v>1065.2081000000001</v>
      </c>
      <c r="N976" s="8">
        <f t="shared" si="204"/>
        <v>0</v>
      </c>
      <c r="O976" s="8">
        <f t="shared" si="205"/>
        <v>2128.761</v>
      </c>
      <c r="P976" s="8">
        <f t="shared" si="206"/>
        <v>3216.6815999999999</v>
      </c>
    </row>
    <row r="977" spans="1:16" outlineLevel="2" x14ac:dyDescent="0.25">
      <c r="A977" s="1" t="s">
        <v>850</v>
      </c>
      <c r="B977" s="1" t="s">
        <v>861</v>
      </c>
      <c r="C977" s="9">
        <v>0</v>
      </c>
      <c r="D977" s="9">
        <v>72.716999999999999</v>
      </c>
      <c r="E977" s="9">
        <v>0</v>
      </c>
      <c r="F977" s="9">
        <v>0</v>
      </c>
      <c r="G977" s="8">
        <f t="shared" si="199"/>
        <v>0</v>
      </c>
      <c r="H977" s="8">
        <f t="shared" si="200"/>
        <v>135.98079000000001</v>
      </c>
      <c r="I977" s="8">
        <f t="shared" si="201"/>
        <v>0</v>
      </c>
      <c r="J977" s="8">
        <f t="shared" si="202"/>
        <v>0</v>
      </c>
      <c r="K977" s="8">
        <f t="shared" si="203"/>
        <v>135.98079000000001</v>
      </c>
      <c r="L977" s="8">
        <f t="shared" si="196"/>
        <v>0</v>
      </c>
      <c r="M977" s="8">
        <f t="shared" si="197"/>
        <v>135.98079000000001</v>
      </c>
      <c r="N977" s="8">
        <f t="shared" si="204"/>
        <v>0</v>
      </c>
      <c r="O977" s="8">
        <f t="shared" si="205"/>
        <v>0</v>
      </c>
      <c r="P977" s="8">
        <f t="shared" si="206"/>
        <v>135.98079000000001</v>
      </c>
    </row>
    <row r="978" spans="1:16" outlineLevel="2" x14ac:dyDescent="0.25">
      <c r="A978" s="1" t="s">
        <v>850</v>
      </c>
      <c r="B978" s="1" t="s">
        <v>862</v>
      </c>
      <c r="C978" s="9">
        <v>217.7</v>
      </c>
      <c r="D978" s="9">
        <v>3455.1819999999998</v>
      </c>
      <c r="E978" s="9">
        <v>163</v>
      </c>
      <c r="F978" s="9">
        <v>1596.875</v>
      </c>
      <c r="G978" s="8">
        <f t="shared" si="199"/>
        <v>171.983</v>
      </c>
      <c r="H978" s="8">
        <f t="shared" si="200"/>
        <v>6461.1903400000001</v>
      </c>
      <c r="I978" s="8">
        <f t="shared" si="201"/>
        <v>348.82</v>
      </c>
      <c r="J978" s="8">
        <f t="shared" si="202"/>
        <v>17054.625</v>
      </c>
      <c r="K978" s="8">
        <f t="shared" si="203"/>
        <v>24036.618340000001</v>
      </c>
      <c r="L978" s="8">
        <f t="shared" si="196"/>
        <v>171.983</v>
      </c>
      <c r="M978" s="8">
        <f t="shared" si="197"/>
        <v>6461.1903400000001</v>
      </c>
      <c r="N978" s="8">
        <f t="shared" si="204"/>
        <v>138.54999999999998</v>
      </c>
      <c r="O978" s="8">
        <f t="shared" si="205"/>
        <v>10235.96875</v>
      </c>
      <c r="P978" s="8">
        <f t="shared" si="206"/>
        <v>17007.69209</v>
      </c>
    </row>
    <row r="979" spans="1:16" outlineLevel="2" x14ac:dyDescent="0.25">
      <c r="A979" s="1" t="s">
        <v>850</v>
      </c>
      <c r="B979" s="1" t="s">
        <v>863</v>
      </c>
      <c r="C979" s="9">
        <v>154.88</v>
      </c>
      <c r="D979" s="9">
        <v>1189.26</v>
      </c>
      <c r="E979" s="9">
        <v>130.11000000000001</v>
      </c>
      <c r="F979" s="9">
        <v>426.43</v>
      </c>
      <c r="G979" s="8">
        <f t="shared" si="199"/>
        <v>122.3552</v>
      </c>
      <c r="H979" s="8">
        <f t="shared" si="200"/>
        <v>2223.9162000000001</v>
      </c>
      <c r="I979" s="8">
        <f t="shared" si="201"/>
        <v>278.43540000000007</v>
      </c>
      <c r="J979" s="8">
        <f t="shared" si="202"/>
        <v>4554.2723999999998</v>
      </c>
      <c r="K979" s="8">
        <f t="shared" si="203"/>
        <v>7178.9791999999998</v>
      </c>
      <c r="L979" s="8">
        <f t="shared" si="196"/>
        <v>122.3552</v>
      </c>
      <c r="M979" s="8">
        <f t="shared" si="197"/>
        <v>2223.9162000000001</v>
      </c>
      <c r="N979" s="8">
        <f t="shared" si="204"/>
        <v>110.59350000000001</v>
      </c>
      <c r="O979" s="8">
        <f t="shared" si="205"/>
        <v>2733.4163000000003</v>
      </c>
      <c r="P979" s="8">
        <f t="shared" si="206"/>
        <v>5190.2812000000004</v>
      </c>
    </row>
    <row r="980" spans="1:16" outlineLevel="1" x14ac:dyDescent="0.25">
      <c r="A980" s="23" t="s">
        <v>1224</v>
      </c>
      <c r="B980" s="22"/>
      <c r="C980" s="9">
        <f t="shared" ref="C980:P980" si="207">SUBTOTAL(9,C961:C979)</f>
        <v>2199.4</v>
      </c>
      <c r="D980" s="9">
        <f t="shared" si="207"/>
        <v>28267.382000000001</v>
      </c>
      <c r="E980" s="9">
        <f t="shared" si="207"/>
        <v>1072.25</v>
      </c>
      <c r="F980" s="9">
        <f t="shared" si="207"/>
        <v>17860.278999999999</v>
      </c>
      <c r="G980" s="8">
        <f t="shared" si="207"/>
        <v>1737.5260000000001</v>
      </c>
      <c r="H980" s="8">
        <f t="shared" si="207"/>
        <v>52860.004340000014</v>
      </c>
      <c r="I980" s="8">
        <f t="shared" si="207"/>
        <v>2294.6150000000002</v>
      </c>
      <c r="J980" s="8">
        <f t="shared" si="207"/>
        <v>190747.77972000002</v>
      </c>
      <c r="K980" s="8">
        <f t="shared" si="207"/>
        <v>247639.92505999998</v>
      </c>
      <c r="L980" s="8">
        <f t="shared" si="207"/>
        <v>1737.5260000000001</v>
      </c>
      <c r="M980" s="8">
        <f t="shared" si="207"/>
        <v>52860.004340000014</v>
      </c>
      <c r="N980" s="8">
        <f t="shared" si="207"/>
        <v>911.41249999999991</v>
      </c>
      <c r="O980" s="8">
        <f t="shared" si="207"/>
        <v>114484.38838999999</v>
      </c>
      <c r="P980" s="8">
        <f t="shared" si="207"/>
        <v>169993.33122999998</v>
      </c>
    </row>
    <row r="981" spans="1:16" outlineLevel="2" x14ac:dyDescent="0.25">
      <c r="A981" s="1" t="s">
        <v>864</v>
      </c>
      <c r="B981" s="1" t="s">
        <v>865</v>
      </c>
      <c r="C981" s="9">
        <v>4175.92</v>
      </c>
      <c r="D981" s="9">
        <v>2058.42</v>
      </c>
      <c r="E981" s="9">
        <v>1294.3800000000001</v>
      </c>
      <c r="F981" s="9">
        <v>1434.95</v>
      </c>
      <c r="G981" s="8">
        <f t="shared" si="199"/>
        <v>3298.9768000000004</v>
      </c>
      <c r="H981" s="8">
        <f t="shared" si="200"/>
        <v>3849.2454000000002</v>
      </c>
      <c r="I981" s="8">
        <f t="shared" si="201"/>
        <v>2769.9732000000004</v>
      </c>
      <c r="J981" s="8">
        <f t="shared" si="202"/>
        <v>15325.266</v>
      </c>
      <c r="K981" s="8">
        <f t="shared" si="203"/>
        <v>25243.4614</v>
      </c>
      <c r="L981" s="8">
        <f t="shared" si="196"/>
        <v>3298.9768000000004</v>
      </c>
      <c r="M981" s="8">
        <f t="shared" si="197"/>
        <v>3849.2454000000002</v>
      </c>
      <c r="N981" s="8">
        <f t="shared" si="204"/>
        <v>1100.223</v>
      </c>
      <c r="O981" s="8">
        <f t="shared" si="205"/>
        <v>9198.0295000000006</v>
      </c>
      <c r="P981" s="8">
        <f t="shared" si="206"/>
        <v>17446.474699999999</v>
      </c>
    </row>
    <row r="982" spans="1:16" outlineLevel="2" x14ac:dyDescent="0.25">
      <c r="A982" s="1" t="s">
        <v>864</v>
      </c>
      <c r="B982" s="1" t="s">
        <v>866</v>
      </c>
      <c r="C982" s="9">
        <v>0</v>
      </c>
      <c r="D982" s="9">
        <v>0</v>
      </c>
      <c r="E982" s="9">
        <v>0</v>
      </c>
      <c r="F982" s="9">
        <v>126.5</v>
      </c>
      <c r="G982" s="8">
        <f t="shared" si="199"/>
        <v>0</v>
      </c>
      <c r="H982" s="8">
        <f t="shared" si="200"/>
        <v>0</v>
      </c>
      <c r="I982" s="8">
        <f t="shared" si="201"/>
        <v>0</v>
      </c>
      <c r="J982" s="8">
        <f t="shared" si="202"/>
        <v>1351.02</v>
      </c>
      <c r="K982" s="8">
        <f t="shared" si="203"/>
        <v>1351.02</v>
      </c>
      <c r="L982" s="8">
        <f t="shared" si="196"/>
        <v>0</v>
      </c>
      <c r="M982" s="8">
        <f t="shared" si="197"/>
        <v>0</v>
      </c>
      <c r="N982" s="8">
        <f t="shared" si="204"/>
        <v>0</v>
      </c>
      <c r="O982" s="8">
        <f t="shared" si="205"/>
        <v>810.86500000000001</v>
      </c>
      <c r="P982" s="8">
        <f t="shared" si="206"/>
        <v>810.86500000000001</v>
      </c>
    </row>
    <row r="983" spans="1:16" outlineLevel="2" x14ac:dyDescent="0.25">
      <c r="A983" s="1" t="s">
        <v>864</v>
      </c>
      <c r="B983" s="1" t="s">
        <v>867</v>
      </c>
      <c r="C983" s="9">
        <v>1078.57</v>
      </c>
      <c r="D983" s="9">
        <v>747.23</v>
      </c>
      <c r="E983" s="9">
        <v>635.75</v>
      </c>
      <c r="F983" s="9">
        <v>724.73</v>
      </c>
      <c r="G983" s="8">
        <f t="shared" si="199"/>
        <v>852.07029999999997</v>
      </c>
      <c r="H983" s="8">
        <f t="shared" si="200"/>
        <v>1397.3201000000001</v>
      </c>
      <c r="I983" s="8">
        <f t="shared" si="201"/>
        <v>1360.5050000000001</v>
      </c>
      <c r="J983" s="8">
        <f t="shared" si="202"/>
        <v>7740.1163999999999</v>
      </c>
      <c r="K983" s="8">
        <f t="shared" si="203"/>
        <v>11350.0118</v>
      </c>
      <c r="L983" s="8">
        <f t="shared" si="196"/>
        <v>852.07029999999997</v>
      </c>
      <c r="M983" s="8">
        <f t="shared" si="197"/>
        <v>1397.3201000000001</v>
      </c>
      <c r="N983" s="8">
        <f t="shared" si="204"/>
        <v>540.38749999999993</v>
      </c>
      <c r="O983" s="8">
        <f t="shared" si="205"/>
        <v>4645.5192999999999</v>
      </c>
      <c r="P983" s="8">
        <f t="shared" si="206"/>
        <v>7435.2972</v>
      </c>
    </row>
    <row r="984" spans="1:16" outlineLevel="2" x14ac:dyDescent="0.25">
      <c r="A984" s="1" t="s">
        <v>864</v>
      </c>
      <c r="B984" s="1" t="s">
        <v>868</v>
      </c>
      <c r="C984" s="9">
        <v>1839.74</v>
      </c>
      <c r="D984" s="9">
        <v>2233.38</v>
      </c>
      <c r="E984" s="9">
        <v>295.19</v>
      </c>
      <c r="F984" s="9">
        <v>1873.62</v>
      </c>
      <c r="G984" s="8">
        <f t="shared" si="199"/>
        <v>1453.3946000000001</v>
      </c>
      <c r="H984" s="8">
        <f t="shared" si="200"/>
        <v>4176.4206000000004</v>
      </c>
      <c r="I984" s="8">
        <f t="shared" si="201"/>
        <v>631.70659999999998</v>
      </c>
      <c r="J984" s="8">
        <f t="shared" si="202"/>
        <v>20010.261599999998</v>
      </c>
      <c r="K984" s="8">
        <f t="shared" si="203"/>
        <v>26271.7834</v>
      </c>
      <c r="L984" s="8">
        <f t="shared" si="196"/>
        <v>1453.3946000000001</v>
      </c>
      <c r="M984" s="8">
        <f t="shared" si="197"/>
        <v>4176.4206000000004</v>
      </c>
      <c r="N984" s="8">
        <f t="shared" si="204"/>
        <v>250.91149999999999</v>
      </c>
      <c r="O984" s="8">
        <f t="shared" si="205"/>
        <v>12009.904199999999</v>
      </c>
      <c r="P984" s="8">
        <f t="shared" si="206"/>
        <v>17890.6309</v>
      </c>
    </row>
    <row r="985" spans="1:16" outlineLevel="2" x14ac:dyDescent="0.25">
      <c r="A985" s="1" t="s">
        <v>864</v>
      </c>
      <c r="B985" s="1" t="s">
        <v>869</v>
      </c>
      <c r="C985" s="9">
        <v>2065.1999999999998</v>
      </c>
      <c r="D985" s="9">
        <v>2219.91</v>
      </c>
      <c r="E985" s="9">
        <v>360</v>
      </c>
      <c r="F985" s="9">
        <v>1474.46</v>
      </c>
      <c r="G985" s="8">
        <f t="shared" si="199"/>
        <v>1631.508</v>
      </c>
      <c r="H985" s="8">
        <f t="shared" si="200"/>
        <v>4151.2317000000003</v>
      </c>
      <c r="I985" s="8">
        <f t="shared" si="201"/>
        <v>770.40000000000009</v>
      </c>
      <c r="J985" s="8">
        <f t="shared" si="202"/>
        <v>15747.2328</v>
      </c>
      <c r="K985" s="8">
        <f t="shared" si="203"/>
        <v>22300.372499999998</v>
      </c>
      <c r="L985" s="8">
        <f t="shared" si="196"/>
        <v>1631.508</v>
      </c>
      <c r="M985" s="8">
        <f t="shared" si="197"/>
        <v>4151.2317000000003</v>
      </c>
      <c r="N985" s="8">
        <f t="shared" si="204"/>
        <v>306</v>
      </c>
      <c r="O985" s="8">
        <f t="shared" si="205"/>
        <v>9451.2885999999999</v>
      </c>
      <c r="P985" s="8">
        <f t="shared" si="206"/>
        <v>15540.0283</v>
      </c>
    </row>
    <row r="986" spans="1:16" outlineLevel="2" x14ac:dyDescent="0.25">
      <c r="A986" s="1" t="s">
        <v>864</v>
      </c>
      <c r="B986" s="1" t="s">
        <v>870</v>
      </c>
      <c r="C986" s="9">
        <v>2506.4899999999998</v>
      </c>
      <c r="D986" s="9">
        <v>1730.89</v>
      </c>
      <c r="E986" s="9">
        <v>240</v>
      </c>
      <c r="F986" s="9">
        <v>692.27</v>
      </c>
      <c r="G986" s="8">
        <f t="shared" si="199"/>
        <v>1980.1270999999999</v>
      </c>
      <c r="H986" s="8">
        <f t="shared" si="200"/>
        <v>3236.7643000000003</v>
      </c>
      <c r="I986" s="8">
        <f t="shared" si="201"/>
        <v>513.6</v>
      </c>
      <c r="J986" s="8">
        <f t="shared" si="202"/>
        <v>7393.4435999999996</v>
      </c>
      <c r="K986" s="8">
        <f t="shared" si="203"/>
        <v>13123.935000000001</v>
      </c>
      <c r="L986" s="8">
        <f t="shared" si="196"/>
        <v>1980.1270999999999</v>
      </c>
      <c r="M986" s="8">
        <f t="shared" si="197"/>
        <v>3236.7643000000003</v>
      </c>
      <c r="N986" s="8">
        <f t="shared" si="204"/>
        <v>204</v>
      </c>
      <c r="O986" s="8">
        <f t="shared" si="205"/>
        <v>4437.4507000000003</v>
      </c>
      <c r="P986" s="8">
        <f t="shared" si="206"/>
        <v>9858.3421000000017</v>
      </c>
    </row>
    <row r="987" spans="1:16" outlineLevel="2" x14ac:dyDescent="0.25">
      <c r="A987" s="1" t="s">
        <v>864</v>
      </c>
      <c r="B987" s="1" t="s">
        <v>871</v>
      </c>
      <c r="C987" s="9">
        <v>7808.66</v>
      </c>
      <c r="D987" s="9">
        <v>3802.08</v>
      </c>
      <c r="E987" s="9">
        <v>877.423</v>
      </c>
      <c r="F987" s="9">
        <v>1963.1030000000001</v>
      </c>
      <c r="G987" s="8">
        <f t="shared" si="199"/>
        <v>6168.8414000000002</v>
      </c>
      <c r="H987" s="8">
        <f t="shared" si="200"/>
        <v>7109.8896000000004</v>
      </c>
      <c r="I987" s="8">
        <f t="shared" si="201"/>
        <v>1877.6852200000001</v>
      </c>
      <c r="J987" s="8">
        <f t="shared" si="202"/>
        <v>20965.940040000001</v>
      </c>
      <c r="K987" s="8">
        <f t="shared" si="203"/>
        <v>36122.35626</v>
      </c>
      <c r="L987" s="8">
        <f t="shared" si="196"/>
        <v>6168.8414000000002</v>
      </c>
      <c r="M987" s="8">
        <f t="shared" si="197"/>
        <v>7109.8896000000004</v>
      </c>
      <c r="N987" s="8">
        <f t="shared" si="204"/>
        <v>745.80954999999994</v>
      </c>
      <c r="O987" s="8">
        <f t="shared" si="205"/>
        <v>12583.490230000001</v>
      </c>
      <c r="P987" s="8">
        <f t="shared" si="206"/>
        <v>26608.030780000001</v>
      </c>
    </row>
    <row r="988" spans="1:16" outlineLevel="2" x14ac:dyDescent="0.25">
      <c r="A988" s="1" t="s">
        <v>864</v>
      </c>
      <c r="B988" s="1" t="s">
        <v>840</v>
      </c>
      <c r="C988" s="9">
        <v>1316.32</v>
      </c>
      <c r="D988" s="9">
        <v>528.87</v>
      </c>
      <c r="E988" s="9">
        <v>142.66</v>
      </c>
      <c r="F988" s="9">
        <v>313</v>
      </c>
      <c r="G988" s="8">
        <f t="shared" si="199"/>
        <v>1039.8928000000001</v>
      </c>
      <c r="H988" s="8">
        <f t="shared" si="200"/>
        <v>988.98690000000011</v>
      </c>
      <c r="I988" s="8">
        <f t="shared" si="201"/>
        <v>305.29239999999999</v>
      </c>
      <c r="J988" s="8">
        <f t="shared" si="202"/>
        <v>3342.8399999999997</v>
      </c>
      <c r="K988" s="8">
        <f t="shared" si="203"/>
        <v>5677.0120999999999</v>
      </c>
      <c r="L988" s="8">
        <f t="shared" si="196"/>
        <v>1039.8928000000001</v>
      </c>
      <c r="M988" s="8">
        <f t="shared" si="197"/>
        <v>988.98690000000011</v>
      </c>
      <c r="N988" s="8">
        <f t="shared" si="204"/>
        <v>121.261</v>
      </c>
      <c r="O988" s="8">
        <f t="shared" si="205"/>
        <v>2006.3300000000002</v>
      </c>
      <c r="P988" s="8">
        <f t="shared" si="206"/>
        <v>4156.4707000000008</v>
      </c>
    </row>
    <row r="989" spans="1:16" outlineLevel="2" x14ac:dyDescent="0.25">
      <c r="A989" s="1" t="s">
        <v>864</v>
      </c>
      <c r="B989" s="1" t="s">
        <v>872</v>
      </c>
      <c r="C989" s="9">
        <v>799.68</v>
      </c>
      <c r="D989" s="9">
        <v>1879.45</v>
      </c>
      <c r="E989" s="9">
        <v>4980.6000000000004</v>
      </c>
      <c r="F989" s="9">
        <v>2676.33</v>
      </c>
      <c r="G989" s="8">
        <f t="shared" si="199"/>
        <v>631.74720000000002</v>
      </c>
      <c r="H989" s="8">
        <f t="shared" si="200"/>
        <v>3514.5715000000005</v>
      </c>
      <c r="I989" s="8">
        <f t="shared" si="201"/>
        <v>10658.484000000002</v>
      </c>
      <c r="J989" s="8">
        <f t="shared" si="202"/>
        <v>28583.204399999999</v>
      </c>
      <c r="K989" s="8">
        <f t="shared" si="203"/>
        <v>43388.007100000003</v>
      </c>
      <c r="L989" s="8">
        <f t="shared" si="196"/>
        <v>631.74720000000002</v>
      </c>
      <c r="M989" s="8">
        <f t="shared" si="197"/>
        <v>3514.5715000000005</v>
      </c>
      <c r="N989" s="8">
        <f t="shared" si="204"/>
        <v>4233.51</v>
      </c>
      <c r="O989" s="8">
        <f t="shared" si="205"/>
        <v>17155.275300000001</v>
      </c>
      <c r="P989" s="8">
        <f t="shared" si="206"/>
        <v>25535.104000000003</v>
      </c>
    </row>
    <row r="990" spans="1:16" outlineLevel="2" x14ac:dyDescent="0.25">
      <c r="A990" s="1" t="s">
        <v>864</v>
      </c>
      <c r="B990" s="1" t="s">
        <v>873</v>
      </c>
      <c r="C990" s="9">
        <v>0</v>
      </c>
      <c r="D990" s="9">
        <v>472.19</v>
      </c>
      <c r="E990" s="9">
        <v>370</v>
      </c>
      <c r="F990" s="9">
        <v>730.55</v>
      </c>
      <c r="G990" s="8">
        <f t="shared" si="199"/>
        <v>0</v>
      </c>
      <c r="H990" s="8">
        <f t="shared" si="200"/>
        <v>882.99530000000004</v>
      </c>
      <c r="I990" s="8">
        <f t="shared" si="201"/>
        <v>791.80000000000007</v>
      </c>
      <c r="J990" s="8">
        <f t="shared" si="202"/>
        <v>7802.2739999999994</v>
      </c>
      <c r="K990" s="8">
        <f t="shared" si="203"/>
        <v>9477.0692999999992</v>
      </c>
      <c r="L990" s="8">
        <f t="shared" si="196"/>
        <v>0</v>
      </c>
      <c r="M990" s="8">
        <f t="shared" si="197"/>
        <v>882.99530000000004</v>
      </c>
      <c r="N990" s="8">
        <f t="shared" si="204"/>
        <v>314.5</v>
      </c>
      <c r="O990" s="8">
        <f t="shared" si="205"/>
        <v>4682.8254999999999</v>
      </c>
      <c r="P990" s="8">
        <f t="shared" si="206"/>
        <v>5880.3207999999995</v>
      </c>
    </row>
    <row r="991" spans="1:16" outlineLevel="2" x14ac:dyDescent="0.25">
      <c r="A991" s="1" t="s">
        <v>864</v>
      </c>
      <c r="B991" s="1" t="s">
        <v>874</v>
      </c>
      <c r="C991" s="9">
        <v>3577.49</v>
      </c>
      <c r="D991" s="9">
        <v>2082</v>
      </c>
      <c r="E991" s="9">
        <v>333</v>
      </c>
      <c r="F991" s="9">
        <v>1256.6220000000001</v>
      </c>
      <c r="G991" s="8">
        <f t="shared" si="199"/>
        <v>2826.2170999999998</v>
      </c>
      <c r="H991" s="8">
        <f t="shared" si="200"/>
        <v>3893.34</v>
      </c>
      <c r="I991" s="8">
        <f t="shared" si="201"/>
        <v>712.62</v>
      </c>
      <c r="J991" s="8">
        <f t="shared" si="202"/>
        <v>13420.722960000001</v>
      </c>
      <c r="K991" s="8">
        <f t="shared" si="203"/>
        <v>20852.90006</v>
      </c>
      <c r="L991" s="8">
        <f t="shared" si="196"/>
        <v>2826.2170999999998</v>
      </c>
      <c r="M991" s="8">
        <f t="shared" si="197"/>
        <v>3893.34</v>
      </c>
      <c r="N991" s="8">
        <f t="shared" si="204"/>
        <v>283.05</v>
      </c>
      <c r="O991" s="8">
        <f t="shared" si="205"/>
        <v>8054.9470200000005</v>
      </c>
      <c r="P991" s="8">
        <f t="shared" si="206"/>
        <v>15057.554120000001</v>
      </c>
    </row>
    <row r="992" spans="1:16" outlineLevel="2" x14ac:dyDescent="0.25">
      <c r="A992" s="1" t="s">
        <v>864</v>
      </c>
      <c r="B992" s="1" t="s">
        <v>875</v>
      </c>
      <c r="C992" s="9">
        <v>1119.8</v>
      </c>
      <c r="D992" s="9">
        <v>1357.55</v>
      </c>
      <c r="E992" s="9">
        <v>0</v>
      </c>
      <c r="F992" s="9">
        <v>1095.6099999999999</v>
      </c>
      <c r="G992" s="8">
        <f t="shared" si="199"/>
        <v>884.64200000000005</v>
      </c>
      <c r="H992" s="8">
        <f t="shared" si="200"/>
        <v>2538.6185</v>
      </c>
      <c r="I992" s="8">
        <f t="shared" si="201"/>
        <v>0</v>
      </c>
      <c r="J992" s="8">
        <f t="shared" si="202"/>
        <v>11701.114799999999</v>
      </c>
      <c r="K992" s="8">
        <f t="shared" si="203"/>
        <v>15124.3753</v>
      </c>
      <c r="L992" s="8">
        <f t="shared" si="196"/>
        <v>884.64200000000005</v>
      </c>
      <c r="M992" s="8">
        <f t="shared" si="197"/>
        <v>2538.6185</v>
      </c>
      <c r="N992" s="8">
        <f t="shared" si="204"/>
        <v>0</v>
      </c>
      <c r="O992" s="8">
        <f t="shared" si="205"/>
        <v>7022.8600999999999</v>
      </c>
      <c r="P992" s="8">
        <f t="shared" si="206"/>
        <v>10446.1206</v>
      </c>
    </row>
    <row r="993" spans="1:16" outlineLevel="2" x14ac:dyDescent="0.25">
      <c r="A993" s="1" t="s">
        <v>864</v>
      </c>
      <c r="B993" s="1" t="s">
        <v>876</v>
      </c>
      <c r="C993" s="9">
        <v>1999.05</v>
      </c>
      <c r="D993" s="9">
        <v>2148.17</v>
      </c>
      <c r="E993" s="9">
        <v>748.43</v>
      </c>
      <c r="F993" s="9">
        <v>1221.94</v>
      </c>
      <c r="G993" s="8">
        <f t="shared" si="199"/>
        <v>1579.2495000000001</v>
      </c>
      <c r="H993" s="8">
        <f t="shared" si="200"/>
        <v>4017.0779000000002</v>
      </c>
      <c r="I993" s="8">
        <f t="shared" si="201"/>
        <v>1601.6402</v>
      </c>
      <c r="J993" s="8">
        <f t="shared" si="202"/>
        <v>13050.3192</v>
      </c>
      <c r="K993" s="8">
        <f t="shared" si="203"/>
        <v>20248.286800000002</v>
      </c>
      <c r="L993" s="8">
        <f t="shared" si="196"/>
        <v>1579.2495000000001</v>
      </c>
      <c r="M993" s="8">
        <f t="shared" si="197"/>
        <v>4017.0779000000002</v>
      </c>
      <c r="N993" s="8">
        <f t="shared" si="204"/>
        <v>636.16549999999995</v>
      </c>
      <c r="O993" s="8">
        <f t="shared" si="205"/>
        <v>7832.6354000000001</v>
      </c>
      <c r="P993" s="8">
        <f t="shared" si="206"/>
        <v>14065.1283</v>
      </c>
    </row>
    <row r="994" spans="1:16" outlineLevel="2" x14ac:dyDescent="0.25">
      <c r="A994" s="1" t="s">
        <v>864</v>
      </c>
      <c r="B994" s="1" t="s">
        <v>689</v>
      </c>
      <c r="C994" s="9">
        <v>7432.45</v>
      </c>
      <c r="D994" s="9">
        <v>5713.83</v>
      </c>
      <c r="E994" s="9">
        <v>960.45299999999997</v>
      </c>
      <c r="F994" s="9">
        <v>2207.25</v>
      </c>
      <c r="G994" s="8">
        <f t="shared" si="199"/>
        <v>5871.6355000000003</v>
      </c>
      <c r="H994" s="8">
        <f t="shared" si="200"/>
        <v>10684.8621</v>
      </c>
      <c r="I994" s="8">
        <f t="shared" si="201"/>
        <v>2055.36942</v>
      </c>
      <c r="J994" s="8">
        <f t="shared" si="202"/>
        <v>23573.43</v>
      </c>
      <c r="K994" s="8">
        <f t="shared" si="203"/>
        <v>42185.297019999998</v>
      </c>
      <c r="L994" s="8">
        <f t="shared" si="196"/>
        <v>5871.6355000000003</v>
      </c>
      <c r="M994" s="8">
        <f t="shared" si="197"/>
        <v>10684.8621</v>
      </c>
      <c r="N994" s="8">
        <f t="shared" si="204"/>
        <v>816.38504999999998</v>
      </c>
      <c r="O994" s="8">
        <f t="shared" si="205"/>
        <v>14148.4725</v>
      </c>
      <c r="P994" s="8">
        <f t="shared" si="206"/>
        <v>31521.355150000003</v>
      </c>
    </row>
    <row r="995" spans="1:16" outlineLevel="2" x14ac:dyDescent="0.25">
      <c r="A995" s="1" t="s">
        <v>864</v>
      </c>
      <c r="B995" s="1" t="s">
        <v>877</v>
      </c>
      <c r="C995" s="9">
        <v>4884.8999999999996</v>
      </c>
      <c r="D995" s="9">
        <v>2500.2600000000002</v>
      </c>
      <c r="E995" s="9">
        <v>966.62</v>
      </c>
      <c r="F995" s="9">
        <v>3176.7</v>
      </c>
      <c r="G995" s="8">
        <f t="shared" si="199"/>
        <v>3859.0709999999999</v>
      </c>
      <c r="H995" s="8">
        <f t="shared" si="200"/>
        <v>4675.4862000000003</v>
      </c>
      <c r="I995" s="8">
        <f t="shared" si="201"/>
        <v>2068.5668000000001</v>
      </c>
      <c r="J995" s="8">
        <f t="shared" si="202"/>
        <v>33927.155999999995</v>
      </c>
      <c r="K995" s="8">
        <f t="shared" si="203"/>
        <v>44530.28</v>
      </c>
      <c r="L995" s="8">
        <f t="shared" si="196"/>
        <v>3859.0709999999999</v>
      </c>
      <c r="M995" s="8">
        <f t="shared" si="197"/>
        <v>4675.4862000000003</v>
      </c>
      <c r="N995" s="8">
        <f t="shared" si="204"/>
        <v>821.62699999999995</v>
      </c>
      <c r="O995" s="8">
        <f t="shared" si="205"/>
        <v>20362.647000000001</v>
      </c>
      <c r="P995" s="8">
        <f t="shared" si="206"/>
        <v>29718.831200000001</v>
      </c>
    </row>
    <row r="996" spans="1:16" outlineLevel="2" x14ac:dyDescent="0.25">
      <c r="A996" s="1" t="s">
        <v>864</v>
      </c>
      <c r="B996" s="1" t="s">
        <v>878</v>
      </c>
      <c r="C996" s="9">
        <v>0</v>
      </c>
      <c r="D996" s="9">
        <v>0</v>
      </c>
      <c r="E996" s="9">
        <v>0</v>
      </c>
      <c r="F996" s="9">
        <v>22</v>
      </c>
      <c r="G996" s="8">
        <f t="shared" si="199"/>
        <v>0</v>
      </c>
      <c r="H996" s="8">
        <f t="shared" si="200"/>
        <v>0</v>
      </c>
      <c r="I996" s="8">
        <f t="shared" si="201"/>
        <v>0</v>
      </c>
      <c r="J996" s="8">
        <f t="shared" si="202"/>
        <v>234.95999999999998</v>
      </c>
      <c r="K996" s="8">
        <f t="shared" si="203"/>
        <v>234.95999999999998</v>
      </c>
      <c r="L996" s="8">
        <f t="shared" si="196"/>
        <v>0</v>
      </c>
      <c r="M996" s="8">
        <f t="shared" si="197"/>
        <v>0</v>
      </c>
      <c r="N996" s="8">
        <f t="shared" si="204"/>
        <v>0</v>
      </c>
      <c r="O996" s="8">
        <f t="shared" si="205"/>
        <v>141.02000000000001</v>
      </c>
      <c r="P996" s="8">
        <f t="shared" si="206"/>
        <v>141.02000000000001</v>
      </c>
    </row>
    <row r="997" spans="1:16" outlineLevel="2" x14ac:dyDescent="0.25">
      <c r="A997" s="1" t="s">
        <v>864</v>
      </c>
      <c r="B997" s="1" t="s">
        <v>879</v>
      </c>
      <c r="C997" s="9">
        <v>2844.49</v>
      </c>
      <c r="D997" s="9">
        <v>3365.6</v>
      </c>
      <c r="E997" s="9">
        <v>1165.1849999999999</v>
      </c>
      <c r="F997" s="9">
        <v>5361.06</v>
      </c>
      <c r="G997" s="8">
        <f t="shared" si="199"/>
        <v>2247.1471000000001</v>
      </c>
      <c r="H997" s="8">
        <f t="shared" si="200"/>
        <v>6293.6720000000005</v>
      </c>
      <c r="I997" s="8">
        <f t="shared" si="201"/>
        <v>2493.4958999999999</v>
      </c>
      <c r="J997" s="8">
        <f t="shared" si="202"/>
        <v>57256.120800000004</v>
      </c>
      <c r="K997" s="8">
        <f t="shared" si="203"/>
        <v>68290.435800000007</v>
      </c>
      <c r="L997" s="8">
        <f t="shared" si="196"/>
        <v>2247.1471000000001</v>
      </c>
      <c r="M997" s="8">
        <f t="shared" si="197"/>
        <v>6293.6720000000005</v>
      </c>
      <c r="N997" s="8">
        <f t="shared" si="204"/>
        <v>990.40724999999998</v>
      </c>
      <c r="O997" s="8">
        <f t="shared" si="205"/>
        <v>34364.394600000007</v>
      </c>
      <c r="P997" s="8">
        <f t="shared" si="206"/>
        <v>43895.620950000011</v>
      </c>
    </row>
    <row r="998" spans="1:16" outlineLevel="2" x14ac:dyDescent="0.25">
      <c r="A998" s="1" t="s">
        <v>864</v>
      </c>
      <c r="B998" s="1" t="s">
        <v>880</v>
      </c>
      <c r="C998" s="9">
        <v>0</v>
      </c>
      <c r="D998" s="9">
        <v>66</v>
      </c>
      <c r="E998" s="9">
        <v>0</v>
      </c>
      <c r="F998" s="9">
        <v>0</v>
      </c>
      <c r="G998" s="8">
        <f t="shared" si="199"/>
        <v>0</v>
      </c>
      <c r="H998" s="8">
        <f t="shared" si="200"/>
        <v>123.42</v>
      </c>
      <c r="I998" s="8">
        <f t="shared" si="201"/>
        <v>0</v>
      </c>
      <c r="J998" s="8">
        <f t="shared" si="202"/>
        <v>0</v>
      </c>
      <c r="K998" s="8">
        <f t="shared" si="203"/>
        <v>123.42</v>
      </c>
      <c r="L998" s="8">
        <f t="shared" si="196"/>
        <v>0</v>
      </c>
      <c r="M998" s="8">
        <f t="shared" si="197"/>
        <v>123.42</v>
      </c>
      <c r="N998" s="8">
        <f t="shared" si="204"/>
        <v>0</v>
      </c>
      <c r="O998" s="8">
        <f t="shared" si="205"/>
        <v>0</v>
      </c>
      <c r="P998" s="8">
        <f t="shared" si="206"/>
        <v>123.42</v>
      </c>
    </row>
    <row r="999" spans="1:16" outlineLevel="2" x14ac:dyDescent="0.25">
      <c r="A999" s="1" t="s">
        <v>864</v>
      </c>
      <c r="B999" s="1" t="s">
        <v>881</v>
      </c>
      <c r="C999" s="9">
        <v>3909.22</v>
      </c>
      <c r="D999" s="9">
        <v>2319</v>
      </c>
      <c r="E999" s="9">
        <v>402</v>
      </c>
      <c r="F999" s="9">
        <v>1206.5999999999999</v>
      </c>
      <c r="G999" s="8">
        <f t="shared" si="199"/>
        <v>3088.2838000000002</v>
      </c>
      <c r="H999" s="8">
        <f t="shared" si="200"/>
        <v>4336.5300000000007</v>
      </c>
      <c r="I999" s="8">
        <f t="shared" si="201"/>
        <v>860.28000000000009</v>
      </c>
      <c r="J999" s="8">
        <f t="shared" si="202"/>
        <v>12886.487999999999</v>
      </c>
      <c r="K999" s="8">
        <f t="shared" si="203"/>
        <v>21171.5818</v>
      </c>
      <c r="L999" s="8">
        <f t="shared" si="196"/>
        <v>3088.2838000000002</v>
      </c>
      <c r="M999" s="8">
        <f t="shared" si="197"/>
        <v>4336.5300000000007</v>
      </c>
      <c r="N999" s="8">
        <f t="shared" si="204"/>
        <v>341.7</v>
      </c>
      <c r="O999" s="8">
        <f t="shared" si="205"/>
        <v>7734.3059999999996</v>
      </c>
      <c r="P999" s="8">
        <f t="shared" si="206"/>
        <v>15500.819800000001</v>
      </c>
    </row>
    <row r="1000" spans="1:16" outlineLevel="2" x14ac:dyDescent="0.25">
      <c r="A1000" s="1" t="s">
        <v>864</v>
      </c>
      <c r="B1000" s="1" t="s">
        <v>882</v>
      </c>
      <c r="C1000" s="9">
        <v>2035.55</v>
      </c>
      <c r="D1000" s="9">
        <v>2250.433</v>
      </c>
      <c r="E1000" s="9">
        <v>532.17899999999997</v>
      </c>
      <c r="F1000" s="9">
        <v>1797.61</v>
      </c>
      <c r="G1000" s="8">
        <f t="shared" si="199"/>
        <v>1608.0844999999999</v>
      </c>
      <c r="H1000" s="8">
        <f t="shared" si="200"/>
        <v>4208.3097100000005</v>
      </c>
      <c r="I1000" s="8">
        <f t="shared" si="201"/>
        <v>1138.8630599999999</v>
      </c>
      <c r="J1000" s="8">
        <f t="shared" si="202"/>
        <v>19198.4748</v>
      </c>
      <c r="K1000" s="8">
        <f t="shared" si="203"/>
        <v>26153.732069999998</v>
      </c>
      <c r="L1000" s="8">
        <f t="shared" si="196"/>
        <v>1608.0844999999999</v>
      </c>
      <c r="M1000" s="8">
        <f t="shared" si="197"/>
        <v>4208.3097100000005</v>
      </c>
      <c r="N1000" s="8">
        <f t="shared" si="204"/>
        <v>452.35214999999994</v>
      </c>
      <c r="O1000" s="8">
        <f t="shared" si="205"/>
        <v>11522.6801</v>
      </c>
      <c r="P1000" s="8">
        <f t="shared" si="206"/>
        <v>17791.426459999999</v>
      </c>
    </row>
    <row r="1001" spans="1:16" outlineLevel="1" x14ac:dyDescent="0.25">
      <c r="A1001" s="23" t="s">
        <v>1223</v>
      </c>
      <c r="B1001" s="22"/>
      <c r="C1001" s="9">
        <f t="shared" ref="C1001:P1001" si="208">SUBTOTAL(9,C981:C1000)</f>
        <v>49393.53</v>
      </c>
      <c r="D1001" s="9">
        <f t="shared" si="208"/>
        <v>37475.262999999999</v>
      </c>
      <c r="E1001" s="9">
        <f t="shared" si="208"/>
        <v>14303.87</v>
      </c>
      <c r="F1001" s="9">
        <f t="shared" si="208"/>
        <v>29354.905000000002</v>
      </c>
      <c r="G1001" s="8">
        <f t="shared" si="208"/>
        <v>39020.888699999996</v>
      </c>
      <c r="H1001" s="8">
        <f t="shared" si="208"/>
        <v>70078.741810000007</v>
      </c>
      <c r="I1001" s="8">
        <f t="shared" si="208"/>
        <v>30610.281800000001</v>
      </c>
      <c r="J1001" s="8">
        <f t="shared" si="208"/>
        <v>313510.38540000003</v>
      </c>
      <c r="K1001" s="8">
        <f t="shared" si="208"/>
        <v>453220.29771000007</v>
      </c>
      <c r="L1001" s="8">
        <f t="shared" si="208"/>
        <v>39020.888699999996</v>
      </c>
      <c r="M1001" s="8">
        <f t="shared" si="208"/>
        <v>70078.741810000007</v>
      </c>
      <c r="N1001" s="8">
        <f t="shared" si="208"/>
        <v>12158.289500000003</v>
      </c>
      <c r="O1001" s="8">
        <f t="shared" si="208"/>
        <v>188164.94105000002</v>
      </c>
      <c r="P1001" s="8">
        <f t="shared" si="208"/>
        <v>309422.86106000002</v>
      </c>
    </row>
    <row r="1002" spans="1:16" outlineLevel="2" x14ac:dyDescent="0.25">
      <c r="A1002" s="1" t="s">
        <v>883</v>
      </c>
      <c r="B1002" s="1" t="s">
        <v>884</v>
      </c>
      <c r="C1002" s="9">
        <v>0</v>
      </c>
      <c r="D1002" s="9">
        <v>143</v>
      </c>
      <c r="E1002" s="9">
        <v>0</v>
      </c>
      <c r="F1002" s="9">
        <v>0</v>
      </c>
      <c r="G1002" s="8">
        <f t="shared" si="199"/>
        <v>0</v>
      </c>
      <c r="H1002" s="8">
        <f t="shared" si="200"/>
        <v>267.41000000000003</v>
      </c>
      <c r="I1002" s="8">
        <f t="shared" si="201"/>
        <v>0</v>
      </c>
      <c r="J1002" s="8">
        <f t="shared" si="202"/>
        <v>0</v>
      </c>
      <c r="K1002" s="8">
        <f t="shared" si="203"/>
        <v>267.41000000000003</v>
      </c>
      <c r="L1002" s="8">
        <f t="shared" si="196"/>
        <v>0</v>
      </c>
      <c r="M1002" s="8">
        <f t="shared" si="197"/>
        <v>267.41000000000003</v>
      </c>
      <c r="N1002" s="8">
        <f t="shared" si="204"/>
        <v>0</v>
      </c>
      <c r="O1002" s="8">
        <f t="shared" si="205"/>
        <v>0</v>
      </c>
      <c r="P1002" s="8">
        <f t="shared" si="206"/>
        <v>267.41000000000003</v>
      </c>
    </row>
    <row r="1003" spans="1:16" outlineLevel="2" x14ac:dyDescent="0.25">
      <c r="A1003" s="1" t="s">
        <v>883</v>
      </c>
      <c r="B1003" s="1" t="s">
        <v>885</v>
      </c>
      <c r="C1003" s="9">
        <v>0</v>
      </c>
      <c r="D1003" s="9">
        <v>21</v>
      </c>
      <c r="E1003" s="9">
        <v>0</v>
      </c>
      <c r="F1003" s="9">
        <v>97</v>
      </c>
      <c r="G1003" s="8">
        <f t="shared" si="199"/>
        <v>0</v>
      </c>
      <c r="H1003" s="8">
        <f t="shared" si="200"/>
        <v>39.270000000000003</v>
      </c>
      <c r="I1003" s="8">
        <f t="shared" si="201"/>
        <v>0</v>
      </c>
      <c r="J1003" s="8">
        <f t="shared" si="202"/>
        <v>1035.96</v>
      </c>
      <c r="K1003" s="8">
        <f t="shared" si="203"/>
        <v>1075.23</v>
      </c>
      <c r="L1003" s="8">
        <f t="shared" si="196"/>
        <v>0</v>
      </c>
      <c r="M1003" s="8">
        <f t="shared" si="197"/>
        <v>39.270000000000003</v>
      </c>
      <c r="N1003" s="8">
        <f t="shared" si="204"/>
        <v>0</v>
      </c>
      <c r="O1003" s="8">
        <f t="shared" si="205"/>
        <v>621.77</v>
      </c>
      <c r="P1003" s="8">
        <f t="shared" si="206"/>
        <v>661.04</v>
      </c>
    </row>
    <row r="1004" spans="1:16" outlineLevel="2" x14ac:dyDescent="0.25">
      <c r="A1004" s="1" t="s">
        <v>883</v>
      </c>
      <c r="B1004" s="1" t="s">
        <v>116</v>
      </c>
      <c r="C1004" s="9">
        <v>0</v>
      </c>
      <c r="D1004" s="9">
        <v>89</v>
      </c>
      <c r="E1004" s="9">
        <v>0</v>
      </c>
      <c r="F1004" s="9">
        <v>17</v>
      </c>
      <c r="G1004" s="8">
        <f t="shared" si="199"/>
        <v>0</v>
      </c>
      <c r="H1004" s="8">
        <f t="shared" si="200"/>
        <v>166.43</v>
      </c>
      <c r="I1004" s="8">
        <f t="shared" si="201"/>
        <v>0</v>
      </c>
      <c r="J1004" s="8">
        <f t="shared" si="202"/>
        <v>181.56</v>
      </c>
      <c r="K1004" s="8">
        <f t="shared" si="203"/>
        <v>347.99</v>
      </c>
      <c r="L1004" s="8">
        <f t="shared" si="196"/>
        <v>0</v>
      </c>
      <c r="M1004" s="8">
        <f t="shared" si="197"/>
        <v>166.43</v>
      </c>
      <c r="N1004" s="8">
        <f t="shared" si="204"/>
        <v>0</v>
      </c>
      <c r="O1004" s="8">
        <f t="shared" si="205"/>
        <v>108.97</v>
      </c>
      <c r="P1004" s="8">
        <f t="shared" si="206"/>
        <v>275.39999999999998</v>
      </c>
    </row>
    <row r="1005" spans="1:16" outlineLevel="2" x14ac:dyDescent="0.25">
      <c r="A1005" s="1" t="s">
        <v>883</v>
      </c>
      <c r="B1005" s="1" t="s">
        <v>886</v>
      </c>
      <c r="C1005" s="9">
        <v>0</v>
      </c>
      <c r="D1005" s="9">
        <v>77.540000000000006</v>
      </c>
      <c r="E1005" s="9">
        <v>0</v>
      </c>
      <c r="F1005" s="9">
        <v>0</v>
      </c>
      <c r="G1005" s="8">
        <f t="shared" si="199"/>
        <v>0</v>
      </c>
      <c r="H1005" s="8">
        <f t="shared" si="200"/>
        <v>144.99980000000002</v>
      </c>
      <c r="I1005" s="8">
        <f t="shared" si="201"/>
        <v>0</v>
      </c>
      <c r="J1005" s="8">
        <f t="shared" si="202"/>
        <v>0</v>
      </c>
      <c r="K1005" s="8">
        <f t="shared" si="203"/>
        <v>144.99980000000002</v>
      </c>
      <c r="L1005" s="8">
        <f t="shared" si="196"/>
        <v>0</v>
      </c>
      <c r="M1005" s="8">
        <f t="shared" si="197"/>
        <v>144.99980000000002</v>
      </c>
      <c r="N1005" s="8">
        <f t="shared" si="204"/>
        <v>0</v>
      </c>
      <c r="O1005" s="8">
        <f t="shared" si="205"/>
        <v>0</v>
      </c>
      <c r="P1005" s="8">
        <f t="shared" si="206"/>
        <v>144.99980000000002</v>
      </c>
    </row>
    <row r="1006" spans="1:16" outlineLevel="2" x14ac:dyDescent="0.25">
      <c r="A1006" s="1" t="s">
        <v>883</v>
      </c>
      <c r="B1006" s="1" t="s">
        <v>887</v>
      </c>
      <c r="C1006" s="9">
        <v>0</v>
      </c>
      <c r="D1006" s="9">
        <v>157</v>
      </c>
      <c r="E1006" s="9">
        <v>0</v>
      </c>
      <c r="F1006" s="9">
        <v>58.12</v>
      </c>
      <c r="G1006" s="8">
        <f t="shared" si="199"/>
        <v>0</v>
      </c>
      <c r="H1006" s="8">
        <f t="shared" si="200"/>
        <v>293.59000000000003</v>
      </c>
      <c r="I1006" s="8">
        <f t="shared" si="201"/>
        <v>0</v>
      </c>
      <c r="J1006" s="8">
        <f t="shared" si="202"/>
        <v>620.72159999999997</v>
      </c>
      <c r="K1006" s="8">
        <f t="shared" si="203"/>
        <v>914.3116</v>
      </c>
      <c r="L1006" s="8">
        <f t="shared" si="196"/>
        <v>0</v>
      </c>
      <c r="M1006" s="8">
        <f t="shared" si="197"/>
        <v>293.59000000000003</v>
      </c>
      <c r="N1006" s="8">
        <f t="shared" si="204"/>
        <v>0</v>
      </c>
      <c r="O1006" s="8">
        <f t="shared" si="205"/>
        <v>372.54919999999998</v>
      </c>
      <c r="P1006" s="8">
        <f t="shared" si="206"/>
        <v>666.13920000000007</v>
      </c>
    </row>
    <row r="1007" spans="1:16" outlineLevel="2" x14ac:dyDescent="0.25">
      <c r="A1007" s="1" t="s">
        <v>883</v>
      </c>
      <c r="B1007" s="1" t="s">
        <v>888</v>
      </c>
      <c r="C1007" s="9">
        <v>0</v>
      </c>
      <c r="D1007" s="9">
        <v>321</v>
      </c>
      <c r="E1007" s="9">
        <v>0</v>
      </c>
      <c r="F1007" s="9">
        <v>78</v>
      </c>
      <c r="G1007" s="8">
        <f t="shared" si="199"/>
        <v>0</v>
      </c>
      <c r="H1007" s="8">
        <f t="shared" si="200"/>
        <v>600.27</v>
      </c>
      <c r="I1007" s="8">
        <f t="shared" si="201"/>
        <v>0</v>
      </c>
      <c r="J1007" s="8">
        <f t="shared" si="202"/>
        <v>833.04</v>
      </c>
      <c r="K1007" s="8">
        <f t="shared" si="203"/>
        <v>1433.31</v>
      </c>
      <c r="L1007" s="8">
        <f t="shared" si="196"/>
        <v>0</v>
      </c>
      <c r="M1007" s="8">
        <f t="shared" si="197"/>
        <v>600.27</v>
      </c>
      <c r="N1007" s="8">
        <f t="shared" si="204"/>
        <v>0</v>
      </c>
      <c r="O1007" s="8">
        <f t="shared" si="205"/>
        <v>499.98</v>
      </c>
      <c r="P1007" s="8">
        <f t="shared" si="206"/>
        <v>1100.25</v>
      </c>
    </row>
    <row r="1008" spans="1:16" outlineLevel="2" x14ac:dyDescent="0.25">
      <c r="A1008" s="1" t="s">
        <v>883</v>
      </c>
      <c r="B1008" s="1" t="s">
        <v>889</v>
      </c>
      <c r="C1008" s="9">
        <v>0</v>
      </c>
      <c r="D1008" s="9">
        <v>50</v>
      </c>
      <c r="E1008" s="9">
        <v>0</v>
      </c>
      <c r="F1008" s="9">
        <v>30</v>
      </c>
      <c r="G1008" s="8">
        <f t="shared" si="199"/>
        <v>0</v>
      </c>
      <c r="H1008" s="8">
        <f t="shared" si="200"/>
        <v>93.5</v>
      </c>
      <c r="I1008" s="8">
        <f t="shared" si="201"/>
        <v>0</v>
      </c>
      <c r="J1008" s="8">
        <f t="shared" si="202"/>
        <v>320.39999999999998</v>
      </c>
      <c r="K1008" s="8">
        <f t="shared" si="203"/>
        <v>413.9</v>
      </c>
      <c r="L1008" s="8">
        <f t="shared" si="196"/>
        <v>0</v>
      </c>
      <c r="M1008" s="8">
        <f t="shared" si="197"/>
        <v>93.5</v>
      </c>
      <c r="N1008" s="8">
        <f t="shared" si="204"/>
        <v>0</v>
      </c>
      <c r="O1008" s="8">
        <f t="shared" si="205"/>
        <v>192.3</v>
      </c>
      <c r="P1008" s="8">
        <f t="shared" si="206"/>
        <v>285.8</v>
      </c>
    </row>
    <row r="1009" spans="1:16" outlineLevel="2" x14ac:dyDescent="0.25">
      <c r="A1009" s="1" t="s">
        <v>883</v>
      </c>
      <c r="B1009" s="1" t="s">
        <v>890</v>
      </c>
      <c r="C1009" s="9">
        <v>0</v>
      </c>
      <c r="D1009" s="9">
        <v>12</v>
      </c>
      <c r="E1009" s="9">
        <v>0</v>
      </c>
      <c r="F1009" s="9">
        <v>0</v>
      </c>
      <c r="G1009" s="8">
        <f t="shared" si="199"/>
        <v>0</v>
      </c>
      <c r="H1009" s="8">
        <f t="shared" si="200"/>
        <v>22.44</v>
      </c>
      <c r="I1009" s="8">
        <f t="shared" si="201"/>
        <v>0</v>
      </c>
      <c r="J1009" s="8">
        <f t="shared" si="202"/>
        <v>0</v>
      </c>
      <c r="K1009" s="8">
        <f t="shared" si="203"/>
        <v>22.44</v>
      </c>
      <c r="L1009" s="8">
        <f t="shared" si="196"/>
        <v>0</v>
      </c>
      <c r="M1009" s="8">
        <f t="shared" si="197"/>
        <v>22.44</v>
      </c>
      <c r="N1009" s="8">
        <f t="shared" si="204"/>
        <v>0</v>
      </c>
      <c r="O1009" s="8">
        <f t="shared" si="205"/>
        <v>0</v>
      </c>
      <c r="P1009" s="8">
        <f t="shared" si="206"/>
        <v>22.44</v>
      </c>
    </row>
    <row r="1010" spans="1:16" outlineLevel="1" x14ac:dyDescent="0.25">
      <c r="A1010" s="23" t="s">
        <v>1222</v>
      </c>
      <c r="B1010" s="22"/>
      <c r="C1010" s="9">
        <f t="shared" ref="C1010:P1010" si="209">SUBTOTAL(9,C1002:C1009)</f>
        <v>0</v>
      </c>
      <c r="D1010" s="9">
        <f t="shared" si="209"/>
        <v>870.54</v>
      </c>
      <c r="E1010" s="9">
        <f t="shared" si="209"/>
        <v>0</v>
      </c>
      <c r="F1010" s="9">
        <f t="shared" si="209"/>
        <v>280.12</v>
      </c>
      <c r="G1010" s="8">
        <f t="shared" si="209"/>
        <v>0</v>
      </c>
      <c r="H1010" s="8">
        <f t="shared" si="209"/>
        <v>1627.9098000000001</v>
      </c>
      <c r="I1010" s="8">
        <f t="shared" si="209"/>
        <v>0</v>
      </c>
      <c r="J1010" s="8">
        <f t="shared" si="209"/>
        <v>2991.6815999999999</v>
      </c>
      <c r="K1010" s="8">
        <f t="shared" si="209"/>
        <v>4619.5913999999993</v>
      </c>
      <c r="L1010" s="8">
        <f t="shared" si="209"/>
        <v>0</v>
      </c>
      <c r="M1010" s="8">
        <f t="shared" si="209"/>
        <v>1627.9098000000001</v>
      </c>
      <c r="N1010" s="8">
        <f t="shared" si="209"/>
        <v>0</v>
      </c>
      <c r="O1010" s="8">
        <f t="shared" si="209"/>
        <v>1795.5691999999999</v>
      </c>
      <c r="P1010" s="8">
        <f t="shared" si="209"/>
        <v>3423.4790000000003</v>
      </c>
    </row>
    <row r="1011" spans="1:16" outlineLevel="2" x14ac:dyDescent="0.25">
      <c r="A1011" s="1" t="s">
        <v>891</v>
      </c>
      <c r="B1011" s="1" t="s">
        <v>892</v>
      </c>
      <c r="C1011" s="9">
        <v>283.42</v>
      </c>
      <c r="D1011" s="9">
        <v>3612.68</v>
      </c>
      <c r="E1011" s="9">
        <v>0</v>
      </c>
      <c r="F1011" s="9">
        <v>1132.04</v>
      </c>
      <c r="G1011" s="8">
        <f t="shared" si="199"/>
        <v>223.90180000000001</v>
      </c>
      <c r="H1011" s="8">
        <f t="shared" si="200"/>
        <v>6755.7115999999996</v>
      </c>
      <c r="I1011" s="8">
        <f t="shared" si="201"/>
        <v>0</v>
      </c>
      <c r="J1011" s="8">
        <f t="shared" si="202"/>
        <v>12090.187199999998</v>
      </c>
      <c r="K1011" s="8">
        <f t="shared" si="203"/>
        <v>19069.800599999999</v>
      </c>
      <c r="L1011" s="8">
        <f t="shared" si="196"/>
        <v>223.90180000000001</v>
      </c>
      <c r="M1011" s="8">
        <f t="shared" si="197"/>
        <v>6755.7115999999996</v>
      </c>
      <c r="N1011" s="8">
        <f t="shared" si="204"/>
        <v>0</v>
      </c>
      <c r="O1011" s="8">
        <f t="shared" si="205"/>
        <v>7256.3764000000001</v>
      </c>
      <c r="P1011" s="8">
        <f t="shared" si="206"/>
        <v>14235.989799999999</v>
      </c>
    </row>
    <row r="1012" spans="1:16" outlineLevel="2" x14ac:dyDescent="0.25">
      <c r="A1012" s="1" t="s">
        <v>891</v>
      </c>
      <c r="B1012" s="1" t="s">
        <v>893</v>
      </c>
      <c r="C1012" s="9">
        <v>92.5</v>
      </c>
      <c r="D1012" s="9">
        <v>1567.65</v>
      </c>
      <c r="E1012" s="9">
        <v>0</v>
      </c>
      <c r="F1012" s="9">
        <v>260</v>
      </c>
      <c r="G1012" s="8">
        <f t="shared" si="199"/>
        <v>73.075000000000003</v>
      </c>
      <c r="H1012" s="8">
        <f t="shared" si="200"/>
        <v>2931.5055000000002</v>
      </c>
      <c r="I1012" s="8">
        <f t="shared" si="201"/>
        <v>0</v>
      </c>
      <c r="J1012" s="8">
        <f t="shared" si="202"/>
        <v>2776.7999999999997</v>
      </c>
      <c r="K1012" s="8">
        <f t="shared" si="203"/>
        <v>5781.3804999999993</v>
      </c>
      <c r="L1012" s="8">
        <f t="shared" si="196"/>
        <v>73.075000000000003</v>
      </c>
      <c r="M1012" s="8">
        <f t="shared" si="197"/>
        <v>2931.5055000000002</v>
      </c>
      <c r="N1012" s="8">
        <f t="shared" si="204"/>
        <v>0</v>
      </c>
      <c r="O1012" s="8">
        <f t="shared" si="205"/>
        <v>1666.6000000000001</v>
      </c>
      <c r="P1012" s="8">
        <f t="shared" si="206"/>
        <v>4671.1805000000004</v>
      </c>
    </row>
    <row r="1013" spans="1:16" outlineLevel="2" x14ac:dyDescent="0.25">
      <c r="A1013" s="1" t="s">
        <v>891</v>
      </c>
      <c r="B1013" s="1" t="s">
        <v>855</v>
      </c>
      <c r="C1013" s="9">
        <v>45</v>
      </c>
      <c r="D1013" s="9">
        <v>1988.05</v>
      </c>
      <c r="E1013" s="9">
        <v>0</v>
      </c>
      <c r="F1013" s="9">
        <v>762.1</v>
      </c>
      <c r="G1013" s="8">
        <f t="shared" si="199"/>
        <v>35.550000000000004</v>
      </c>
      <c r="H1013" s="8">
        <f t="shared" si="200"/>
        <v>3717.6535000000003</v>
      </c>
      <c r="I1013" s="8">
        <f t="shared" si="201"/>
        <v>0</v>
      </c>
      <c r="J1013" s="8">
        <f t="shared" si="202"/>
        <v>8139.2280000000001</v>
      </c>
      <c r="K1013" s="8">
        <f t="shared" si="203"/>
        <v>11892.431500000001</v>
      </c>
      <c r="L1013" s="8">
        <f t="shared" si="196"/>
        <v>35.550000000000004</v>
      </c>
      <c r="M1013" s="8">
        <f t="shared" si="197"/>
        <v>3717.6535000000003</v>
      </c>
      <c r="N1013" s="8">
        <f t="shared" si="204"/>
        <v>0</v>
      </c>
      <c r="O1013" s="8">
        <f t="shared" si="205"/>
        <v>4885.0610000000006</v>
      </c>
      <c r="P1013" s="8">
        <f t="shared" si="206"/>
        <v>8638.2645000000011</v>
      </c>
    </row>
    <row r="1014" spans="1:16" outlineLevel="2" x14ac:dyDescent="0.25">
      <c r="A1014" s="1" t="s">
        <v>891</v>
      </c>
      <c r="B1014" s="1" t="s">
        <v>894</v>
      </c>
      <c r="C1014" s="9">
        <v>194.25</v>
      </c>
      <c r="D1014" s="9">
        <v>3244</v>
      </c>
      <c r="E1014" s="9">
        <v>45</v>
      </c>
      <c r="F1014" s="9">
        <v>1259.3499999999999</v>
      </c>
      <c r="G1014" s="8">
        <f t="shared" si="199"/>
        <v>153.45750000000001</v>
      </c>
      <c r="H1014" s="8">
        <f t="shared" si="200"/>
        <v>6066.2800000000007</v>
      </c>
      <c r="I1014" s="8">
        <f t="shared" si="201"/>
        <v>96.300000000000011</v>
      </c>
      <c r="J1014" s="8">
        <f t="shared" si="202"/>
        <v>13449.857999999998</v>
      </c>
      <c r="K1014" s="8">
        <f t="shared" si="203"/>
        <v>19765.895499999999</v>
      </c>
      <c r="L1014" s="8">
        <f t="shared" si="196"/>
        <v>153.45750000000001</v>
      </c>
      <c r="M1014" s="8">
        <f t="shared" si="197"/>
        <v>6066.2800000000007</v>
      </c>
      <c r="N1014" s="8">
        <f t="shared" si="204"/>
        <v>38.25</v>
      </c>
      <c r="O1014" s="8">
        <f t="shared" si="205"/>
        <v>8072.4334999999992</v>
      </c>
      <c r="P1014" s="8">
        <f t="shared" si="206"/>
        <v>14330.421</v>
      </c>
    </row>
    <row r="1015" spans="1:16" outlineLevel="2" x14ac:dyDescent="0.25">
      <c r="A1015" s="1" t="s">
        <v>891</v>
      </c>
      <c r="B1015" s="1" t="s">
        <v>895</v>
      </c>
      <c r="C1015" s="9">
        <v>12</v>
      </c>
      <c r="D1015" s="9">
        <v>1301</v>
      </c>
      <c r="E1015" s="9">
        <v>0</v>
      </c>
      <c r="F1015" s="9">
        <v>724.4</v>
      </c>
      <c r="G1015" s="8">
        <f t="shared" si="199"/>
        <v>9.48</v>
      </c>
      <c r="H1015" s="8">
        <f t="shared" si="200"/>
        <v>2432.8700000000003</v>
      </c>
      <c r="I1015" s="8">
        <f t="shared" si="201"/>
        <v>0</v>
      </c>
      <c r="J1015" s="8">
        <f t="shared" si="202"/>
        <v>7736.5919999999996</v>
      </c>
      <c r="K1015" s="8">
        <f t="shared" si="203"/>
        <v>10178.941999999999</v>
      </c>
      <c r="L1015" s="8">
        <f t="shared" si="196"/>
        <v>9.48</v>
      </c>
      <c r="M1015" s="8">
        <f t="shared" si="197"/>
        <v>2432.8700000000003</v>
      </c>
      <c r="N1015" s="8">
        <f t="shared" si="204"/>
        <v>0</v>
      </c>
      <c r="O1015" s="8">
        <f t="shared" si="205"/>
        <v>4643.4039999999995</v>
      </c>
      <c r="P1015" s="8">
        <f t="shared" si="206"/>
        <v>7085.7539999999999</v>
      </c>
    </row>
    <row r="1016" spans="1:16" outlineLevel="2" x14ac:dyDescent="0.25">
      <c r="A1016" s="1" t="s">
        <v>891</v>
      </c>
      <c r="B1016" s="1" t="s">
        <v>399</v>
      </c>
      <c r="C1016" s="9">
        <v>360</v>
      </c>
      <c r="D1016" s="9">
        <v>2616.41</v>
      </c>
      <c r="E1016" s="9">
        <v>40</v>
      </c>
      <c r="F1016" s="9">
        <v>1459.32</v>
      </c>
      <c r="G1016" s="8">
        <f t="shared" si="199"/>
        <v>284.40000000000003</v>
      </c>
      <c r="H1016" s="8">
        <f t="shared" si="200"/>
        <v>4892.6867000000002</v>
      </c>
      <c r="I1016" s="8">
        <f t="shared" si="201"/>
        <v>85.600000000000009</v>
      </c>
      <c r="J1016" s="8">
        <f t="shared" si="202"/>
        <v>15585.5376</v>
      </c>
      <c r="K1016" s="8">
        <f t="shared" si="203"/>
        <v>20848.224300000002</v>
      </c>
      <c r="L1016" s="8">
        <f t="shared" si="196"/>
        <v>284.40000000000003</v>
      </c>
      <c r="M1016" s="8">
        <f t="shared" si="197"/>
        <v>4892.6867000000002</v>
      </c>
      <c r="N1016" s="8">
        <f t="shared" si="204"/>
        <v>34</v>
      </c>
      <c r="O1016" s="8">
        <f t="shared" si="205"/>
        <v>9354.2412000000004</v>
      </c>
      <c r="P1016" s="8">
        <f t="shared" si="206"/>
        <v>14565.3279</v>
      </c>
    </row>
    <row r="1017" spans="1:16" outlineLevel="2" x14ac:dyDescent="0.25">
      <c r="A1017" s="1" t="s">
        <v>891</v>
      </c>
      <c r="B1017" s="1" t="s">
        <v>896</v>
      </c>
      <c r="C1017" s="9">
        <v>274.38</v>
      </c>
      <c r="D1017" s="9">
        <v>4111.0600000000004</v>
      </c>
      <c r="E1017" s="9">
        <v>0</v>
      </c>
      <c r="F1017" s="9">
        <v>1663.35</v>
      </c>
      <c r="G1017" s="8">
        <f t="shared" si="199"/>
        <v>216.7602</v>
      </c>
      <c r="H1017" s="8">
        <f t="shared" si="200"/>
        <v>7687.6822000000011</v>
      </c>
      <c r="I1017" s="8">
        <f t="shared" si="201"/>
        <v>0</v>
      </c>
      <c r="J1017" s="8">
        <f t="shared" si="202"/>
        <v>17764.577999999998</v>
      </c>
      <c r="K1017" s="8">
        <f t="shared" si="203"/>
        <v>25669.020399999998</v>
      </c>
      <c r="L1017" s="8">
        <f t="shared" ref="L1017:L1083" si="210">+C1017*0.79</f>
        <v>216.7602</v>
      </c>
      <c r="M1017" s="8">
        <f t="shared" ref="M1017:M1083" si="211">+D1017*1.87</f>
        <v>7687.6822000000011</v>
      </c>
      <c r="N1017" s="8">
        <f t="shared" si="204"/>
        <v>0</v>
      </c>
      <c r="O1017" s="8">
        <f t="shared" si="205"/>
        <v>10662.0735</v>
      </c>
      <c r="P1017" s="8">
        <f t="shared" si="206"/>
        <v>18566.515900000002</v>
      </c>
    </row>
    <row r="1018" spans="1:16" outlineLevel="2" x14ac:dyDescent="0.25">
      <c r="A1018" s="1" t="s">
        <v>891</v>
      </c>
      <c r="B1018" s="1" t="s">
        <v>897</v>
      </c>
      <c r="C1018" s="9">
        <v>10</v>
      </c>
      <c r="D1018" s="9">
        <v>2815.57</v>
      </c>
      <c r="E1018" s="9">
        <v>0</v>
      </c>
      <c r="F1018" s="9">
        <v>839.03</v>
      </c>
      <c r="G1018" s="8">
        <f t="shared" si="199"/>
        <v>7.9</v>
      </c>
      <c r="H1018" s="8">
        <f t="shared" si="200"/>
        <v>5265.1159000000007</v>
      </c>
      <c r="I1018" s="8">
        <f t="shared" si="201"/>
        <v>0</v>
      </c>
      <c r="J1018" s="8">
        <f t="shared" si="202"/>
        <v>8960.8403999999991</v>
      </c>
      <c r="K1018" s="8">
        <f t="shared" si="203"/>
        <v>14233.856299999999</v>
      </c>
      <c r="L1018" s="8">
        <f t="shared" si="210"/>
        <v>7.9</v>
      </c>
      <c r="M1018" s="8">
        <f t="shared" si="211"/>
        <v>5265.1159000000007</v>
      </c>
      <c r="N1018" s="8">
        <f t="shared" si="204"/>
        <v>0</v>
      </c>
      <c r="O1018" s="8">
        <f t="shared" si="205"/>
        <v>5378.1823000000004</v>
      </c>
      <c r="P1018" s="8">
        <f t="shared" si="206"/>
        <v>10651.198200000001</v>
      </c>
    </row>
    <row r="1019" spans="1:16" outlineLevel="2" x14ac:dyDescent="0.25">
      <c r="A1019" s="1" t="s">
        <v>891</v>
      </c>
      <c r="B1019" s="1" t="s">
        <v>898</v>
      </c>
      <c r="C1019" s="9">
        <v>40</v>
      </c>
      <c r="D1019" s="9">
        <v>0</v>
      </c>
      <c r="E1019" s="9">
        <v>0</v>
      </c>
      <c r="F1019" s="9">
        <v>0</v>
      </c>
      <c r="G1019" s="8">
        <f t="shared" si="199"/>
        <v>31.6</v>
      </c>
      <c r="H1019" s="8">
        <f t="shared" si="200"/>
        <v>0</v>
      </c>
      <c r="I1019" s="8">
        <f t="shared" si="201"/>
        <v>0</v>
      </c>
      <c r="J1019" s="8">
        <f t="shared" si="202"/>
        <v>0</v>
      </c>
      <c r="K1019" s="8">
        <f t="shared" si="203"/>
        <v>31.6</v>
      </c>
      <c r="L1019" s="8">
        <f t="shared" si="210"/>
        <v>31.6</v>
      </c>
      <c r="M1019" s="8">
        <f t="shared" si="211"/>
        <v>0</v>
      </c>
      <c r="N1019" s="8">
        <f t="shared" si="204"/>
        <v>0</v>
      </c>
      <c r="O1019" s="8">
        <f t="shared" si="205"/>
        <v>0</v>
      </c>
      <c r="P1019" s="8">
        <f t="shared" si="206"/>
        <v>31.6</v>
      </c>
    </row>
    <row r="1020" spans="1:16" outlineLevel="2" x14ac:dyDescent="0.25">
      <c r="A1020" s="1" t="s">
        <v>891</v>
      </c>
      <c r="B1020" s="1" t="s">
        <v>899</v>
      </c>
      <c r="C1020" s="9">
        <v>498</v>
      </c>
      <c r="D1020" s="9">
        <v>4185.46</v>
      </c>
      <c r="E1020" s="9">
        <v>0</v>
      </c>
      <c r="F1020" s="9">
        <v>1925.57</v>
      </c>
      <c r="G1020" s="8">
        <f t="shared" si="199"/>
        <v>393.42</v>
      </c>
      <c r="H1020" s="8">
        <f t="shared" si="200"/>
        <v>7826.8102000000008</v>
      </c>
      <c r="I1020" s="8">
        <f t="shared" si="201"/>
        <v>0</v>
      </c>
      <c r="J1020" s="8">
        <f t="shared" si="202"/>
        <v>20565.087599999999</v>
      </c>
      <c r="K1020" s="8">
        <f t="shared" si="203"/>
        <v>28785.317799999997</v>
      </c>
      <c r="L1020" s="8">
        <f t="shared" si="210"/>
        <v>393.42</v>
      </c>
      <c r="M1020" s="8">
        <f t="shared" si="211"/>
        <v>7826.8102000000008</v>
      </c>
      <c r="N1020" s="8">
        <f t="shared" si="204"/>
        <v>0</v>
      </c>
      <c r="O1020" s="8">
        <f t="shared" si="205"/>
        <v>12342.903700000001</v>
      </c>
      <c r="P1020" s="8">
        <f t="shared" si="206"/>
        <v>20563.133900000001</v>
      </c>
    </row>
    <row r="1021" spans="1:16" outlineLevel="2" x14ac:dyDescent="0.25">
      <c r="A1021" s="1" t="s">
        <v>891</v>
      </c>
      <c r="B1021" s="1" t="s">
        <v>900</v>
      </c>
      <c r="C1021" s="9">
        <v>316</v>
      </c>
      <c r="D1021" s="9">
        <v>2779.21</v>
      </c>
      <c r="E1021" s="9">
        <v>0</v>
      </c>
      <c r="F1021" s="9">
        <v>1279.9100000000001</v>
      </c>
      <c r="G1021" s="8">
        <f t="shared" si="199"/>
        <v>249.64000000000001</v>
      </c>
      <c r="H1021" s="8">
        <f t="shared" si="200"/>
        <v>5197.1227000000008</v>
      </c>
      <c r="I1021" s="8">
        <f t="shared" si="201"/>
        <v>0</v>
      </c>
      <c r="J1021" s="8">
        <f t="shared" si="202"/>
        <v>13669.4388</v>
      </c>
      <c r="K1021" s="8">
        <f t="shared" si="203"/>
        <v>19116.201500000003</v>
      </c>
      <c r="L1021" s="8">
        <f t="shared" si="210"/>
        <v>249.64000000000001</v>
      </c>
      <c r="M1021" s="8">
        <f t="shared" si="211"/>
        <v>5197.1227000000008</v>
      </c>
      <c r="N1021" s="8">
        <f t="shared" si="204"/>
        <v>0</v>
      </c>
      <c r="O1021" s="8">
        <f t="shared" si="205"/>
        <v>8204.2231000000011</v>
      </c>
      <c r="P1021" s="8">
        <f t="shared" si="206"/>
        <v>13650.985800000002</v>
      </c>
    </row>
    <row r="1022" spans="1:16" outlineLevel="2" x14ac:dyDescent="0.25">
      <c r="A1022" s="1" t="s">
        <v>891</v>
      </c>
      <c r="B1022" s="1" t="s">
        <v>901</v>
      </c>
      <c r="C1022" s="9">
        <v>287.18</v>
      </c>
      <c r="D1022" s="9">
        <v>3170.67</v>
      </c>
      <c r="E1022" s="9">
        <v>0</v>
      </c>
      <c r="F1022" s="9">
        <v>869.4</v>
      </c>
      <c r="G1022" s="8">
        <f t="shared" si="199"/>
        <v>226.87220000000002</v>
      </c>
      <c r="H1022" s="8">
        <f t="shared" si="200"/>
        <v>5929.1529</v>
      </c>
      <c r="I1022" s="8">
        <f t="shared" si="201"/>
        <v>0</v>
      </c>
      <c r="J1022" s="8">
        <f t="shared" si="202"/>
        <v>9285.1919999999991</v>
      </c>
      <c r="K1022" s="8">
        <f t="shared" si="203"/>
        <v>15441.217099999998</v>
      </c>
      <c r="L1022" s="8">
        <f t="shared" si="210"/>
        <v>226.87220000000002</v>
      </c>
      <c r="M1022" s="8">
        <f t="shared" si="211"/>
        <v>5929.1529</v>
      </c>
      <c r="N1022" s="8">
        <f t="shared" si="204"/>
        <v>0</v>
      </c>
      <c r="O1022" s="8">
        <f t="shared" si="205"/>
        <v>5572.8540000000003</v>
      </c>
      <c r="P1022" s="8">
        <f t="shared" si="206"/>
        <v>11728.8791</v>
      </c>
    </row>
    <row r="1023" spans="1:16" outlineLevel="2" x14ac:dyDescent="0.25">
      <c r="A1023" s="1" t="s">
        <v>891</v>
      </c>
      <c r="B1023" s="1" t="s">
        <v>902</v>
      </c>
      <c r="C1023" s="9">
        <v>176</v>
      </c>
      <c r="D1023" s="9">
        <v>2125.09</v>
      </c>
      <c r="E1023" s="9">
        <v>0</v>
      </c>
      <c r="F1023" s="9">
        <v>752.41</v>
      </c>
      <c r="G1023" s="8">
        <f t="shared" si="199"/>
        <v>139.04000000000002</v>
      </c>
      <c r="H1023" s="8">
        <f t="shared" si="200"/>
        <v>3973.9183000000003</v>
      </c>
      <c r="I1023" s="8">
        <f t="shared" si="201"/>
        <v>0</v>
      </c>
      <c r="J1023" s="8">
        <f t="shared" si="202"/>
        <v>8035.7387999999992</v>
      </c>
      <c r="K1023" s="8">
        <f t="shared" si="203"/>
        <v>12148.697099999999</v>
      </c>
      <c r="L1023" s="8">
        <f t="shared" si="210"/>
        <v>139.04000000000002</v>
      </c>
      <c r="M1023" s="8">
        <f t="shared" si="211"/>
        <v>3973.9183000000003</v>
      </c>
      <c r="N1023" s="8">
        <f t="shared" si="204"/>
        <v>0</v>
      </c>
      <c r="O1023" s="8">
        <f t="shared" si="205"/>
        <v>4822.9480999999996</v>
      </c>
      <c r="P1023" s="8">
        <f t="shared" si="206"/>
        <v>8935.9063999999998</v>
      </c>
    </row>
    <row r="1024" spans="1:16" outlineLevel="2" x14ac:dyDescent="0.25">
      <c r="A1024" s="1" t="s">
        <v>891</v>
      </c>
      <c r="B1024" s="1" t="s">
        <v>903</v>
      </c>
      <c r="C1024" s="9">
        <v>184.57</v>
      </c>
      <c r="D1024" s="9">
        <v>2578.33</v>
      </c>
      <c r="E1024" s="9">
        <v>0</v>
      </c>
      <c r="F1024" s="9">
        <v>1050.22</v>
      </c>
      <c r="G1024" s="8">
        <f t="shared" si="199"/>
        <v>145.81030000000001</v>
      </c>
      <c r="H1024" s="8">
        <f t="shared" si="200"/>
        <v>4821.4771000000001</v>
      </c>
      <c r="I1024" s="8">
        <f t="shared" si="201"/>
        <v>0</v>
      </c>
      <c r="J1024" s="8">
        <f t="shared" si="202"/>
        <v>11216.3496</v>
      </c>
      <c r="K1024" s="8">
        <f t="shared" si="203"/>
        <v>16183.636999999999</v>
      </c>
      <c r="L1024" s="8">
        <f t="shared" si="210"/>
        <v>145.81030000000001</v>
      </c>
      <c r="M1024" s="8">
        <f t="shared" si="211"/>
        <v>4821.4771000000001</v>
      </c>
      <c r="N1024" s="8">
        <f t="shared" si="204"/>
        <v>0</v>
      </c>
      <c r="O1024" s="8">
        <f t="shared" si="205"/>
        <v>6731.9102000000003</v>
      </c>
      <c r="P1024" s="8">
        <f t="shared" si="206"/>
        <v>11699.1976</v>
      </c>
    </row>
    <row r="1025" spans="1:16" outlineLevel="2" x14ac:dyDescent="0.25">
      <c r="A1025" s="1" t="s">
        <v>891</v>
      </c>
      <c r="B1025" s="1" t="s">
        <v>904</v>
      </c>
      <c r="C1025" s="9">
        <v>69</v>
      </c>
      <c r="D1025" s="9">
        <v>2856.65</v>
      </c>
      <c r="E1025" s="9">
        <v>126</v>
      </c>
      <c r="F1025" s="9">
        <v>954.06</v>
      </c>
      <c r="G1025" s="8">
        <f t="shared" si="199"/>
        <v>54.510000000000005</v>
      </c>
      <c r="H1025" s="8">
        <f t="shared" si="200"/>
        <v>5341.9355000000005</v>
      </c>
      <c r="I1025" s="8">
        <f t="shared" si="201"/>
        <v>269.64000000000004</v>
      </c>
      <c r="J1025" s="8">
        <f t="shared" si="202"/>
        <v>10189.360799999999</v>
      </c>
      <c r="K1025" s="8">
        <f t="shared" si="203"/>
        <v>15855.4463</v>
      </c>
      <c r="L1025" s="8">
        <f t="shared" si="210"/>
        <v>54.510000000000005</v>
      </c>
      <c r="M1025" s="8">
        <f t="shared" si="211"/>
        <v>5341.9355000000005</v>
      </c>
      <c r="N1025" s="8">
        <f t="shared" si="204"/>
        <v>107.1</v>
      </c>
      <c r="O1025" s="8">
        <f t="shared" si="205"/>
        <v>6115.5245999999997</v>
      </c>
      <c r="P1025" s="8">
        <f t="shared" si="206"/>
        <v>11619.070100000001</v>
      </c>
    </row>
    <row r="1026" spans="1:16" outlineLevel="2" x14ac:dyDescent="0.25">
      <c r="A1026" s="1" t="s">
        <v>891</v>
      </c>
      <c r="B1026" s="1" t="s">
        <v>905</v>
      </c>
      <c r="C1026" s="9">
        <v>74</v>
      </c>
      <c r="D1026" s="9">
        <v>2107.67</v>
      </c>
      <c r="E1026" s="9">
        <v>0</v>
      </c>
      <c r="F1026" s="9">
        <v>766.58</v>
      </c>
      <c r="G1026" s="8">
        <f t="shared" si="199"/>
        <v>58.46</v>
      </c>
      <c r="H1026" s="8">
        <f t="shared" si="200"/>
        <v>3941.3429000000006</v>
      </c>
      <c r="I1026" s="8">
        <f t="shared" si="201"/>
        <v>0</v>
      </c>
      <c r="J1026" s="8">
        <f t="shared" si="202"/>
        <v>8187.0744000000004</v>
      </c>
      <c r="K1026" s="8">
        <f t="shared" si="203"/>
        <v>12186.8773</v>
      </c>
      <c r="L1026" s="8">
        <f t="shared" si="210"/>
        <v>58.46</v>
      </c>
      <c r="M1026" s="8">
        <f t="shared" si="211"/>
        <v>3941.3429000000006</v>
      </c>
      <c r="N1026" s="8">
        <f t="shared" si="204"/>
        <v>0</v>
      </c>
      <c r="O1026" s="8">
        <f t="shared" si="205"/>
        <v>4913.7778000000008</v>
      </c>
      <c r="P1026" s="8">
        <f t="shared" si="206"/>
        <v>8913.5807000000023</v>
      </c>
    </row>
    <row r="1027" spans="1:16" outlineLevel="2" x14ac:dyDescent="0.25">
      <c r="A1027" s="1" t="s">
        <v>891</v>
      </c>
      <c r="B1027" s="1" t="s">
        <v>906</v>
      </c>
      <c r="C1027" s="9">
        <v>252</v>
      </c>
      <c r="D1027" s="9">
        <v>2601.08</v>
      </c>
      <c r="E1027" s="9">
        <v>42.48</v>
      </c>
      <c r="F1027" s="9">
        <v>967.26</v>
      </c>
      <c r="G1027" s="8">
        <f t="shared" si="199"/>
        <v>199.08</v>
      </c>
      <c r="H1027" s="8">
        <f t="shared" si="200"/>
        <v>4864.0196000000005</v>
      </c>
      <c r="I1027" s="8">
        <f t="shared" si="201"/>
        <v>90.907200000000003</v>
      </c>
      <c r="J1027" s="8">
        <f t="shared" si="202"/>
        <v>10330.336799999999</v>
      </c>
      <c r="K1027" s="8">
        <f t="shared" si="203"/>
        <v>15484.3436</v>
      </c>
      <c r="L1027" s="8">
        <f t="shared" si="210"/>
        <v>199.08</v>
      </c>
      <c r="M1027" s="8">
        <f t="shared" si="211"/>
        <v>4864.0196000000005</v>
      </c>
      <c r="N1027" s="8">
        <f t="shared" si="204"/>
        <v>36.107999999999997</v>
      </c>
      <c r="O1027" s="8">
        <f t="shared" si="205"/>
        <v>6200.1365999999998</v>
      </c>
      <c r="P1027" s="8">
        <f t="shared" si="206"/>
        <v>11299.3442</v>
      </c>
    </row>
    <row r="1028" spans="1:16" outlineLevel="1" x14ac:dyDescent="0.25">
      <c r="A1028" s="23" t="s">
        <v>1221</v>
      </c>
      <c r="B1028" s="22"/>
      <c r="C1028" s="9">
        <f t="shared" ref="C1028:P1028" si="212">SUBTOTAL(9,C1011:C1027)</f>
        <v>3168.3</v>
      </c>
      <c r="D1028" s="9">
        <f t="shared" si="212"/>
        <v>43660.580000000009</v>
      </c>
      <c r="E1028" s="9">
        <f t="shared" si="212"/>
        <v>253.48</v>
      </c>
      <c r="F1028" s="9">
        <f t="shared" si="212"/>
        <v>16664.999999999996</v>
      </c>
      <c r="G1028" s="8">
        <f t="shared" si="212"/>
        <v>2502.9570000000003</v>
      </c>
      <c r="H1028" s="8">
        <f t="shared" si="212"/>
        <v>81645.284600000014</v>
      </c>
      <c r="I1028" s="8">
        <f t="shared" si="212"/>
        <v>542.44720000000007</v>
      </c>
      <c r="J1028" s="8">
        <f t="shared" si="212"/>
        <v>177982.19999999998</v>
      </c>
      <c r="K1028" s="8">
        <f t="shared" si="212"/>
        <v>262672.88880000002</v>
      </c>
      <c r="L1028" s="8">
        <f t="shared" si="212"/>
        <v>2502.9570000000003</v>
      </c>
      <c r="M1028" s="8">
        <f t="shared" si="212"/>
        <v>81645.284600000014</v>
      </c>
      <c r="N1028" s="8">
        <f t="shared" si="212"/>
        <v>215.458</v>
      </c>
      <c r="O1028" s="8">
        <f t="shared" si="212"/>
        <v>106822.65</v>
      </c>
      <c r="P1028" s="8">
        <f t="shared" si="212"/>
        <v>191186.34960000002</v>
      </c>
    </row>
    <row r="1029" spans="1:16" outlineLevel="2" x14ac:dyDescent="0.25">
      <c r="A1029" s="1" t="s">
        <v>907</v>
      </c>
      <c r="B1029" s="1" t="s">
        <v>908</v>
      </c>
      <c r="C1029" s="9">
        <v>0</v>
      </c>
      <c r="D1029" s="9">
        <v>104</v>
      </c>
      <c r="E1029" s="9">
        <v>0</v>
      </c>
      <c r="F1029" s="9">
        <v>37</v>
      </c>
      <c r="G1029" s="8">
        <f t="shared" si="199"/>
        <v>0</v>
      </c>
      <c r="H1029" s="8">
        <f t="shared" si="200"/>
        <v>194.48000000000002</v>
      </c>
      <c r="I1029" s="8">
        <f t="shared" si="201"/>
        <v>0</v>
      </c>
      <c r="J1029" s="8">
        <f t="shared" si="202"/>
        <v>395.15999999999997</v>
      </c>
      <c r="K1029" s="8">
        <f t="shared" si="203"/>
        <v>589.64</v>
      </c>
      <c r="L1029" s="8">
        <f t="shared" si="210"/>
        <v>0</v>
      </c>
      <c r="M1029" s="8">
        <f t="shared" si="211"/>
        <v>194.48000000000002</v>
      </c>
      <c r="N1029" s="8">
        <f t="shared" si="204"/>
        <v>0</v>
      </c>
      <c r="O1029" s="8">
        <f t="shared" si="205"/>
        <v>237.17000000000002</v>
      </c>
      <c r="P1029" s="8">
        <f t="shared" si="206"/>
        <v>431.65000000000003</v>
      </c>
    </row>
    <row r="1030" spans="1:16" outlineLevel="2" x14ac:dyDescent="0.25">
      <c r="A1030" s="1" t="s">
        <v>907</v>
      </c>
      <c r="B1030" s="1" t="s">
        <v>909</v>
      </c>
      <c r="C1030" s="9">
        <v>0</v>
      </c>
      <c r="D1030" s="9">
        <v>31</v>
      </c>
      <c r="E1030" s="9">
        <v>0</v>
      </c>
      <c r="F1030" s="9">
        <v>0</v>
      </c>
      <c r="G1030" s="8">
        <f t="shared" si="199"/>
        <v>0</v>
      </c>
      <c r="H1030" s="8">
        <f t="shared" si="200"/>
        <v>57.970000000000006</v>
      </c>
      <c r="I1030" s="8">
        <f t="shared" si="201"/>
        <v>0</v>
      </c>
      <c r="J1030" s="8">
        <f t="shared" si="202"/>
        <v>0</v>
      </c>
      <c r="K1030" s="8">
        <f t="shared" si="203"/>
        <v>57.970000000000006</v>
      </c>
      <c r="L1030" s="8">
        <f t="shared" si="210"/>
        <v>0</v>
      </c>
      <c r="M1030" s="8">
        <f t="shared" si="211"/>
        <v>57.970000000000006</v>
      </c>
      <c r="N1030" s="8">
        <f t="shared" si="204"/>
        <v>0</v>
      </c>
      <c r="O1030" s="8">
        <f t="shared" si="205"/>
        <v>0</v>
      </c>
      <c r="P1030" s="8">
        <f t="shared" si="206"/>
        <v>57.970000000000006</v>
      </c>
    </row>
    <row r="1031" spans="1:16" outlineLevel="2" x14ac:dyDescent="0.25">
      <c r="A1031" s="1" t="s">
        <v>907</v>
      </c>
      <c r="B1031" s="1" t="s">
        <v>910</v>
      </c>
      <c r="C1031" s="9">
        <v>0</v>
      </c>
      <c r="D1031" s="9">
        <v>77</v>
      </c>
      <c r="E1031" s="9">
        <v>0</v>
      </c>
      <c r="F1031" s="9">
        <v>57</v>
      </c>
      <c r="G1031" s="8">
        <f t="shared" si="199"/>
        <v>0</v>
      </c>
      <c r="H1031" s="8">
        <f t="shared" si="200"/>
        <v>143.99</v>
      </c>
      <c r="I1031" s="8">
        <f t="shared" si="201"/>
        <v>0</v>
      </c>
      <c r="J1031" s="8">
        <f t="shared" si="202"/>
        <v>608.76</v>
      </c>
      <c r="K1031" s="8">
        <f t="shared" si="203"/>
        <v>752.75</v>
      </c>
      <c r="L1031" s="8">
        <f t="shared" si="210"/>
        <v>0</v>
      </c>
      <c r="M1031" s="8">
        <f t="shared" si="211"/>
        <v>143.99</v>
      </c>
      <c r="N1031" s="8">
        <f t="shared" si="204"/>
        <v>0</v>
      </c>
      <c r="O1031" s="8">
        <f t="shared" si="205"/>
        <v>365.37</v>
      </c>
      <c r="P1031" s="8">
        <f t="shared" si="206"/>
        <v>509.36</v>
      </c>
    </row>
    <row r="1032" spans="1:16" outlineLevel="2" x14ac:dyDescent="0.25">
      <c r="A1032" s="1" t="s">
        <v>907</v>
      </c>
      <c r="B1032" s="1" t="s">
        <v>782</v>
      </c>
      <c r="C1032" s="9">
        <v>0</v>
      </c>
      <c r="D1032" s="9">
        <v>120</v>
      </c>
      <c r="E1032" s="9">
        <v>0</v>
      </c>
      <c r="F1032" s="9">
        <v>20</v>
      </c>
      <c r="G1032" s="8">
        <f t="shared" si="199"/>
        <v>0</v>
      </c>
      <c r="H1032" s="8">
        <f t="shared" si="200"/>
        <v>224.4</v>
      </c>
      <c r="I1032" s="8">
        <f t="shared" si="201"/>
        <v>0</v>
      </c>
      <c r="J1032" s="8">
        <f t="shared" si="202"/>
        <v>213.6</v>
      </c>
      <c r="K1032" s="8">
        <f t="shared" si="203"/>
        <v>438</v>
      </c>
      <c r="L1032" s="8">
        <f t="shared" si="210"/>
        <v>0</v>
      </c>
      <c r="M1032" s="8">
        <f t="shared" si="211"/>
        <v>224.4</v>
      </c>
      <c r="N1032" s="8">
        <f t="shared" si="204"/>
        <v>0</v>
      </c>
      <c r="O1032" s="8">
        <f t="shared" si="205"/>
        <v>128.19999999999999</v>
      </c>
      <c r="P1032" s="8">
        <f t="shared" si="206"/>
        <v>352.6</v>
      </c>
    </row>
    <row r="1033" spans="1:16" outlineLevel="2" x14ac:dyDescent="0.25">
      <c r="A1033" s="1" t="s">
        <v>907</v>
      </c>
      <c r="B1033" s="1" t="s">
        <v>44</v>
      </c>
      <c r="C1033" s="9">
        <v>0</v>
      </c>
      <c r="D1033" s="9">
        <v>65.599999999999994</v>
      </c>
      <c r="E1033" s="9">
        <v>0</v>
      </c>
      <c r="F1033" s="9">
        <v>0</v>
      </c>
      <c r="G1033" s="8">
        <f t="shared" si="199"/>
        <v>0</v>
      </c>
      <c r="H1033" s="8">
        <f t="shared" si="200"/>
        <v>122.672</v>
      </c>
      <c r="I1033" s="8">
        <f t="shared" si="201"/>
        <v>0</v>
      </c>
      <c r="J1033" s="8">
        <f t="shared" si="202"/>
        <v>0</v>
      </c>
      <c r="K1033" s="8">
        <f t="shared" si="203"/>
        <v>122.672</v>
      </c>
      <c r="L1033" s="8">
        <f t="shared" si="210"/>
        <v>0</v>
      </c>
      <c r="M1033" s="8">
        <f t="shared" si="211"/>
        <v>122.672</v>
      </c>
      <c r="N1033" s="8">
        <f t="shared" si="204"/>
        <v>0</v>
      </c>
      <c r="O1033" s="8">
        <f t="shared" si="205"/>
        <v>0</v>
      </c>
      <c r="P1033" s="8">
        <f t="shared" si="206"/>
        <v>122.672</v>
      </c>
    </row>
    <row r="1034" spans="1:16" outlineLevel="2" x14ac:dyDescent="0.25">
      <c r="A1034" s="1" t="s">
        <v>907</v>
      </c>
      <c r="B1034" s="1" t="s">
        <v>911</v>
      </c>
      <c r="C1034" s="9">
        <v>0</v>
      </c>
      <c r="D1034" s="9">
        <v>332.97</v>
      </c>
      <c r="E1034" s="9">
        <v>0</v>
      </c>
      <c r="F1034" s="9">
        <v>60</v>
      </c>
      <c r="G1034" s="8">
        <f t="shared" si="199"/>
        <v>0</v>
      </c>
      <c r="H1034" s="8">
        <f t="shared" si="200"/>
        <v>622.65390000000014</v>
      </c>
      <c r="I1034" s="8">
        <f t="shared" si="201"/>
        <v>0</v>
      </c>
      <c r="J1034" s="8">
        <f t="shared" si="202"/>
        <v>640.79999999999995</v>
      </c>
      <c r="K1034" s="8">
        <f t="shared" si="203"/>
        <v>1263.4539</v>
      </c>
      <c r="L1034" s="8">
        <f t="shared" si="210"/>
        <v>0</v>
      </c>
      <c r="M1034" s="8">
        <f t="shared" si="211"/>
        <v>622.65390000000014</v>
      </c>
      <c r="N1034" s="8">
        <f t="shared" si="204"/>
        <v>0</v>
      </c>
      <c r="O1034" s="8">
        <f t="shared" si="205"/>
        <v>384.6</v>
      </c>
      <c r="P1034" s="8">
        <f t="shared" si="206"/>
        <v>1007.2539000000002</v>
      </c>
    </row>
    <row r="1035" spans="1:16" outlineLevel="2" x14ac:dyDescent="0.25">
      <c r="A1035" s="1" t="s">
        <v>907</v>
      </c>
      <c r="B1035" s="1" t="s">
        <v>873</v>
      </c>
      <c r="C1035" s="9">
        <v>0</v>
      </c>
      <c r="D1035" s="9">
        <v>78</v>
      </c>
      <c r="E1035" s="9">
        <v>0</v>
      </c>
      <c r="F1035" s="9">
        <v>0</v>
      </c>
      <c r="G1035" s="8">
        <f t="shared" si="199"/>
        <v>0</v>
      </c>
      <c r="H1035" s="8">
        <f t="shared" si="200"/>
        <v>145.86000000000001</v>
      </c>
      <c r="I1035" s="8">
        <f t="shared" si="201"/>
        <v>0</v>
      </c>
      <c r="J1035" s="8">
        <f t="shared" si="202"/>
        <v>0</v>
      </c>
      <c r="K1035" s="8">
        <f t="shared" si="203"/>
        <v>145.86000000000001</v>
      </c>
      <c r="L1035" s="8">
        <f t="shared" si="210"/>
        <v>0</v>
      </c>
      <c r="M1035" s="8">
        <f t="shared" si="211"/>
        <v>145.86000000000001</v>
      </c>
      <c r="N1035" s="8">
        <f t="shared" si="204"/>
        <v>0</v>
      </c>
      <c r="O1035" s="8">
        <f t="shared" si="205"/>
        <v>0</v>
      </c>
      <c r="P1035" s="8">
        <f t="shared" si="206"/>
        <v>145.86000000000001</v>
      </c>
    </row>
    <row r="1036" spans="1:16" outlineLevel="2" x14ac:dyDescent="0.25">
      <c r="A1036" s="1" t="s">
        <v>907</v>
      </c>
      <c r="B1036" s="1" t="s">
        <v>912</v>
      </c>
      <c r="C1036" s="9">
        <v>0</v>
      </c>
      <c r="D1036" s="9">
        <v>204</v>
      </c>
      <c r="E1036" s="9">
        <v>0</v>
      </c>
      <c r="F1036" s="9">
        <v>47</v>
      </c>
      <c r="G1036" s="8">
        <f t="shared" si="199"/>
        <v>0</v>
      </c>
      <c r="H1036" s="8">
        <f t="shared" si="200"/>
        <v>381.48</v>
      </c>
      <c r="I1036" s="8">
        <f t="shared" si="201"/>
        <v>0</v>
      </c>
      <c r="J1036" s="8">
        <f t="shared" si="202"/>
        <v>501.96</v>
      </c>
      <c r="K1036" s="8">
        <f t="shared" si="203"/>
        <v>883.44</v>
      </c>
      <c r="L1036" s="8">
        <f t="shared" si="210"/>
        <v>0</v>
      </c>
      <c r="M1036" s="8">
        <f t="shared" si="211"/>
        <v>381.48</v>
      </c>
      <c r="N1036" s="8">
        <f t="shared" si="204"/>
        <v>0</v>
      </c>
      <c r="O1036" s="8">
        <f t="shared" si="205"/>
        <v>301.27</v>
      </c>
      <c r="P1036" s="8">
        <f t="shared" si="206"/>
        <v>682.75</v>
      </c>
    </row>
    <row r="1037" spans="1:16" outlineLevel="2" x14ac:dyDescent="0.25">
      <c r="A1037" s="1" t="s">
        <v>907</v>
      </c>
      <c r="B1037" s="1" t="s">
        <v>841</v>
      </c>
      <c r="C1037" s="9">
        <v>0</v>
      </c>
      <c r="D1037" s="9">
        <v>192</v>
      </c>
      <c r="E1037" s="9">
        <v>0</v>
      </c>
      <c r="F1037" s="9">
        <v>106.54900000000001</v>
      </c>
      <c r="G1037" s="8">
        <f t="shared" si="199"/>
        <v>0</v>
      </c>
      <c r="H1037" s="8">
        <f t="shared" si="200"/>
        <v>359.04</v>
      </c>
      <c r="I1037" s="8">
        <f t="shared" si="201"/>
        <v>0</v>
      </c>
      <c r="J1037" s="8">
        <f t="shared" si="202"/>
        <v>1137.9433200000001</v>
      </c>
      <c r="K1037" s="8">
        <f t="shared" si="203"/>
        <v>1496.98332</v>
      </c>
      <c r="L1037" s="8">
        <f t="shared" si="210"/>
        <v>0</v>
      </c>
      <c r="M1037" s="8">
        <f t="shared" si="211"/>
        <v>359.04</v>
      </c>
      <c r="N1037" s="8">
        <f t="shared" si="204"/>
        <v>0</v>
      </c>
      <c r="O1037" s="8">
        <f t="shared" si="205"/>
        <v>682.97909000000004</v>
      </c>
      <c r="P1037" s="8">
        <f t="shared" si="206"/>
        <v>1042.01909</v>
      </c>
    </row>
    <row r="1038" spans="1:16" outlineLevel="2" x14ac:dyDescent="0.25">
      <c r="A1038" s="1" t="s">
        <v>907</v>
      </c>
      <c r="B1038" s="1" t="s">
        <v>913</v>
      </c>
      <c r="C1038" s="9">
        <v>0</v>
      </c>
      <c r="D1038" s="9">
        <v>32</v>
      </c>
      <c r="E1038" s="9">
        <v>0</v>
      </c>
      <c r="F1038" s="9">
        <v>0</v>
      </c>
      <c r="G1038" s="8">
        <f t="shared" si="199"/>
        <v>0</v>
      </c>
      <c r="H1038" s="8">
        <f t="shared" si="200"/>
        <v>59.84</v>
      </c>
      <c r="I1038" s="8">
        <f t="shared" si="201"/>
        <v>0</v>
      </c>
      <c r="J1038" s="8">
        <f t="shared" si="202"/>
        <v>0</v>
      </c>
      <c r="K1038" s="8">
        <f t="shared" si="203"/>
        <v>59.84</v>
      </c>
      <c r="L1038" s="8">
        <f t="shared" si="210"/>
        <v>0</v>
      </c>
      <c r="M1038" s="8">
        <f t="shared" si="211"/>
        <v>59.84</v>
      </c>
      <c r="N1038" s="8">
        <f t="shared" si="204"/>
        <v>0</v>
      </c>
      <c r="O1038" s="8">
        <f t="shared" si="205"/>
        <v>0</v>
      </c>
      <c r="P1038" s="8">
        <f t="shared" si="206"/>
        <v>59.84</v>
      </c>
    </row>
    <row r="1039" spans="1:16" outlineLevel="2" x14ac:dyDescent="0.25">
      <c r="A1039" s="1" t="s">
        <v>907</v>
      </c>
      <c r="B1039" s="1" t="s">
        <v>437</v>
      </c>
      <c r="C1039" s="9">
        <v>0</v>
      </c>
      <c r="D1039" s="9">
        <v>127</v>
      </c>
      <c r="E1039" s="9">
        <v>0</v>
      </c>
      <c r="F1039" s="9">
        <v>45</v>
      </c>
      <c r="G1039" s="8">
        <f t="shared" si="199"/>
        <v>0</v>
      </c>
      <c r="H1039" s="8">
        <f t="shared" si="200"/>
        <v>237.49</v>
      </c>
      <c r="I1039" s="8">
        <f t="shared" si="201"/>
        <v>0</v>
      </c>
      <c r="J1039" s="8">
        <f t="shared" si="202"/>
        <v>480.59999999999997</v>
      </c>
      <c r="K1039" s="8">
        <f t="shared" si="203"/>
        <v>718.08999999999992</v>
      </c>
      <c r="L1039" s="8">
        <f t="shared" si="210"/>
        <v>0</v>
      </c>
      <c r="M1039" s="8">
        <f t="shared" si="211"/>
        <v>237.49</v>
      </c>
      <c r="N1039" s="8">
        <f t="shared" si="204"/>
        <v>0</v>
      </c>
      <c r="O1039" s="8">
        <f t="shared" si="205"/>
        <v>288.45</v>
      </c>
      <c r="P1039" s="8">
        <f t="shared" si="206"/>
        <v>525.94000000000005</v>
      </c>
    </row>
    <row r="1040" spans="1:16" outlineLevel="2" x14ac:dyDescent="0.25">
      <c r="A1040" s="1" t="s">
        <v>907</v>
      </c>
      <c r="B1040" s="1" t="s">
        <v>914</v>
      </c>
      <c r="C1040" s="9">
        <v>0</v>
      </c>
      <c r="D1040" s="9">
        <v>530</v>
      </c>
      <c r="E1040" s="9">
        <v>30</v>
      </c>
      <c r="F1040" s="9">
        <v>33</v>
      </c>
      <c r="G1040" s="8">
        <f t="shared" ref="G1040:G1106" si="213">+C1040*0.79</f>
        <v>0</v>
      </c>
      <c r="H1040" s="8">
        <f t="shared" ref="H1040:H1106" si="214">+D1040*1.87</f>
        <v>991.1</v>
      </c>
      <c r="I1040" s="8">
        <f t="shared" ref="I1040:I1106" si="215">+E1040*2.14</f>
        <v>64.2</v>
      </c>
      <c r="J1040" s="8">
        <f t="shared" ref="J1040:J1106" si="216">+F1040*10.68</f>
        <v>352.44</v>
      </c>
      <c r="K1040" s="8">
        <f t="shared" ref="K1040:K1106" si="217">SUM(G1040:J1040)</f>
        <v>1407.74</v>
      </c>
      <c r="L1040" s="8">
        <f t="shared" si="210"/>
        <v>0</v>
      </c>
      <c r="M1040" s="8">
        <f t="shared" si="211"/>
        <v>991.1</v>
      </c>
      <c r="N1040" s="8">
        <f t="shared" ref="N1040:N1106" si="218">+E1040*0.85</f>
        <v>25.5</v>
      </c>
      <c r="O1040" s="8">
        <f t="shared" ref="O1040:O1106" si="219">+F1040*6.41</f>
        <v>211.53</v>
      </c>
      <c r="P1040" s="8">
        <f t="shared" ref="P1040:P1106" si="220">SUM(L1040:O1040)</f>
        <v>1228.1300000000001</v>
      </c>
    </row>
    <row r="1041" spans="1:16" outlineLevel="2" x14ac:dyDescent="0.25">
      <c r="A1041" s="1" t="s">
        <v>907</v>
      </c>
      <c r="B1041" s="1" t="s">
        <v>121</v>
      </c>
      <c r="C1041" s="9">
        <v>0</v>
      </c>
      <c r="D1041" s="9">
        <v>375.01</v>
      </c>
      <c r="E1041" s="9">
        <v>0</v>
      </c>
      <c r="F1041" s="9">
        <v>49</v>
      </c>
      <c r="G1041" s="8">
        <f t="shared" si="213"/>
        <v>0</v>
      </c>
      <c r="H1041" s="8">
        <f t="shared" si="214"/>
        <v>701.26869999999997</v>
      </c>
      <c r="I1041" s="8">
        <f t="shared" si="215"/>
        <v>0</v>
      </c>
      <c r="J1041" s="8">
        <f t="shared" si="216"/>
        <v>523.31999999999994</v>
      </c>
      <c r="K1041" s="8">
        <f t="shared" si="217"/>
        <v>1224.5886999999998</v>
      </c>
      <c r="L1041" s="8">
        <f t="shared" si="210"/>
        <v>0</v>
      </c>
      <c r="M1041" s="8">
        <f t="shared" si="211"/>
        <v>701.26869999999997</v>
      </c>
      <c r="N1041" s="8">
        <f t="shared" si="218"/>
        <v>0</v>
      </c>
      <c r="O1041" s="8">
        <f t="shared" si="219"/>
        <v>314.09000000000003</v>
      </c>
      <c r="P1041" s="8">
        <f t="shared" si="220"/>
        <v>1015.3587</v>
      </c>
    </row>
    <row r="1042" spans="1:16" outlineLevel="2" x14ac:dyDescent="0.25">
      <c r="A1042" s="1" t="s">
        <v>907</v>
      </c>
      <c r="B1042" s="1" t="s">
        <v>915</v>
      </c>
      <c r="C1042" s="9">
        <v>0</v>
      </c>
      <c r="D1042" s="9">
        <v>335</v>
      </c>
      <c r="E1042" s="9">
        <v>0</v>
      </c>
      <c r="F1042" s="9">
        <v>69</v>
      </c>
      <c r="G1042" s="8">
        <f t="shared" si="213"/>
        <v>0</v>
      </c>
      <c r="H1042" s="8">
        <f t="shared" si="214"/>
        <v>626.45000000000005</v>
      </c>
      <c r="I1042" s="8">
        <f t="shared" si="215"/>
        <v>0</v>
      </c>
      <c r="J1042" s="8">
        <f t="shared" si="216"/>
        <v>736.92</v>
      </c>
      <c r="K1042" s="8">
        <f t="shared" si="217"/>
        <v>1363.37</v>
      </c>
      <c r="L1042" s="8">
        <f t="shared" si="210"/>
        <v>0</v>
      </c>
      <c r="M1042" s="8">
        <f t="shared" si="211"/>
        <v>626.45000000000005</v>
      </c>
      <c r="N1042" s="8">
        <f t="shared" si="218"/>
        <v>0</v>
      </c>
      <c r="O1042" s="8">
        <f t="shared" si="219"/>
        <v>442.29</v>
      </c>
      <c r="P1042" s="8">
        <f t="shared" si="220"/>
        <v>1068.74</v>
      </c>
    </row>
    <row r="1043" spans="1:16" outlineLevel="2" x14ac:dyDescent="0.25">
      <c r="A1043" s="1" t="s">
        <v>907</v>
      </c>
      <c r="B1043" s="1" t="s">
        <v>546</v>
      </c>
      <c r="C1043" s="9">
        <v>86</v>
      </c>
      <c r="D1043" s="9">
        <v>288</v>
      </c>
      <c r="E1043" s="9">
        <v>13.601000000000001</v>
      </c>
      <c r="F1043" s="9">
        <v>10</v>
      </c>
      <c r="G1043" s="8">
        <f t="shared" si="213"/>
        <v>67.94</v>
      </c>
      <c r="H1043" s="8">
        <f t="shared" si="214"/>
        <v>538.56000000000006</v>
      </c>
      <c r="I1043" s="8">
        <f t="shared" si="215"/>
        <v>29.106140000000003</v>
      </c>
      <c r="J1043" s="8">
        <f t="shared" si="216"/>
        <v>106.8</v>
      </c>
      <c r="K1043" s="8">
        <f t="shared" si="217"/>
        <v>742.40613999999994</v>
      </c>
      <c r="L1043" s="8">
        <f t="shared" si="210"/>
        <v>67.94</v>
      </c>
      <c r="M1043" s="8">
        <f t="shared" si="211"/>
        <v>538.56000000000006</v>
      </c>
      <c r="N1043" s="8">
        <f t="shared" si="218"/>
        <v>11.56085</v>
      </c>
      <c r="O1043" s="8">
        <f t="shared" si="219"/>
        <v>64.099999999999994</v>
      </c>
      <c r="P1043" s="8">
        <f t="shared" si="220"/>
        <v>682.16084999999998</v>
      </c>
    </row>
    <row r="1044" spans="1:16" outlineLevel="2" x14ac:dyDescent="0.25">
      <c r="A1044" s="1" t="s">
        <v>907</v>
      </c>
      <c r="B1044" s="1" t="s">
        <v>916</v>
      </c>
      <c r="C1044" s="9">
        <v>26</v>
      </c>
      <c r="D1044" s="9">
        <v>390</v>
      </c>
      <c r="E1044" s="9">
        <v>0</v>
      </c>
      <c r="F1044" s="9">
        <v>20</v>
      </c>
      <c r="G1044" s="8">
        <f t="shared" si="213"/>
        <v>20.54</v>
      </c>
      <c r="H1044" s="8">
        <f t="shared" si="214"/>
        <v>729.30000000000007</v>
      </c>
      <c r="I1044" s="8">
        <f t="shared" si="215"/>
        <v>0</v>
      </c>
      <c r="J1044" s="8">
        <f t="shared" si="216"/>
        <v>213.6</v>
      </c>
      <c r="K1044" s="8">
        <f t="shared" si="217"/>
        <v>963.44</v>
      </c>
      <c r="L1044" s="8">
        <f t="shared" si="210"/>
        <v>20.54</v>
      </c>
      <c r="M1044" s="8">
        <f t="shared" si="211"/>
        <v>729.30000000000007</v>
      </c>
      <c r="N1044" s="8">
        <f t="shared" si="218"/>
        <v>0</v>
      </c>
      <c r="O1044" s="8">
        <f t="shared" si="219"/>
        <v>128.19999999999999</v>
      </c>
      <c r="P1044" s="8">
        <f t="shared" si="220"/>
        <v>878.04</v>
      </c>
    </row>
    <row r="1045" spans="1:16" outlineLevel="2" x14ac:dyDescent="0.25">
      <c r="A1045" s="1" t="s">
        <v>907</v>
      </c>
      <c r="B1045" s="1" t="s">
        <v>917</v>
      </c>
      <c r="C1045" s="9">
        <v>0</v>
      </c>
      <c r="D1045" s="9">
        <v>163</v>
      </c>
      <c r="E1045" s="9">
        <v>0</v>
      </c>
      <c r="F1045" s="9">
        <v>0</v>
      </c>
      <c r="G1045" s="8">
        <f t="shared" si="213"/>
        <v>0</v>
      </c>
      <c r="H1045" s="8">
        <f t="shared" si="214"/>
        <v>304.81</v>
      </c>
      <c r="I1045" s="8">
        <f t="shared" si="215"/>
        <v>0</v>
      </c>
      <c r="J1045" s="8">
        <f t="shared" si="216"/>
        <v>0</v>
      </c>
      <c r="K1045" s="8">
        <f t="shared" si="217"/>
        <v>304.81</v>
      </c>
      <c r="L1045" s="8">
        <f t="shared" si="210"/>
        <v>0</v>
      </c>
      <c r="M1045" s="8">
        <f t="shared" si="211"/>
        <v>304.81</v>
      </c>
      <c r="N1045" s="8">
        <f t="shared" si="218"/>
        <v>0</v>
      </c>
      <c r="O1045" s="8">
        <f t="shared" si="219"/>
        <v>0</v>
      </c>
      <c r="P1045" s="8">
        <f t="shared" si="220"/>
        <v>304.81</v>
      </c>
    </row>
    <row r="1046" spans="1:16" outlineLevel="2" x14ac:dyDescent="0.25">
      <c r="A1046" s="1" t="s">
        <v>907</v>
      </c>
      <c r="B1046" s="1" t="s">
        <v>918</v>
      </c>
      <c r="C1046" s="9">
        <v>0</v>
      </c>
      <c r="D1046" s="9">
        <v>582</v>
      </c>
      <c r="E1046" s="9">
        <v>0</v>
      </c>
      <c r="F1046" s="9">
        <v>150</v>
      </c>
      <c r="G1046" s="8">
        <f t="shared" si="213"/>
        <v>0</v>
      </c>
      <c r="H1046" s="8">
        <f t="shared" si="214"/>
        <v>1088.3400000000001</v>
      </c>
      <c r="I1046" s="8">
        <f t="shared" si="215"/>
        <v>0</v>
      </c>
      <c r="J1046" s="8">
        <f t="shared" si="216"/>
        <v>1602</v>
      </c>
      <c r="K1046" s="8">
        <f t="shared" si="217"/>
        <v>2690.34</v>
      </c>
      <c r="L1046" s="8">
        <f t="shared" si="210"/>
        <v>0</v>
      </c>
      <c r="M1046" s="8">
        <f t="shared" si="211"/>
        <v>1088.3400000000001</v>
      </c>
      <c r="N1046" s="8">
        <f t="shared" si="218"/>
        <v>0</v>
      </c>
      <c r="O1046" s="8">
        <f t="shared" si="219"/>
        <v>961.5</v>
      </c>
      <c r="P1046" s="8">
        <f t="shared" si="220"/>
        <v>2049.84</v>
      </c>
    </row>
    <row r="1047" spans="1:16" outlineLevel="2" x14ac:dyDescent="0.25">
      <c r="A1047" s="1" t="s">
        <v>907</v>
      </c>
      <c r="B1047" s="1" t="s">
        <v>919</v>
      </c>
      <c r="C1047" s="9">
        <v>29</v>
      </c>
      <c r="D1047" s="9">
        <v>156</v>
      </c>
      <c r="E1047" s="9">
        <v>0</v>
      </c>
      <c r="F1047" s="9">
        <v>99.95</v>
      </c>
      <c r="G1047" s="8">
        <f t="shared" si="213"/>
        <v>22.91</v>
      </c>
      <c r="H1047" s="8">
        <f t="shared" si="214"/>
        <v>291.72000000000003</v>
      </c>
      <c r="I1047" s="8">
        <f t="shared" si="215"/>
        <v>0</v>
      </c>
      <c r="J1047" s="8">
        <f t="shared" si="216"/>
        <v>1067.4659999999999</v>
      </c>
      <c r="K1047" s="8">
        <f t="shared" si="217"/>
        <v>1382.096</v>
      </c>
      <c r="L1047" s="8">
        <f t="shared" si="210"/>
        <v>22.91</v>
      </c>
      <c r="M1047" s="8">
        <f t="shared" si="211"/>
        <v>291.72000000000003</v>
      </c>
      <c r="N1047" s="8">
        <f t="shared" si="218"/>
        <v>0</v>
      </c>
      <c r="O1047" s="8">
        <f t="shared" si="219"/>
        <v>640.67950000000008</v>
      </c>
      <c r="P1047" s="8">
        <f t="shared" si="220"/>
        <v>955.30950000000007</v>
      </c>
    </row>
    <row r="1048" spans="1:16" outlineLevel="2" x14ac:dyDescent="0.25">
      <c r="A1048" s="1" t="s">
        <v>907</v>
      </c>
      <c r="B1048" s="1" t="s">
        <v>144</v>
      </c>
      <c r="C1048" s="9">
        <v>0</v>
      </c>
      <c r="D1048" s="9">
        <v>86</v>
      </c>
      <c r="E1048" s="9">
        <v>0</v>
      </c>
      <c r="F1048" s="9">
        <v>0</v>
      </c>
      <c r="G1048" s="8">
        <f t="shared" si="213"/>
        <v>0</v>
      </c>
      <c r="H1048" s="8">
        <f t="shared" si="214"/>
        <v>160.82000000000002</v>
      </c>
      <c r="I1048" s="8">
        <f t="shared" si="215"/>
        <v>0</v>
      </c>
      <c r="J1048" s="8">
        <f t="shared" si="216"/>
        <v>0</v>
      </c>
      <c r="K1048" s="8">
        <f t="shared" si="217"/>
        <v>160.82000000000002</v>
      </c>
      <c r="L1048" s="8">
        <f t="shared" si="210"/>
        <v>0</v>
      </c>
      <c r="M1048" s="8">
        <f t="shared" si="211"/>
        <v>160.82000000000002</v>
      </c>
      <c r="N1048" s="8">
        <f t="shared" si="218"/>
        <v>0</v>
      </c>
      <c r="O1048" s="8">
        <f t="shared" si="219"/>
        <v>0</v>
      </c>
      <c r="P1048" s="8">
        <f t="shared" si="220"/>
        <v>160.82000000000002</v>
      </c>
    </row>
    <row r="1049" spans="1:16" outlineLevel="1" x14ac:dyDescent="0.25">
      <c r="A1049" s="23" t="s">
        <v>1220</v>
      </c>
      <c r="B1049" s="22"/>
      <c r="C1049" s="9">
        <f t="shared" ref="C1049:P1049" si="221">SUBTOTAL(9,C1029:C1048)</f>
        <v>141</v>
      </c>
      <c r="D1049" s="9">
        <f t="shared" si="221"/>
        <v>4268.58</v>
      </c>
      <c r="E1049" s="9">
        <f t="shared" si="221"/>
        <v>43.600999999999999</v>
      </c>
      <c r="F1049" s="9">
        <f t="shared" si="221"/>
        <v>803.49900000000002</v>
      </c>
      <c r="G1049" s="8">
        <f t="shared" si="221"/>
        <v>111.38999999999999</v>
      </c>
      <c r="H1049" s="8">
        <f t="shared" si="221"/>
        <v>7982.2446000000009</v>
      </c>
      <c r="I1049" s="8">
        <f t="shared" si="221"/>
        <v>93.306139999999999</v>
      </c>
      <c r="J1049" s="8">
        <f t="shared" si="221"/>
        <v>8581.3693199999998</v>
      </c>
      <c r="K1049" s="8">
        <f t="shared" si="221"/>
        <v>16768.31006</v>
      </c>
      <c r="L1049" s="8">
        <f t="shared" si="221"/>
        <v>111.38999999999999</v>
      </c>
      <c r="M1049" s="8">
        <f t="shared" si="221"/>
        <v>7982.2446000000009</v>
      </c>
      <c r="N1049" s="8">
        <f t="shared" si="221"/>
        <v>37.060850000000002</v>
      </c>
      <c r="O1049" s="8">
        <f t="shared" si="221"/>
        <v>5150.4285900000004</v>
      </c>
      <c r="P1049" s="8">
        <f t="shared" si="221"/>
        <v>13281.124040000001</v>
      </c>
    </row>
    <row r="1050" spans="1:16" outlineLevel="2" x14ac:dyDescent="0.25">
      <c r="A1050" s="1" t="s">
        <v>920</v>
      </c>
      <c r="B1050" s="1" t="s">
        <v>921</v>
      </c>
      <c r="C1050" s="9">
        <v>781.63</v>
      </c>
      <c r="D1050" s="9">
        <v>1375.4949999999999</v>
      </c>
      <c r="E1050" s="9">
        <v>375.62</v>
      </c>
      <c r="F1050" s="9">
        <v>503.55</v>
      </c>
      <c r="G1050" s="8">
        <f t="shared" si="213"/>
        <v>617.48770000000002</v>
      </c>
      <c r="H1050" s="8">
        <f t="shared" si="214"/>
        <v>2572.1756500000001</v>
      </c>
      <c r="I1050" s="8">
        <f t="shared" si="215"/>
        <v>803.82680000000005</v>
      </c>
      <c r="J1050" s="8">
        <f t="shared" si="216"/>
        <v>5377.9139999999998</v>
      </c>
      <c r="K1050" s="8">
        <f t="shared" si="217"/>
        <v>9371.4041500000003</v>
      </c>
      <c r="L1050" s="8">
        <f t="shared" si="210"/>
        <v>617.48770000000002</v>
      </c>
      <c r="M1050" s="8">
        <f t="shared" si="211"/>
        <v>2572.1756500000001</v>
      </c>
      <c r="N1050" s="8">
        <f t="shared" si="218"/>
        <v>319.27699999999999</v>
      </c>
      <c r="O1050" s="8">
        <f t="shared" si="219"/>
        <v>3227.7555000000002</v>
      </c>
      <c r="P1050" s="8">
        <f t="shared" si="220"/>
        <v>6736.6958500000001</v>
      </c>
    </row>
    <row r="1051" spans="1:16" outlineLevel="2" x14ac:dyDescent="0.25">
      <c r="A1051" s="1" t="s">
        <v>920</v>
      </c>
      <c r="B1051" s="1" t="s">
        <v>922</v>
      </c>
      <c r="C1051" s="9">
        <v>128</v>
      </c>
      <c r="D1051" s="9">
        <v>948.07</v>
      </c>
      <c r="E1051" s="9">
        <v>0</v>
      </c>
      <c r="F1051" s="9">
        <v>374.02</v>
      </c>
      <c r="G1051" s="8">
        <f t="shared" si="213"/>
        <v>101.12</v>
      </c>
      <c r="H1051" s="8">
        <f t="shared" si="214"/>
        <v>1772.8909000000001</v>
      </c>
      <c r="I1051" s="8">
        <f t="shared" si="215"/>
        <v>0</v>
      </c>
      <c r="J1051" s="8">
        <f t="shared" si="216"/>
        <v>3994.5335999999998</v>
      </c>
      <c r="K1051" s="8">
        <f t="shared" si="217"/>
        <v>5868.5445</v>
      </c>
      <c r="L1051" s="8">
        <f t="shared" si="210"/>
        <v>101.12</v>
      </c>
      <c r="M1051" s="8">
        <f t="shared" si="211"/>
        <v>1772.8909000000001</v>
      </c>
      <c r="N1051" s="8">
        <f t="shared" si="218"/>
        <v>0</v>
      </c>
      <c r="O1051" s="8">
        <f t="shared" si="219"/>
        <v>2397.4681999999998</v>
      </c>
      <c r="P1051" s="8">
        <f t="shared" si="220"/>
        <v>4271.4791000000005</v>
      </c>
    </row>
    <row r="1052" spans="1:16" outlineLevel="2" x14ac:dyDescent="0.25">
      <c r="A1052" s="1" t="s">
        <v>920</v>
      </c>
      <c r="B1052" s="1" t="s">
        <v>923</v>
      </c>
      <c r="C1052" s="9">
        <v>4213.1499999999996</v>
      </c>
      <c r="D1052" s="9">
        <v>1857.75</v>
      </c>
      <c r="E1052" s="9">
        <v>1199.3900000000001</v>
      </c>
      <c r="F1052" s="9">
        <v>1364.44</v>
      </c>
      <c r="G1052" s="8">
        <f t="shared" si="213"/>
        <v>3328.3885</v>
      </c>
      <c r="H1052" s="8">
        <f t="shared" si="214"/>
        <v>3473.9925000000003</v>
      </c>
      <c r="I1052" s="8">
        <f t="shared" si="215"/>
        <v>2566.6946000000003</v>
      </c>
      <c r="J1052" s="8">
        <f t="shared" si="216"/>
        <v>14572.2192</v>
      </c>
      <c r="K1052" s="8">
        <f t="shared" si="217"/>
        <v>23941.2948</v>
      </c>
      <c r="L1052" s="8">
        <f t="shared" si="210"/>
        <v>3328.3885</v>
      </c>
      <c r="M1052" s="8">
        <f t="shared" si="211"/>
        <v>3473.9925000000003</v>
      </c>
      <c r="N1052" s="8">
        <f t="shared" si="218"/>
        <v>1019.4815000000001</v>
      </c>
      <c r="O1052" s="8">
        <f t="shared" si="219"/>
        <v>8746.0604000000003</v>
      </c>
      <c r="P1052" s="8">
        <f t="shared" si="220"/>
        <v>16567.922900000001</v>
      </c>
    </row>
    <row r="1053" spans="1:16" outlineLevel="2" x14ac:dyDescent="0.25">
      <c r="A1053" s="1" t="s">
        <v>920</v>
      </c>
      <c r="B1053" s="1" t="s">
        <v>924</v>
      </c>
      <c r="C1053" s="9">
        <v>350</v>
      </c>
      <c r="D1053" s="9">
        <v>573.95000000000005</v>
      </c>
      <c r="E1053" s="9">
        <v>374</v>
      </c>
      <c r="F1053" s="9">
        <v>51.85</v>
      </c>
      <c r="G1053" s="8">
        <f t="shared" si="213"/>
        <v>276.5</v>
      </c>
      <c r="H1053" s="8">
        <f t="shared" si="214"/>
        <v>1073.2865000000002</v>
      </c>
      <c r="I1053" s="8">
        <f t="shared" si="215"/>
        <v>800.36</v>
      </c>
      <c r="J1053" s="8">
        <f t="shared" si="216"/>
        <v>553.75800000000004</v>
      </c>
      <c r="K1053" s="8">
        <f t="shared" si="217"/>
        <v>2703.9045000000006</v>
      </c>
      <c r="L1053" s="8">
        <f t="shared" si="210"/>
        <v>276.5</v>
      </c>
      <c r="M1053" s="8">
        <f t="shared" si="211"/>
        <v>1073.2865000000002</v>
      </c>
      <c r="N1053" s="8">
        <f t="shared" si="218"/>
        <v>317.89999999999998</v>
      </c>
      <c r="O1053" s="8">
        <f t="shared" si="219"/>
        <v>332.35849999999999</v>
      </c>
      <c r="P1053" s="8">
        <f t="shared" si="220"/>
        <v>2000.0450000000003</v>
      </c>
    </row>
    <row r="1054" spans="1:16" outlineLevel="2" x14ac:dyDescent="0.25">
      <c r="A1054" s="1" t="s">
        <v>920</v>
      </c>
      <c r="B1054" s="1" t="s">
        <v>133</v>
      </c>
      <c r="C1054" s="9">
        <v>1261.05</v>
      </c>
      <c r="D1054" s="9">
        <v>440</v>
      </c>
      <c r="E1054" s="9">
        <v>1493.17</v>
      </c>
      <c r="F1054" s="9">
        <v>448.4</v>
      </c>
      <c r="G1054" s="8">
        <f t="shared" si="213"/>
        <v>996.22950000000003</v>
      </c>
      <c r="H1054" s="8">
        <f t="shared" si="214"/>
        <v>822.80000000000007</v>
      </c>
      <c r="I1054" s="8">
        <f t="shared" si="215"/>
        <v>3195.3838000000005</v>
      </c>
      <c r="J1054" s="8">
        <f t="shared" si="216"/>
        <v>4788.9119999999994</v>
      </c>
      <c r="K1054" s="8">
        <f t="shared" si="217"/>
        <v>9803.3253000000004</v>
      </c>
      <c r="L1054" s="8">
        <f t="shared" si="210"/>
        <v>996.22950000000003</v>
      </c>
      <c r="M1054" s="8">
        <f t="shared" si="211"/>
        <v>822.80000000000007</v>
      </c>
      <c r="N1054" s="8">
        <f t="shared" si="218"/>
        <v>1269.1945000000001</v>
      </c>
      <c r="O1054" s="8">
        <f t="shared" si="219"/>
        <v>2874.2440000000001</v>
      </c>
      <c r="P1054" s="8">
        <f t="shared" si="220"/>
        <v>5962.4680000000008</v>
      </c>
    </row>
    <row r="1055" spans="1:16" outlineLevel="2" x14ac:dyDescent="0.25">
      <c r="A1055" s="1" t="s">
        <v>920</v>
      </c>
      <c r="B1055" s="1" t="s">
        <v>871</v>
      </c>
      <c r="C1055" s="9">
        <v>637.86</v>
      </c>
      <c r="D1055" s="9">
        <v>475.29</v>
      </c>
      <c r="E1055" s="9">
        <v>295.27999999999997</v>
      </c>
      <c r="F1055" s="9">
        <v>457.5</v>
      </c>
      <c r="G1055" s="8">
        <f t="shared" si="213"/>
        <v>503.90940000000001</v>
      </c>
      <c r="H1055" s="8">
        <f t="shared" si="214"/>
        <v>888.79230000000007</v>
      </c>
      <c r="I1055" s="8">
        <f t="shared" si="215"/>
        <v>631.89919999999995</v>
      </c>
      <c r="J1055" s="8">
        <f t="shared" si="216"/>
        <v>4886.0999999999995</v>
      </c>
      <c r="K1055" s="8">
        <f t="shared" si="217"/>
        <v>6910.7008999999998</v>
      </c>
      <c r="L1055" s="8">
        <f t="shared" si="210"/>
        <v>503.90940000000001</v>
      </c>
      <c r="M1055" s="8">
        <f t="shared" si="211"/>
        <v>888.79230000000007</v>
      </c>
      <c r="N1055" s="8">
        <f t="shared" si="218"/>
        <v>250.98799999999997</v>
      </c>
      <c r="O1055" s="8">
        <f t="shared" si="219"/>
        <v>2932.5750000000003</v>
      </c>
      <c r="P1055" s="8">
        <f t="shared" si="220"/>
        <v>4576.2647000000006</v>
      </c>
    </row>
    <row r="1056" spans="1:16" outlineLevel="2" x14ac:dyDescent="0.25">
      <c r="A1056" s="1" t="s">
        <v>920</v>
      </c>
      <c r="B1056" s="1" t="s">
        <v>189</v>
      </c>
      <c r="C1056" s="9">
        <v>300</v>
      </c>
      <c r="D1056" s="9">
        <v>470</v>
      </c>
      <c r="E1056" s="9">
        <v>198.2</v>
      </c>
      <c r="F1056" s="9">
        <v>517</v>
      </c>
      <c r="G1056" s="8">
        <f t="shared" si="213"/>
        <v>237</v>
      </c>
      <c r="H1056" s="8">
        <f t="shared" si="214"/>
        <v>878.90000000000009</v>
      </c>
      <c r="I1056" s="8">
        <f t="shared" si="215"/>
        <v>424.14800000000002</v>
      </c>
      <c r="J1056" s="8">
        <f t="shared" si="216"/>
        <v>5521.5599999999995</v>
      </c>
      <c r="K1056" s="8">
        <f t="shared" si="217"/>
        <v>7061.6080000000002</v>
      </c>
      <c r="L1056" s="8">
        <f t="shared" si="210"/>
        <v>237</v>
      </c>
      <c r="M1056" s="8">
        <f t="shared" si="211"/>
        <v>878.90000000000009</v>
      </c>
      <c r="N1056" s="8">
        <f t="shared" si="218"/>
        <v>168.47</v>
      </c>
      <c r="O1056" s="8">
        <f t="shared" si="219"/>
        <v>3313.9700000000003</v>
      </c>
      <c r="P1056" s="8">
        <f t="shared" si="220"/>
        <v>4598.34</v>
      </c>
    </row>
    <row r="1057" spans="1:16" outlineLevel="2" x14ac:dyDescent="0.25">
      <c r="A1057" s="1" t="s">
        <v>920</v>
      </c>
      <c r="B1057" s="1" t="s">
        <v>925</v>
      </c>
      <c r="C1057" s="9">
        <v>164</v>
      </c>
      <c r="D1057" s="9">
        <v>157</v>
      </c>
      <c r="E1057" s="9">
        <v>143.46</v>
      </c>
      <c r="F1057" s="9">
        <v>292</v>
      </c>
      <c r="G1057" s="8">
        <f t="shared" si="213"/>
        <v>129.56</v>
      </c>
      <c r="H1057" s="8">
        <f t="shared" si="214"/>
        <v>293.59000000000003</v>
      </c>
      <c r="I1057" s="8">
        <f t="shared" si="215"/>
        <v>307.00440000000003</v>
      </c>
      <c r="J1057" s="8">
        <f t="shared" si="216"/>
        <v>3118.56</v>
      </c>
      <c r="K1057" s="8">
        <f t="shared" si="217"/>
        <v>3848.7143999999998</v>
      </c>
      <c r="L1057" s="8">
        <f t="shared" si="210"/>
        <v>129.56</v>
      </c>
      <c r="M1057" s="8">
        <f t="shared" si="211"/>
        <v>293.59000000000003</v>
      </c>
      <c r="N1057" s="8">
        <f t="shared" si="218"/>
        <v>121.941</v>
      </c>
      <c r="O1057" s="8">
        <f t="shared" si="219"/>
        <v>1871.72</v>
      </c>
      <c r="P1057" s="8">
        <f t="shared" si="220"/>
        <v>2416.8110000000001</v>
      </c>
    </row>
    <row r="1058" spans="1:16" outlineLevel="2" x14ac:dyDescent="0.25">
      <c r="A1058" s="1" t="s">
        <v>920</v>
      </c>
      <c r="B1058" s="1" t="s">
        <v>926</v>
      </c>
      <c r="C1058" s="9">
        <v>11642.26</v>
      </c>
      <c r="D1058" s="9">
        <v>1770.25</v>
      </c>
      <c r="E1058" s="9">
        <v>613.46</v>
      </c>
      <c r="F1058" s="9">
        <v>859.61</v>
      </c>
      <c r="G1058" s="8">
        <f t="shared" si="213"/>
        <v>9197.385400000001</v>
      </c>
      <c r="H1058" s="8">
        <f t="shared" si="214"/>
        <v>3310.3675000000003</v>
      </c>
      <c r="I1058" s="8">
        <f t="shared" si="215"/>
        <v>1312.8044000000002</v>
      </c>
      <c r="J1058" s="8">
        <f t="shared" si="216"/>
        <v>9180.6347999999998</v>
      </c>
      <c r="K1058" s="8">
        <f t="shared" si="217"/>
        <v>23001.1921</v>
      </c>
      <c r="L1058" s="8">
        <f t="shared" si="210"/>
        <v>9197.385400000001</v>
      </c>
      <c r="M1058" s="8">
        <f t="shared" si="211"/>
        <v>3310.3675000000003</v>
      </c>
      <c r="N1058" s="8">
        <f t="shared" si="218"/>
        <v>521.44100000000003</v>
      </c>
      <c r="O1058" s="8">
        <f t="shared" si="219"/>
        <v>5510.1001000000006</v>
      </c>
      <c r="P1058" s="8">
        <f t="shared" si="220"/>
        <v>18539.294000000002</v>
      </c>
    </row>
    <row r="1059" spans="1:16" outlineLevel="2" x14ac:dyDescent="0.25">
      <c r="A1059" s="1" t="s">
        <v>920</v>
      </c>
      <c r="B1059" s="1" t="s">
        <v>927</v>
      </c>
      <c r="C1059" s="9">
        <v>0</v>
      </c>
      <c r="D1059" s="9">
        <v>20</v>
      </c>
      <c r="E1059" s="9">
        <v>0</v>
      </c>
      <c r="F1059" s="9">
        <v>0</v>
      </c>
      <c r="G1059" s="8">
        <f t="shared" si="213"/>
        <v>0</v>
      </c>
      <c r="H1059" s="8">
        <f t="shared" si="214"/>
        <v>37.400000000000006</v>
      </c>
      <c r="I1059" s="8">
        <f t="shared" si="215"/>
        <v>0</v>
      </c>
      <c r="J1059" s="8">
        <f t="shared" si="216"/>
        <v>0</v>
      </c>
      <c r="K1059" s="8">
        <f t="shared" si="217"/>
        <v>37.400000000000006</v>
      </c>
      <c r="L1059" s="8">
        <f t="shared" si="210"/>
        <v>0</v>
      </c>
      <c r="M1059" s="8">
        <f t="shared" si="211"/>
        <v>37.400000000000006</v>
      </c>
      <c r="N1059" s="8">
        <f t="shared" si="218"/>
        <v>0</v>
      </c>
      <c r="O1059" s="8">
        <f t="shared" si="219"/>
        <v>0</v>
      </c>
      <c r="P1059" s="8">
        <f t="shared" si="220"/>
        <v>37.400000000000006</v>
      </c>
    </row>
    <row r="1060" spans="1:16" outlineLevel="2" x14ac:dyDescent="0.25">
      <c r="A1060" s="1" t="s">
        <v>920</v>
      </c>
      <c r="B1060" s="1" t="s">
        <v>305</v>
      </c>
      <c r="C1060" s="9">
        <v>600.5</v>
      </c>
      <c r="D1060" s="9">
        <v>1135.0999999999999</v>
      </c>
      <c r="E1060" s="9">
        <v>2075.1999999999998</v>
      </c>
      <c r="F1060" s="9">
        <v>2499.9299999999998</v>
      </c>
      <c r="G1060" s="8">
        <f t="shared" si="213"/>
        <v>474.39500000000004</v>
      </c>
      <c r="H1060" s="8">
        <f t="shared" si="214"/>
        <v>2122.6370000000002</v>
      </c>
      <c r="I1060" s="8">
        <f t="shared" si="215"/>
        <v>4440.9279999999999</v>
      </c>
      <c r="J1060" s="8">
        <f t="shared" si="216"/>
        <v>26699.252399999998</v>
      </c>
      <c r="K1060" s="8">
        <f t="shared" si="217"/>
        <v>33737.212399999997</v>
      </c>
      <c r="L1060" s="8">
        <f t="shared" si="210"/>
        <v>474.39500000000004</v>
      </c>
      <c r="M1060" s="8">
        <f t="shared" si="211"/>
        <v>2122.6370000000002</v>
      </c>
      <c r="N1060" s="8">
        <f t="shared" si="218"/>
        <v>1763.9199999999998</v>
      </c>
      <c r="O1060" s="8">
        <f t="shared" si="219"/>
        <v>16024.551299999999</v>
      </c>
      <c r="P1060" s="8">
        <f t="shared" si="220"/>
        <v>20385.5033</v>
      </c>
    </row>
    <row r="1061" spans="1:16" outlineLevel="2" x14ac:dyDescent="0.25">
      <c r="A1061" s="1" t="s">
        <v>920</v>
      </c>
      <c r="B1061" s="1" t="s">
        <v>928</v>
      </c>
      <c r="C1061" s="9">
        <v>0</v>
      </c>
      <c r="D1061" s="9">
        <v>0</v>
      </c>
      <c r="E1061" s="9">
        <v>0</v>
      </c>
      <c r="F1061" s="9">
        <v>18</v>
      </c>
      <c r="G1061" s="8">
        <f t="shared" si="213"/>
        <v>0</v>
      </c>
      <c r="H1061" s="8">
        <f t="shared" si="214"/>
        <v>0</v>
      </c>
      <c r="I1061" s="8">
        <f t="shared" si="215"/>
        <v>0</v>
      </c>
      <c r="J1061" s="8">
        <f t="shared" si="216"/>
        <v>192.24</v>
      </c>
      <c r="K1061" s="8">
        <f t="shared" si="217"/>
        <v>192.24</v>
      </c>
      <c r="L1061" s="8">
        <f t="shared" si="210"/>
        <v>0</v>
      </c>
      <c r="M1061" s="8">
        <f t="shared" si="211"/>
        <v>0</v>
      </c>
      <c r="N1061" s="8">
        <f t="shared" si="218"/>
        <v>0</v>
      </c>
      <c r="O1061" s="8">
        <f t="shared" si="219"/>
        <v>115.38</v>
      </c>
      <c r="P1061" s="8">
        <f t="shared" si="220"/>
        <v>115.38</v>
      </c>
    </row>
    <row r="1062" spans="1:16" outlineLevel="2" x14ac:dyDescent="0.25">
      <c r="A1062" s="1" t="s">
        <v>920</v>
      </c>
      <c r="B1062" s="1" t="s">
        <v>929</v>
      </c>
      <c r="C1062" s="9">
        <v>2944.15</v>
      </c>
      <c r="D1062" s="9">
        <v>1529.22</v>
      </c>
      <c r="E1062" s="9">
        <v>324.98</v>
      </c>
      <c r="F1062" s="9">
        <v>1238.42</v>
      </c>
      <c r="G1062" s="8">
        <f t="shared" si="213"/>
        <v>2325.8785000000003</v>
      </c>
      <c r="H1062" s="8">
        <f t="shared" si="214"/>
        <v>2859.6414000000004</v>
      </c>
      <c r="I1062" s="8">
        <f t="shared" si="215"/>
        <v>695.45720000000006</v>
      </c>
      <c r="J1062" s="8">
        <f t="shared" si="216"/>
        <v>13226.3256</v>
      </c>
      <c r="K1062" s="8">
        <f t="shared" si="217"/>
        <v>19107.3027</v>
      </c>
      <c r="L1062" s="8">
        <f t="shared" si="210"/>
        <v>2325.8785000000003</v>
      </c>
      <c r="M1062" s="8">
        <f t="shared" si="211"/>
        <v>2859.6414000000004</v>
      </c>
      <c r="N1062" s="8">
        <f t="shared" si="218"/>
        <v>276.233</v>
      </c>
      <c r="O1062" s="8">
        <f t="shared" si="219"/>
        <v>7938.2722000000003</v>
      </c>
      <c r="P1062" s="8">
        <f t="shared" si="220"/>
        <v>13400.025100000003</v>
      </c>
    </row>
    <row r="1063" spans="1:16" outlineLevel="2" x14ac:dyDescent="0.25">
      <c r="A1063" s="1" t="s">
        <v>920</v>
      </c>
      <c r="B1063" s="1" t="s">
        <v>899</v>
      </c>
      <c r="C1063" s="9">
        <v>218</v>
      </c>
      <c r="D1063" s="9">
        <v>203</v>
      </c>
      <c r="E1063" s="9">
        <v>0</v>
      </c>
      <c r="F1063" s="9">
        <v>80</v>
      </c>
      <c r="G1063" s="8">
        <f t="shared" si="213"/>
        <v>172.22</v>
      </c>
      <c r="H1063" s="8">
        <f t="shared" si="214"/>
        <v>379.61</v>
      </c>
      <c r="I1063" s="8">
        <f t="shared" si="215"/>
        <v>0</v>
      </c>
      <c r="J1063" s="8">
        <f t="shared" si="216"/>
        <v>854.4</v>
      </c>
      <c r="K1063" s="8">
        <f t="shared" si="217"/>
        <v>1406.23</v>
      </c>
      <c r="L1063" s="8">
        <f t="shared" si="210"/>
        <v>172.22</v>
      </c>
      <c r="M1063" s="8">
        <f t="shared" si="211"/>
        <v>379.61</v>
      </c>
      <c r="N1063" s="8">
        <f t="shared" si="218"/>
        <v>0</v>
      </c>
      <c r="O1063" s="8">
        <f t="shared" si="219"/>
        <v>512.79999999999995</v>
      </c>
      <c r="P1063" s="8">
        <f t="shared" si="220"/>
        <v>1064.6300000000001</v>
      </c>
    </row>
    <row r="1064" spans="1:16" outlineLevel="2" x14ac:dyDescent="0.25">
      <c r="A1064" s="1" t="s">
        <v>920</v>
      </c>
      <c r="B1064" s="1" t="s">
        <v>930</v>
      </c>
      <c r="C1064" s="9">
        <v>1102</v>
      </c>
      <c r="D1064" s="9">
        <v>1127.8399999999999</v>
      </c>
      <c r="E1064" s="9">
        <v>1594.28</v>
      </c>
      <c r="F1064" s="9">
        <v>762</v>
      </c>
      <c r="G1064" s="8">
        <f t="shared" si="213"/>
        <v>870.58</v>
      </c>
      <c r="H1064" s="8">
        <f t="shared" si="214"/>
        <v>2109.0607999999997</v>
      </c>
      <c r="I1064" s="8">
        <f t="shared" si="215"/>
        <v>3411.7592</v>
      </c>
      <c r="J1064" s="8">
        <f t="shared" si="216"/>
        <v>8138.16</v>
      </c>
      <c r="K1064" s="8">
        <f t="shared" si="217"/>
        <v>14529.56</v>
      </c>
      <c r="L1064" s="8">
        <f t="shared" si="210"/>
        <v>870.58</v>
      </c>
      <c r="M1064" s="8">
        <f t="shared" si="211"/>
        <v>2109.0607999999997</v>
      </c>
      <c r="N1064" s="8">
        <f t="shared" si="218"/>
        <v>1355.1379999999999</v>
      </c>
      <c r="O1064" s="8">
        <f t="shared" si="219"/>
        <v>4884.42</v>
      </c>
      <c r="P1064" s="8">
        <f t="shared" si="220"/>
        <v>9219.1988000000001</v>
      </c>
    </row>
    <row r="1065" spans="1:16" outlineLevel="2" x14ac:dyDescent="0.25">
      <c r="A1065" s="1" t="s">
        <v>920</v>
      </c>
      <c r="B1065" s="1" t="s">
        <v>901</v>
      </c>
      <c r="C1065" s="9">
        <v>513</v>
      </c>
      <c r="D1065" s="9">
        <v>694.9</v>
      </c>
      <c r="E1065" s="9">
        <v>476</v>
      </c>
      <c r="F1065" s="9">
        <v>384</v>
      </c>
      <c r="G1065" s="8">
        <f t="shared" si="213"/>
        <v>405.27000000000004</v>
      </c>
      <c r="H1065" s="8">
        <f t="shared" si="214"/>
        <v>1299.463</v>
      </c>
      <c r="I1065" s="8">
        <f t="shared" si="215"/>
        <v>1018.6400000000001</v>
      </c>
      <c r="J1065" s="8">
        <f t="shared" si="216"/>
        <v>4101.12</v>
      </c>
      <c r="K1065" s="8">
        <f t="shared" si="217"/>
        <v>6824.4930000000004</v>
      </c>
      <c r="L1065" s="8">
        <f t="shared" si="210"/>
        <v>405.27000000000004</v>
      </c>
      <c r="M1065" s="8">
        <f t="shared" si="211"/>
        <v>1299.463</v>
      </c>
      <c r="N1065" s="8">
        <f t="shared" si="218"/>
        <v>404.59999999999997</v>
      </c>
      <c r="O1065" s="8">
        <f t="shared" si="219"/>
        <v>2461.44</v>
      </c>
      <c r="P1065" s="8">
        <f t="shared" si="220"/>
        <v>4570.7730000000001</v>
      </c>
    </row>
    <row r="1066" spans="1:16" outlineLevel="2" x14ac:dyDescent="0.25">
      <c r="A1066" s="1" t="s">
        <v>920</v>
      </c>
      <c r="B1066" s="1" t="s">
        <v>139</v>
      </c>
      <c r="C1066" s="9">
        <v>784.67</v>
      </c>
      <c r="D1066" s="9">
        <v>1241.06</v>
      </c>
      <c r="E1066" s="9">
        <v>50</v>
      </c>
      <c r="F1066" s="9">
        <v>738.13</v>
      </c>
      <c r="G1066" s="8">
        <f t="shared" si="213"/>
        <v>619.88930000000005</v>
      </c>
      <c r="H1066" s="8">
        <f t="shared" si="214"/>
        <v>2320.7822000000001</v>
      </c>
      <c r="I1066" s="8">
        <f t="shared" si="215"/>
        <v>107</v>
      </c>
      <c r="J1066" s="8">
        <f t="shared" si="216"/>
        <v>7883.2284</v>
      </c>
      <c r="K1066" s="8">
        <f t="shared" si="217"/>
        <v>10930.8999</v>
      </c>
      <c r="L1066" s="8">
        <f t="shared" si="210"/>
        <v>619.88930000000005</v>
      </c>
      <c r="M1066" s="8">
        <f t="shared" si="211"/>
        <v>2320.7822000000001</v>
      </c>
      <c r="N1066" s="8">
        <f t="shared" si="218"/>
        <v>42.5</v>
      </c>
      <c r="O1066" s="8">
        <f t="shared" si="219"/>
        <v>4731.4133000000002</v>
      </c>
      <c r="P1066" s="8">
        <f t="shared" si="220"/>
        <v>7714.5848000000005</v>
      </c>
    </row>
    <row r="1067" spans="1:16" outlineLevel="2" x14ac:dyDescent="0.25">
      <c r="A1067" s="1" t="s">
        <v>920</v>
      </c>
      <c r="B1067" s="1" t="s">
        <v>931</v>
      </c>
      <c r="C1067" s="9">
        <v>567.84</v>
      </c>
      <c r="D1067" s="9">
        <v>240</v>
      </c>
      <c r="E1067" s="9">
        <v>240</v>
      </c>
      <c r="F1067" s="9">
        <v>880</v>
      </c>
      <c r="G1067" s="8">
        <f t="shared" si="213"/>
        <v>448.59360000000004</v>
      </c>
      <c r="H1067" s="8">
        <f t="shared" si="214"/>
        <v>448.8</v>
      </c>
      <c r="I1067" s="8">
        <f t="shared" si="215"/>
        <v>513.6</v>
      </c>
      <c r="J1067" s="8">
        <f t="shared" si="216"/>
        <v>9398.4</v>
      </c>
      <c r="K1067" s="8">
        <f t="shared" si="217"/>
        <v>10809.393599999999</v>
      </c>
      <c r="L1067" s="8">
        <f t="shared" si="210"/>
        <v>448.59360000000004</v>
      </c>
      <c r="M1067" s="8">
        <f t="shared" si="211"/>
        <v>448.8</v>
      </c>
      <c r="N1067" s="8">
        <f t="shared" si="218"/>
        <v>204</v>
      </c>
      <c r="O1067" s="8">
        <f t="shared" si="219"/>
        <v>5640.8</v>
      </c>
      <c r="P1067" s="8">
        <f t="shared" si="220"/>
        <v>6742.1936000000005</v>
      </c>
    </row>
    <row r="1068" spans="1:16" outlineLevel="2" x14ac:dyDescent="0.25">
      <c r="A1068" s="1" t="s">
        <v>920</v>
      </c>
      <c r="B1068" s="1" t="s">
        <v>932</v>
      </c>
      <c r="C1068" s="9">
        <v>661</v>
      </c>
      <c r="D1068" s="9">
        <v>540.95000000000005</v>
      </c>
      <c r="E1068" s="9">
        <v>0</v>
      </c>
      <c r="F1068" s="9">
        <v>318.42</v>
      </c>
      <c r="G1068" s="8">
        <f t="shared" si="213"/>
        <v>522.19000000000005</v>
      </c>
      <c r="H1068" s="8">
        <f t="shared" si="214"/>
        <v>1011.5765000000001</v>
      </c>
      <c r="I1068" s="8">
        <f t="shared" si="215"/>
        <v>0</v>
      </c>
      <c r="J1068" s="8">
        <f t="shared" si="216"/>
        <v>3400.7256000000002</v>
      </c>
      <c r="K1068" s="8">
        <f t="shared" si="217"/>
        <v>4934.4921000000004</v>
      </c>
      <c r="L1068" s="8">
        <f t="shared" si="210"/>
        <v>522.19000000000005</v>
      </c>
      <c r="M1068" s="8">
        <f t="shared" si="211"/>
        <v>1011.5765000000001</v>
      </c>
      <c r="N1068" s="8">
        <f t="shared" si="218"/>
        <v>0</v>
      </c>
      <c r="O1068" s="8">
        <f t="shared" si="219"/>
        <v>2041.0722000000001</v>
      </c>
      <c r="P1068" s="8">
        <f t="shared" si="220"/>
        <v>3574.8387000000002</v>
      </c>
    </row>
    <row r="1069" spans="1:16" outlineLevel="2" x14ac:dyDescent="0.25">
      <c r="A1069" s="1" t="s">
        <v>920</v>
      </c>
      <c r="B1069" s="1" t="s">
        <v>933</v>
      </c>
      <c r="C1069" s="9">
        <v>250</v>
      </c>
      <c r="D1069" s="9">
        <v>135</v>
      </c>
      <c r="E1069" s="9">
        <v>112</v>
      </c>
      <c r="F1069" s="9">
        <v>296</v>
      </c>
      <c r="G1069" s="8">
        <f t="shared" si="213"/>
        <v>197.5</v>
      </c>
      <c r="H1069" s="8">
        <f t="shared" si="214"/>
        <v>252.45000000000002</v>
      </c>
      <c r="I1069" s="8">
        <f t="shared" si="215"/>
        <v>239.68</v>
      </c>
      <c r="J1069" s="8">
        <f t="shared" si="216"/>
        <v>3161.2799999999997</v>
      </c>
      <c r="K1069" s="8">
        <f t="shared" si="217"/>
        <v>3850.91</v>
      </c>
      <c r="L1069" s="8">
        <f t="shared" si="210"/>
        <v>197.5</v>
      </c>
      <c r="M1069" s="8">
        <f t="shared" si="211"/>
        <v>252.45000000000002</v>
      </c>
      <c r="N1069" s="8">
        <f t="shared" si="218"/>
        <v>95.2</v>
      </c>
      <c r="O1069" s="8">
        <f t="shared" si="219"/>
        <v>1897.3600000000001</v>
      </c>
      <c r="P1069" s="8">
        <f t="shared" si="220"/>
        <v>2442.5100000000002</v>
      </c>
    </row>
    <row r="1070" spans="1:16" outlineLevel="2" x14ac:dyDescent="0.25">
      <c r="A1070" s="1" t="s">
        <v>920</v>
      </c>
      <c r="B1070" s="1" t="s">
        <v>934</v>
      </c>
      <c r="C1070" s="9">
        <v>2269.1999999999998</v>
      </c>
      <c r="D1070" s="9">
        <v>698</v>
      </c>
      <c r="E1070" s="9">
        <v>456.32</v>
      </c>
      <c r="F1070" s="9">
        <v>899.83</v>
      </c>
      <c r="G1070" s="8">
        <f t="shared" si="213"/>
        <v>1792.6679999999999</v>
      </c>
      <c r="H1070" s="8">
        <f t="shared" si="214"/>
        <v>1305.26</v>
      </c>
      <c r="I1070" s="8">
        <f t="shared" si="215"/>
        <v>976.52480000000003</v>
      </c>
      <c r="J1070" s="8">
        <f t="shared" si="216"/>
        <v>9610.1844000000001</v>
      </c>
      <c r="K1070" s="8">
        <f t="shared" si="217"/>
        <v>13684.637200000001</v>
      </c>
      <c r="L1070" s="8">
        <f t="shared" si="210"/>
        <v>1792.6679999999999</v>
      </c>
      <c r="M1070" s="8">
        <f t="shared" si="211"/>
        <v>1305.26</v>
      </c>
      <c r="N1070" s="8">
        <f t="shared" si="218"/>
        <v>387.87199999999996</v>
      </c>
      <c r="O1070" s="8">
        <f t="shared" si="219"/>
        <v>5767.9103000000005</v>
      </c>
      <c r="P1070" s="8">
        <f t="shared" si="220"/>
        <v>9253.7103000000006</v>
      </c>
    </row>
    <row r="1071" spans="1:16" outlineLevel="2" x14ac:dyDescent="0.25">
      <c r="A1071" s="1" t="s">
        <v>920</v>
      </c>
      <c r="B1071" s="1" t="s">
        <v>935</v>
      </c>
      <c r="C1071" s="9">
        <v>480.52</v>
      </c>
      <c r="D1071" s="9">
        <v>344.82</v>
      </c>
      <c r="E1071" s="9">
        <v>36.75</v>
      </c>
      <c r="F1071" s="9">
        <v>78</v>
      </c>
      <c r="G1071" s="8">
        <f t="shared" si="213"/>
        <v>379.61079999999998</v>
      </c>
      <c r="H1071" s="8">
        <f t="shared" si="214"/>
        <v>644.8134</v>
      </c>
      <c r="I1071" s="8">
        <f t="shared" si="215"/>
        <v>78.64500000000001</v>
      </c>
      <c r="J1071" s="8">
        <f t="shared" si="216"/>
        <v>833.04</v>
      </c>
      <c r="K1071" s="8">
        <f t="shared" si="217"/>
        <v>1936.1091999999999</v>
      </c>
      <c r="L1071" s="8">
        <f t="shared" si="210"/>
        <v>379.61079999999998</v>
      </c>
      <c r="M1071" s="8">
        <f t="shared" si="211"/>
        <v>644.8134</v>
      </c>
      <c r="N1071" s="8">
        <f t="shared" si="218"/>
        <v>31.237500000000001</v>
      </c>
      <c r="O1071" s="8">
        <f t="shared" si="219"/>
        <v>499.98</v>
      </c>
      <c r="P1071" s="8">
        <f t="shared" si="220"/>
        <v>1555.6416999999999</v>
      </c>
    </row>
    <row r="1072" spans="1:16" outlineLevel="2" x14ac:dyDescent="0.25">
      <c r="A1072" s="1" t="s">
        <v>920</v>
      </c>
      <c r="B1072" s="1" t="s">
        <v>335</v>
      </c>
      <c r="C1072" s="9">
        <v>1519.55</v>
      </c>
      <c r="D1072" s="9">
        <v>1920.9</v>
      </c>
      <c r="E1072" s="9">
        <v>0</v>
      </c>
      <c r="F1072" s="9">
        <v>948.13</v>
      </c>
      <c r="G1072" s="8">
        <f t="shared" si="213"/>
        <v>1200.4445000000001</v>
      </c>
      <c r="H1072" s="8">
        <f t="shared" si="214"/>
        <v>3592.0830000000005</v>
      </c>
      <c r="I1072" s="8">
        <f t="shared" si="215"/>
        <v>0</v>
      </c>
      <c r="J1072" s="8">
        <f t="shared" si="216"/>
        <v>10126.028399999999</v>
      </c>
      <c r="K1072" s="8">
        <f t="shared" si="217"/>
        <v>14918.555899999999</v>
      </c>
      <c r="L1072" s="8">
        <f t="shared" si="210"/>
        <v>1200.4445000000001</v>
      </c>
      <c r="M1072" s="8">
        <f t="shared" si="211"/>
        <v>3592.0830000000005</v>
      </c>
      <c r="N1072" s="8">
        <f t="shared" si="218"/>
        <v>0</v>
      </c>
      <c r="O1072" s="8">
        <f t="shared" si="219"/>
        <v>6077.5133000000005</v>
      </c>
      <c r="P1072" s="8">
        <f t="shared" si="220"/>
        <v>10870.040800000001</v>
      </c>
    </row>
    <row r="1073" spans="1:16" outlineLevel="2" x14ac:dyDescent="0.25">
      <c r="A1073" s="1" t="s">
        <v>920</v>
      </c>
      <c r="B1073" s="1" t="s">
        <v>936</v>
      </c>
      <c r="C1073" s="9">
        <v>0</v>
      </c>
      <c r="D1073" s="9">
        <v>40</v>
      </c>
      <c r="E1073" s="9">
        <v>0</v>
      </c>
      <c r="F1073" s="9">
        <v>4</v>
      </c>
      <c r="G1073" s="8">
        <f t="shared" si="213"/>
        <v>0</v>
      </c>
      <c r="H1073" s="8">
        <f t="shared" si="214"/>
        <v>74.800000000000011</v>
      </c>
      <c r="I1073" s="8">
        <f t="shared" si="215"/>
        <v>0</v>
      </c>
      <c r="J1073" s="8">
        <f t="shared" si="216"/>
        <v>42.72</v>
      </c>
      <c r="K1073" s="8">
        <f t="shared" si="217"/>
        <v>117.52000000000001</v>
      </c>
      <c r="L1073" s="8">
        <f t="shared" si="210"/>
        <v>0</v>
      </c>
      <c r="M1073" s="8">
        <f t="shared" si="211"/>
        <v>74.800000000000011</v>
      </c>
      <c r="N1073" s="8">
        <f t="shared" si="218"/>
        <v>0</v>
      </c>
      <c r="O1073" s="8">
        <f t="shared" si="219"/>
        <v>25.64</v>
      </c>
      <c r="P1073" s="8">
        <f t="shared" si="220"/>
        <v>100.44000000000001</v>
      </c>
    </row>
    <row r="1074" spans="1:16" outlineLevel="2" x14ac:dyDescent="0.25">
      <c r="A1074" s="1" t="s">
        <v>920</v>
      </c>
      <c r="B1074" s="1" t="s">
        <v>937</v>
      </c>
      <c r="C1074" s="9">
        <v>529.42999999999995</v>
      </c>
      <c r="D1074" s="9">
        <v>503.22</v>
      </c>
      <c r="E1074" s="9">
        <v>978.34</v>
      </c>
      <c r="F1074" s="9">
        <v>35.89</v>
      </c>
      <c r="G1074" s="8">
        <f t="shared" si="213"/>
        <v>418.24969999999996</v>
      </c>
      <c r="H1074" s="8">
        <f t="shared" si="214"/>
        <v>941.02140000000009</v>
      </c>
      <c r="I1074" s="8">
        <f t="shared" si="215"/>
        <v>2093.6476000000002</v>
      </c>
      <c r="J1074" s="8">
        <f t="shared" si="216"/>
        <v>383.30520000000001</v>
      </c>
      <c r="K1074" s="8">
        <f t="shared" si="217"/>
        <v>3836.2239</v>
      </c>
      <c r="L1074" s="8">
        <f t="shared" si="210"/>
        <v>418.24969999999996</v>
      </c>
      <c r="M1074" s="8">
        <f t="shared" si="211"/>
        <v>941.02140000000009</v>
      </c>
      <c r="N1074" s="8">
        <f t="shared" si="218"/>
        <v>831.58900000000006</v>
      </c>
      <c r="O1074" s="8">
        <f t="shared" si="219"/>
        <v>230.0549</v>
      </c>
      <c r="P1074" s="8">
        <f t="shared" si="220"/>
        <v>2420.915</v>
      </c>
    </row>
    <row r="1075" spans="1:16" outlineLevel="2" x14ac:dyDescent="0.25">
      <c r="A1075" s="1" t="s">
        <v>920</v>
      </c>
      <c r="B1075" s="1" t="s">
        <v>938</v>
      </c>
      <c r="C1075" s="9">
        <v>2540.19</v>
      </c>
      <c r="D1075" s="9">
        <v>580</v>
      </c>
      <c r="E1075" s="9">
        <v>513</v>
      </c>
      <c r="F1075" s="9">
        <v>821.72</v>
      </c>
      <c r="G1075" s="8">
        <f t="shared" si="213"/>
        <v>2006.7501000000002</v>
      </c>
      <c r="H1075" s="8">
        <f t="shared" si="214"/>
        <v>1084.6000000000001</v>
      </c>
      <c r="I1075" s="8">
        <f t="shared" si="215"/>
        <v>1097.8200000000002</v>
      </c>
      <c r="J1075" s="8">
        <f t="shared" si="216"/>
        <v>8775.9696000000004</v>
      </c>
      <c r="K1075" s="8">
        <f t="shared" si="217"/>
        <v>12965.139700000002</v>
      </c>
      <c r="L1075" s="8">
        <f t="shared" si="210"/>
        <v>2006.7501000000002</v>
      </c>
      <c r="M1075" s="8">
        <f t="shared" si="211"/>
        <v>1084.6000000000001</v>
      </c>
      <c r="N1075" s="8">
        <f t="shared" si="218"/>
        <v>436.05</v>
      </c>
      <c r="O1075" s="8">
        <f t="shared" si="219"/>
        <v>5267.2251999999999</v>
      </c>
      <c r="P1075" s="8">
        <f t="shared" si="220"/>
        <v>8794.6252999999997</v>
      </c>
    </row>
    <row r="1076" spans="1:16" outlineLevel="2" x14ac:dyDescent="0.25">
      <c r="A1076" s="1" t="s">
        <v>920</v>
      </c>
      <c r="B1076" s="1" t="s">
        <v>371</v>
      </c>
      <c r="C1076" s="9">
        <v>723</v>
      </c>
      <c r="D1076" s="9">
        <v>0</v>
      </c>
      <c r="E1076" s="9">
        <v>358.83</v>
      </c>
      <c r="F1076" s="9">
        <v>300</v>
      </c>
      <c r="G1076" s="8">
        <f t="shared" si="213"/>
        <v>571.17000000000007</v>
      </c>
      <c r="H1076" s="8">
        <f t="shared" si="214"/>
        <v>0</v>
      </c>
      <c r="I1076" s="8">
        <f t="shared" si="215"/>
        <v>767.89620000000002</v>
      </c>
      <c r="J1076" s="8">
        <f t="shared" si="216"/>
        <v>3204</v>
      </c>
      <c r="K1076" s="8">
        <f t="shared" si="217"/>
        <v>4543.0662000000002</v>
      </c>
      <c r="L1076" s="8">
        <f t="shared" si="210"/>
        <v>571.17000000000007</v>
      </c>
      <c r="M1076" s="8">
        <f t="shared" si="211"/>
        <v>0</v>
      </c>
      <c r="N1076" s="8">
        <f t="shared" si="218"/>
        <v>305.00549999999998</v>
      </c>
      <c r="O1076" s="8">
        <f t="shared" si="219"/>
        <v>1923</v>
      </c>
      <c r="P1076" s="8">
        <f t="shared" si="220"/>
        <v>2799.1755000000003</v>
      </c>
    </row>
    <row r="1077" spans="1:16" outlineLevel="1" x14ac:dyDescent="0.25">
      <c r="A1077" s="23" t="s">
        <v>1219</v>
      </c>
      <c r="B1077" s="22"/>
      <c r="C1077" s="9">
        <f t="shared" ref="C1077:P1077" si="222">SUBTOTAL(9,C1050:C1076)</f>
        <v>35181</v>
      </c>
      <c r="D1077" s="9">
        <f t="shared" si="222"/>
        <v>19021.815000000002</v>
      </c>
      <c r="E1077" s="9">
        <f t="shared" si="222"/>
        <v>11908.28</v>
      </c>
      <c r="F1077" s="9">
        <f t="shared" si="222"/>
        <v>15170.839999999997</v>
      </c>
      <c r="G1077" s="8">
        <f t="shared" si="222"/>
        <v>27792.990000000005</v>
      </c>
      <c r="H1077" s="8">
        <f t="shared" si="222"/>
        <v>35570.794049999997</v>
      </c>
      <c r="I1077" s="8">
        <f t="shared" si="222"/>
        <v>25483.7192</v>
      </c>
      <c r="J1077" s="8">
        <f t="shared" si="222"/>
        <v>162024.57120000001</v>
      </c>
      <c r="K1077" s="8">
        <f t="shared" si="222"/>
        <v>250872.07445000001</v>
      </c>
      <c r="L1077" s="8">
        <f t="shared" si="222"/>
        <v>27792.990000000005</v>
      </c>
      <c r="M1077" s="8">
        <f t="shared" si="222"/>
        <v>35570.794049999997</v>
      </c>
      <c r="N1077" s="8">
        <f t="shared" si="222"/>
        <v>10122.037999999997</v>
      </c>
      <c r="O1077" s="8">
        <f t="shared" si="222"/>
        <v>97245.084400000007</v>
      </c>
      <c r="P1077" s="8">
        <f t="shared" si="222"/>
        <v>170730.90645000001</v>
      </c>
    </row>
    <row r="1078" spans="1:16" outlineLevel="2" x14ac:dyDescent="0.25">
      <c r="A1078" s="1" t="s">
        <v>939</v>
      </c>
      <c r="B1078" s="1" t="s">
        <v>940</v>
      </c>
      <c r="C1078" s="9">
        <v>59</v>
      </c>
      <c r="D1078" s="9">
        <v>144</v>
      </c>
      <c r="E1078" s="9">
        <v>0</v>
      </c>
      <c r="F1078" s="9">
        <v>0</v>
      </c>
      <c r="G1078" s="8">
        <f t="shared" si="213"/>
        <v>46.61</v>
      </c>
      <c r="H1078" s="8">
        <f t="shared" si="214"/>
        <v>269.28000000000003</v>
      </c>
      <c r="I1078" s="8">
        <f t="shared" si="215"/>
        <v>0</v>
      </c>
      <c r="J1078" s="8">
        <f t="shared" si="216"/>
        <v>0</v>
      </c>
      <c r="K1078" s="8">
        <f t="shared" si="217"/>
        <v>315.89000000000004</v>
      </c>
      <c r="L1078" s="8">
        <f t="shared" si="210"/>
        <v>46.61</v>
      </c>
      <c r="M1078" s="8">
        <f t="shared" si="211"/>
        <v>269.28000000000003</v>
      </c>
      <c r="N1078" s="8">
        <f t="shared" si="218"/>
        <v>0</v>
      </c>
      <c r="O1078" s="8">
        <f t="shared" si="219"/>
        <v>0</v>
      </c>
      <c r="P1078" s="8">
        <f t="shared" si="220"/>
        <v>315.89000000000004</v>
      </c>
    </row>
    <row r="1079" spans="1:16" outlineLevel="2" x14ac:dyDescent="0.25">
      <c r="A1079" s="1" t="s">
        <v>939</v>
      </c>
      <c r="B1079" s="1" t="s">
        <v>941</v>
      </c>
      <c r="C1079" s="9">
        <v>250.86</v>
      </c>
      <c r="D1079" s="9">
        <v>660.73</v>
      </c>
      <c r="E1079" s="9">
        <v>51</v>
      </c>
      <c r="F1079" s="9">
        <v>529.70000000000005</v>
      </c>
      <c r="G1079" s="8">
        <f t="shared" si="213"/>
        <v>198.17940000000002</v>
      </c>
      <c r="H1079" s="8">
        <f t="shared" si="214"/>
        <v>1235.5651</v>
      </c>
      <c r="I1079" s="8">
        <f t="shared" si="215"/>
        <v>109.14</v>
      </c>
      <c r="J1079" s="8">
        <f t="shared" si="216"/>
        <v>5657.1959999999999</v>
      </c>
      <c r="K1079" s="8">
        <f t="shared" si="217"/>
        <v>7200.0805</v>
      </c>
      <c r="L1079" s="8">
        <f t="shared" si="210"/>
        <v>198.17940000000002</v>
      </c>
      <c r="M1079" s="8">
        <f t="shared" si="211"/>
        <v>1235.5651</v>
      </c>
      <c r="N1079" s="8">
        <f t="shared" si="218"/>
        <v>43.35</v>
      </c>
      <c r="O1079" s="8">
        <f t="shared" si="219"/>
        <v>3395.3770000000004</v>
      </c>
      <c r="P1079" s="8">
        <f t="shared" si="220"/>
        <v>4872.4715000000006</v>
      </c>
    </row>
    <row r="1080" spans="1:16" outlineLevel="2" x14ac:dyDescent="0.25">
      <c r="A1080" s="1" t="s">
        <v>939</v>
      </c>
      <c r="B1080" s="1" t="s">
        <v>942</v>
      </c>
      <c r="C1080" s="9">
        <v>53</v>
      </c>
      <c r="D1080" s="9">
        <v>147</v>
      </c>
      <c r="E1080" s="9">
        <v>0</v>
      </c>
      <c r="F1080" s="9">
        <v>415.01499999999999</v>
      </c>
      <c r="G1080" s="8">
        <f t="shared" si="213"/>
        <v>41.870000000000005</v>
      </c>
      <c r="H1080" s="8">
        <f t="shared" si="214"/>
        <v>274.89000000000004</v>
      </c>
      <c r="I1080" s="8">
        <f t="shared" si="215"/>
        <v>0</v>
      </c>
      <c r="J1080" s="8">
        <f t="shared" si="216"/>
        <v>4432.3602000000001</v>
      </c>
      <c r="K1080" s="8">
        <f t="shared" si="217"/>
        <v>4749.1202000000003</v>
      </c>
      <c r="L1080" s="8">
        <f t="shared" si="210"/>
        <v>41.870000000000005</v>
      </c>
      <c r="M1080" s="8">
        <f t="shared" si="211"/>
        <v>274.89000000000004</v>
      </c>
      <c r="N1080" s="8">
        <f t="shared" si="218"/>
        <v>0</v>
      </c>
      <c r="O1080" s="8">
        <f t="shared" si="219"/>
        <v>2660.2461499999999</v>
      </c>
      <c r="P1080" s="8">
        <f t="shared" si="220"/>
        <v>2977.0061500000002</v>
      </c>
    </row>
    <row r="1081" spans="1:16" outlineLevel="2" x14ac:dyDescent="0.25">
      <c r="A1081" s="1" t="s">
        <v>939</v>
      </c>
      <c r="B1081" s="1" t="s">
        <v>356</v>
      </c>
      <c r="C1081" s="9">
        <v>317</v>
      </c>
      <c r="D1081" s="9">
        <v>996</v>
      </c>
      <c r="E1081" s="9">
        <v>0</v>
      </c>
      <c r="F1081" s="9">
        <v>243</v>
      </c>
      <c r="G1081" s="8">
        <f t="shared" si="213"/>
        <v>250.43</v>
      </c>
      <c r="H1081" s="8">
        <f t="shared" si="214"/>
        <v>1862.5200000000002</v>
      </c>
      <c r="I1081" s="8">
        <f t="shared" si="215"/>
        <v>0</v>
      </c>
      <c r="J1081" s="8">
        <f t="shared" si="216"/>
        <v>2595.2399999999998</v>
      </c>
      <c r="K1081" s="8">
        <f t="shared" si="217"/>
        <v>4708.1900000000005</v>
      </c>
      <c r="L1081" s="8">
        <f t="shared" si="210"/>
        <v>250.43</v>
      </c>
      <c r="M1081" s="8">
        <f t="shared" si="211"/>
        <v>1862.5200000000002</v>
      </c>
      <c r="N1081" s="8">
        <f t="shared" si="218"/>
        <v>0</v>
      </c>
      <c r="O1081" s="8">
        <f t="shared" si="219"/>
        <v>1557.63</v>
      </c>
      <c r="P1081" s="8">
        <f t="shared" si="220"/>
        <v>3670.5800000000004</v>
      </c>
    </row>
    <row r="1082" spans="1:16" outlineLevel="2" x14ac:dyDescent="0.25">
      <c r="A1082" s="1" t="s">
        <v>939</v>
      </c>
      <c r="B1082" s="1" t="s">
        <v>943</v>
      </c>
      <c r="C1082" s="9">
        <v>49</v>
      </c>
      <c r="D1082" s="9">
        <v>271</v>
      </c>
      <c r="E1082" s="9">
        <v>40</v>
      </c>
      <c r="F1082" s="9">
        <v>47</v>
      </c>
      <c r="G1082" s="8">
        <f t="shared" si="213"/>
        <v>38.71</v>
      </c>
      <c r="H1082" s="8">
        <f t="shared" si="214"/>
        <v>506.77000000000004</v>
      </c>
      <c r="I1082" s="8">
        <f t="shared" si="215"/>
        <v>85.600000000000009</v>
      </c>
      <c r="J1082" s="8">
        <f t="shared" si="216"/>
        <v>501.96</v>
      </c>
      <c r="K1082" s="8">
        <f t="shared" si="217"/>
        <v>1133.04</v>
      </c>
      <c r="L1082" s="8">
        <f t="shared" si="210"/>
        <v>38.71</v>
      </c>
      <c r="M1082" s="8">
        <f t="shared" si="211"/>
        <v>506.77000000000004</v>
      </c>
      <c r="N1082" s="8">
        <f t="shared" si="218"/>
        <v>34</v>
      </c>
      <c r="O1082" s="8">
        <f t="shared" si="219"/>
        <v>301.27</v>
      </c>
      <c r="P1082" s="8">
        <f t="shared" si="220"/>
        <v>880.75</v>
      </c>
    </row>
    <row r="1083" spans="1:16" outlineLevel="2" x14ac:dyDescent="0.25">
      <c r="A1083" s="1" t="s">
        <v>939</v>
      </c>
      <c r="B1083" s="1" t="s">
        <v>944</v>
      </c>
      <c r="C1083" s="9">
        <v>97</v>
      </c>
      <c r="D1083" s="9">
        <v>770.65</v>
      </c>
      <c r="E1083" s="9">
        <v>0</v>
      </c>
      <c r="F1083" s="9">
        <v>160</v>
      </c>
      <c r="G1083" s="8">
        <f t="shared" si="213"/>
        <v>76.63000000000001</v>
      </c>
      <c r="H1083" s="8">
        <f t="shared" si="214"/>
        <v>1441.1155000000001</v>
      </c>
      <c r="I1083" s="8">
        <f t="shared" si="215"/>
        <v>0</v>
      </c>
      <c r="J1083" s="8">
        <f t="shared" si="216"/>
        <v>1708.8</v>
      </c>
      <c r="K1083" s="8">
        <f t="shared" si="217"/>
        <v>3226.5455000000002</v>
      </c>
      <c r="L1083" s="8">
        <f t="shared" si="210"/>
        <v>76.63000000000001</v>
      </c>
      <c r="M1083" s="8">
        <f t="shared" si="211"/>
        <v>1441.1155000000001</v>
      </c>
      <c r="N1083" s="8">
        <f t="shared" si="218"/>
        <v>0</v>
      </c>
      <c r="O1083" s="8">
        <f t="shared" si="219"/>
        <v>1025.5999999999999</v>
      </c>
      <c r="P1083" s="8">
        <f t="shared" si="220"/>
        <v>2543.3455000000004</v>
      </c>
    </row>
    <row r="1084" spans="1:16" outlineLevel="2" x14ac:dyDescent="0.25">
      <c r="A1084" s="1" t="s">
        <v>939</v>
      </c>
      <c r="B1084" s="1" t="s">
        <v>399</v>
      </c>
      <c r="C1084" s="9">
        <v>165.38</v>
      </c>
      <c r="D1084" s="9">
        <v>664.38</v>
      </c>
      <c r="E1084" s="9">
        <v>0</v>
      </c>
      <c r="F1084" s="9">
        <v>509</v>
      </c>
      <c r="G1084" s="8">
        <f t="shared" si="213"/>
        <v>130.65020000000001</v>
      </c>
      <c r="H1084" s="8">
        <f t="shared" si="214"/>
        <v>1242.3905999999999</v>
      </c>
      <c r="I1084" s="8">
        <f t="shared" si="215"/>
        <v>0</v>
      </c>
      <c r="J1084" s="8">
        <f t="shared" si="216"/>
        <v>5436.12</v>
      </c>
      <c r="K1084" s="8">
        <f t="shared" si="217"/>
        <v>6809.1607999999997</v>
      </c>
      <c r="L1084" s="8">
        <f t="shared" ref="L1084:L1150" si="223">+C1084*0.79</f>
        <v>130.65020000000001</v>
      </c>
      <c r="M1084" s="8">
        <f t="shared" ref="M1084:M1150" si="224">+D1084*1.87</f>
        <v>1242.3905999999999</v>
      </c>
      <c r="N1084" s="8">
        <f t="shared" si="218"/>
        <v>0</v>
      </c>
      <c r="O1084" s="8">
        <f t="shared" si="219"/>
        <v>3262.69</v>
      </c>
      <c r="P1084" s="8">
        <f t="shared" si="220"/>
        <v>4635.7308000000003</v>
      </c>
    </row>
    <row r="1085" spans="1:16" outlineLevel="2" x14ac:dyDescent="0.25">
      <c r="A1085" s="1" t="s">
        <v>939</v>
      </c>
      <c r="B1085" s="1" t="s">
        <v>945</v>
      </c>
      <c r="C1085" s="9">
        <v>102</v>
      </c>
      <c r="D1085" s="9">
        <v>573.04</v>
      </c>
      <c r="E1085" s="9">
        <v>35</v>
      </c>
      <c r="F1085" s="9">
        <v>204</v>
      </c>
      <c r="G1085" s="8">
        <f t="shared" si="213"/>
        <v>80.58</v>
      </c>
      <c r="H1085" s="8">
        <f t="shared" si="214"/>
        <v>1071.5848000000001</v>
      </c>
      <c r="I1085" s="8">
        <f t="shared" si="215"/>
        <v>74.900000000000006</v>
      </c>
      <c r="J1085" s="8">
        <f t="shared" si="216"/>
        <v>2178.7199999999998</v>
      </c>
      <c r="K1085" s="8">
        <f t="shared" si="217"/>
        <v>3405.7847999999999</v>
      </c>
      <c r="L1085" s="8">
        <f t="shared" si="223"/>
        <v>80.58</v>
      </c>
      <c r="M1085" s="8">
        <f t="shared" si="224"/>
        <v>1071.5848000000001</v>
      </c>
      <c r="N1085" s="8">
        <f t="shared" si="218"/>
        <v>29.75</v>
      </c>
      <c r="O1085" s="8">
        <f t="shared" si="219"/>
        <v>1307.6400000000001</v>
      </c>
      <c r="P1085" s="8">
        <f t="shared" si="220"/>
        <v>2489.5547999999999</v>
      </c>
    </row>
    <row r="1086" spans="1:16" outlineLevel="2" x14ac:dyDescent="0.25">
      <c r="A1086" s="1" t="s">
        <v>939</v>
      </c>
      <c r="B1086" s="1" t="s">
        <v>946</v>
      </c>
      <c r="C1086" s="9">
        <v>0</v>
      </c>
      <c r="D1086" s="9">
        <v>109</v>
      </c>
      <c r="E1086" s="9">
        <v>0</v>
      </c>
      <c r="F1086" s="9">
        <v>43</v>
      </c>
      <c r="G1086" s="8">
        <f t="shared" si="213"/>
        <v>0</v>
      </c>
      <c r="H1086" s="8">
        <f t="shared" si="214"/>
        <v>203.83</v>
      </c>
      <c r="I1086" s="8">
        <f t="shared" si="215"/>
        <v>0</v>
      </c>
      <c r="J1086" s="8">
        <f t="shared" si="216"/>
        <v>459.24</v>
      </c>
      <c r="K1086" s="8">
        <f t="shared" si="217"/>
        <v>663.07</v>
      </c>
      <c r="L1086" s="8">
        <f t="shared" si="223"/>
        <v>0</v>
      </c>
      <c r="M1086" s="8">
        <f t="shared" si="224"/>
        <v>203.83</v>
      </c>
      <c r="N1086" s="8">
        <f t="shared" si="218"/>
        <v>0</v>
      </c>
      <c r="O1086" s="8">
        <f t="shared" si="219"/>
        <v>275.63</v>
      </c>
      <c r="P1086" s="8">
        <f t="shared" si="220"/>
        <v>479.46000000000004</v>
      </c>
    </row>
    <row r="1087" spans="1:16" outlineLevel="2" x14ac:dyDescent="0.25">
      <c r="A1087" s="1" t="s">
        <v>939</v>
      </c>
      <c r="B1087" s="1" t="s">
        <v>947</v>
      </c>
      <c r="C1087" s="9">
        <v>17</v>
      </c>
      <c r="D1087" s="9">
        <v>167.24</v>
      </c>
      <c r="E1087" s="9">
        <v>0</v>
      </c>
      <c r="F1087" s="9">
        <v>0</v>
      </c>
      <c r="G1087" s="8">
        <f t="shared" si="213"/>
        <v>13.43</v>
      </c>
      <c r="H1087" s="8">
        <f t="shared" si="214"/>
        <v>312.73880000000003</v>
      </c>
      <c r="I1087" s="8">
        <f t="shared" si="215"/>
        <v>0</v>
      </c>
      <c r="J1087" s="8">
        <f t="shared" si="216"/>
        <v>0</v>
      </c>
      <c r="K1087" s="8">
        <f t="shared" si="217"/>
        <v>326.16880000000003</v>
      </c>
      <c r="L1087" s="8">
        <f t="shared" si="223"/>
        <v>13.43</v>
      </c>
      <c r="M1087" s="8">
        <f t="shared" si="224"/>
        <v>312.73880000000003</v>
      </c>
      <c r="N1087" s="8">
        <f t="shared" si="218"/>
        <v>0</v>
      </c>
      <c r="O1087" s="8">
        <f t="shared" si="219"/>
        <v>0</v>
      </c>
      <c r="P1087" s="8">
        <f t="shared" si="220"/>
        <v>326.16880000000003</v>
      </c>
    </row>
    <row r="1088" spans="1:16" outlineLevel="2" x14ac:dyDescent="0.25">
      <c r="A1088" s="1" t="s">
        <v>939</v>
      </c>
      <c r="B1088" s="1" t="s">
        <v>948</v>
      </c>
      <c r="C1088" s="9">
        <v>90</v>
      </c>
      <c r="D1088" s="9">
        <v>584</v>
      </c>
      <c r="E1088" s="9">
        <v>0</v>
      </c>
      <c r="F1088" s="9">
        <v>77</v>
      </c>
      <c r="G1088" s="8">
        <f t="shared" si="213"/>
        <v>71.100000000000009</v>
      </c>
      <c r="H1088" s="8">
        <f t="shared" si="214"/>
        <v>1092.0800000000002</v>
      </c>
      <c r="I1088" s="8">
        <f t="shared" si="215"/>
        <v>0</v>
      </c>
      <c r="J1088" s="8">
        <f t="shared" si="216"/>
        <v>822.36</v>
      </c>
      <c r="K1088" s="8">
        <f t="shared" si="217"/>
        <v>1985.54</v>
      </c>
      <c r="L1088" s="8">
        <f t="shared" si="223"/>
        <v>71.100000000000009</v>
      </c>
      <c r="M1088" s="8">
        <f t="shared" si="224"/>
        <v>1092.0800000000002</v>
      </c>
      <c r="N1088" s="8">
        <f t="shared" si="218"/>
        <v>0</v>
      </c>
      <c r="O1088" s="8">
        <f t="shared" si="219"/>
        <v>493.57</v>
      </c>
      <c r="P1088" s="8">
        <f t="shared" si="220"/>
        <v>1656.75</v>
      </c>
    </row>
    <row r="1089" spans="1:16" outlineLevel="2" x14ac:dyDescent="0.25">
      <c r="A1089" s="1" t="s">
        <v>939</v>
      </c>
      <c r="B1089" s="1" t="s">
        <v>380</v>
      </c>
      <c r="C1089" s="9">
        <v>25</v>
      </c>
      <c r="D1089" s="9">
        <v>89</v>
      </c>
      <c r="E1089" s="9">
        <v>0</v>
      </c>
      <c r="F1089" s="9">
        <v>0</v>
      </c>
      <c r="G1089" s="8">
        <f t="shared" si="213"/>
        <v>19.75</v>
      </c>
      <c r="H1089" s="8">
        <f t="shared" si="214"/>
        <v>166.43</v>
      </c>
      <c r="I1089" s="8">
        <f t="shared" si="215"/>
        <v>0</v>
      </c>
      <c r="J1089" s="8">
        <f t="shared" si="216"/>
        <v>0</v>
      </c>
      <c r="K1089" s="8">
        <f t="shared" si="217"/>
        <v>186.18</v>
      </c>
      <c r="L1089" s="8">
        <f t="shared" si="223"/>
        <v>19.75</v>
      </c>
      <c r="M1089" s="8">
        <f t="shared" si="224"/>
        <v>166.43</v>
      </c>
      <c r="N1089" s="8">
        <f t="shared" si="218"/>
        <v>0</v>
      </c>
      <c r="O1089" s="8">
        <f t="shared" si="219"/>
        <v>0</v>
      </c>
      <c r="P1089" s="8">
        <f t="shared" si="220"/>
        <v>186.18</v>
      </c>
    </row>
    <row r="1090" spans="1:16" outlineLevel="2" x14ac:dyDescent="0.25">
      <c r="A1090" s="1" t="s">
        <v>939</v>
      </c>
      <c r="B1090" s="1" t="s">
        <v>949</v>
      </c>
      <c r="C1090" s="9">
        <v>58.5</v>
      </c>
      <c r="D1090" s="9">
        <v>40</v>
      </c>
      <c r="E1090" s="9">
        <v>0</v>
      </c>
      <c r="F1090" s="9">
        <v>30</v>
      </c>
      <c r="G1090" s="8">
        <f t="shared" si="213"/>
        <v>46.215000000000003</v>
      </c>
      <c r="H1090" s="8">
        <f t="shared" si="214"/>
        <v>74.800000000000011</v>
      </c>
      <c r="I1090" s="8">
        <f t="shared" si="215"/>
        <v>0</v>
      </c>
      <c r="J1090" s="8">
        <f t="shared" si="216"/>
        <v>320.39999999999998</v>
      </c>
      <c r="K1090" s="8">
        <f t="shared" si="217"/>
        <v>441.41499999999996</v>
      </c>
      <c r="L1090" s="8">
        <f t="shared" si="223"/>
        <v>46.215000000000003</v>
      </c>
      <c r="M1090" s="8">
        <f t="shared" si="224"/>
        <v>74.800000000000011</v>
      </c>
      <c r="N1090" s="8">
        <f t="shared" si="218"/>
        <v>0</v>
      </c>
      <c r="O1090" s="8">
        <f t="shared" si="219"/>
        <v>192.3</v>
      </c>
      <c r="P1090" s="8">
        <f t="shared" si="220"/>
        <v>313.31500000000005</v>
      </c>
    </row>
    <row r="1091" spans="1:16" outlineLevel="2" x14ac:dyDescent="0.25">
      <c r="A1091" s="1" t="s">
        <v>939</v>
      </c>
      <c r="B1091" s="1" t="s">
        <v>950</v>
      </c>
      <c r="C1091" s="9">
        <v>78</v>
      </c>
      <c r="D1091" s="9">
        <v>196</v>
      </c>
      <c r="E1091" s="9">
        <v>0</v>
      </c>
      <c r="F1091" s="9">
        <v>125</v>
      </c>
      <c r="G1091" s="8">
        <f t="shared" si="213"/>
        <v>61.620000000000005</v>
      </c>
      <c r="H1091" s="8">
        <f t="shared" si="214"/>
        <v>366.52000000000004</v>
      </c>
      <c r="I1091" s="8">
        <f t="shared" si="215"/>
        <v>0</v>
      </c>
      <c r="J1091" s="8">
        <f t="shared" si="216"/>
        <v>1335</v>
      </c>
      <c r="K1091" s="8">
        <f t="shared" si="217"/>
        <v>1763.14</v>
      </c>
      <c r="L1091" s="8">
        <f t="shared" si="223"/>
        <v>61.620000000000005</v>
      </c>
      <c r="M1091" s="8">
        <f t="shared" si="224"/>
        <v>366.52000000000004</v>
      </c>
      <c r="N1091" s="8">
        <f t="shared" si="218"/>
        <v>0</v>
      </c>
      <c r="O1091" s="8">
        <f t="shared" si="219"/>
        <v>801.25</v>
      </c>
      <c r="P1091" s="8">
        <f t="shared" si="220"/>
        <v>1229.3900000000001</v>
      </c>
    </row>
    <row r="1092" spans="1:16" outlineLevel="2" x14ac:dyDescent="0.25">
      <c r="A1092" s="1" t="s">
        <v>939</v>
      </c>
      <c r="B1092" s="1" t="s">
        <v>951</v>
      </c>
      <c r="C1092" s="9">
        <v>306.76</v>
      </c>
      <c r="D1092" s="9">
        <v>822.31</v>
      </c>
      <c r="E1092" s="9">
        <v>118.18</v>
      </c>
      <c r="F1092" s="9">
        <v>433</v>
      </c>
      <c r="G1092" s="8">
        <f t="shared" si="213"/>
        <v>242.34040000000002</v>
      </c>
      <c r="H1092" s="8">
        <f t="shared" si="214"/>
        <v>1537.7196999999999</v>
      </c>
      <c r="I1092" s="8">
        <f t="shared" si="215"/>
        <v>252.90520000000004</v>
      </c>
      <c r="J1092" s="8">
        <f t="shared" si="216"/>
        <v>4624.4399999999996</v>
      </c>
      <c r="K1092" s="8">
        <f t="shared" si="217"/>
        <v>6657.4052999999994</v>
      </c>
      <c r="L1092" s="8">
        <f t="shared" si="223"/>
        <v>242.34040000000002</v>
      </c>
      <c r="M1092" s="8">
        <f t="shared" si="224"/>
        <v>1537.7196999999999</v>
      </c>
      <c r="N1092" s="8">
        <f t="shared" si="218"/>
        <v>100.453</v>
      </c>
      <c r="O1092" s="8">
        <f t="shared" si="219"/>
        <v>2775.53</v>
      </c>
      <c r="P1092" s="8">
        <f t="shared" si="220"/>
        <v>4656.0430999999999</v>
      </c>
    </row>
    <row r="1093" spans="1:16" outlineLevel="2" x14ac:dyDescent="0.25">
      <c r="A1093" s="1" t="s">
        <v>939</v>
      </c>
      <c r="B1093" s="1" t="s">
        <v>952</v>
      </c>
      <c r="C1093" s="9">
        <v>0</v>
      </c>
      <c r="D1093" s="9">
        <v>0</v>
      </c>
      <c r="E1093" s="9">
        <v>0</v>
      </c>
      <c r="F1093" s="9">
        <v>22</v>
      </c>
      <c r="G1093" s="8">
        <f t="shared" si="213"/>
        <v>0</v>
      </c>
      <c r="H1093" s="8">
        <f t="shared" si="214"/>
        <v>0</v>
      </c>
      <c r="I1093" s="8">
        <f t="shared" si="215"/>
        <v>0</v>
      </c>
      <c r="J1093" s="8">
        <f t="shared" si="216"/>
        <v>234.95999999999998</v>
      </c>
      <c r="K1093" s="8">
        <f t="shared" si="217"/>
        <v>234.95999999999998</v>
      </c>
      <c r="L1093" s="8">
        <f t="shared" si="223"/>
        <v>0</v>
      </c>
      <c r="M1093" s="8">
        <f t="shared" si="224"/>
        <v>0</v>
      </c>
      <c r="N1093" s="8">
        <f t="shared" si="218"/>
        <v>0</v>
      </c>
      <c r="O1093" s="8">
        <f t="shared" si="219"/>
        <v>141.02000000000001</v>
      </c>
      <c r="P1093" s="8">
        <f t="shared" si="220"/>
        <v>141.02000000000001</v>
      </c>
    </row>
    <row r="1094" spans="1:16" outlineLevel="2" x14ac:dyDescent="0.25">
      <c r="A1094" s="1" t="s">
        <v>939</v>
      </c>
      <c r="B1094" s="1" t="s">
        <v>287</v>
      </c>
      <c r="C1094" s="9">
        <v>128</v>
      </c>
      <c r="D1094" s="9">
        <v>352.21</v>
      </c>
      <c r="E1094" s="9">
        <v>58</v>
      </c>
      <c r="F1094" s="9">
        <v>169</v>
      </c>
      <c r="G1094" s="8">
        <f t="shared" si="213"/>
        <v>101.12</v>
      </c>
      <c r="H1094" s="8">
        <f t="shared" si="214"/>
        <v>658.6327</v>
      </c>
      <c r="I1094" s="8">
        <f t="shared" si="215"/>
        <v>124.12</v>
      </c>
      <c r="J1094" s="8">
        <f t="shared" si="216"/>
        <v>1804.9199999999998</v>
      </c>
      <c r="K1094" s="8">
        <f t="shared" si="217"/>
        <v>2688.7927</v>
      </c>
      <c r="L1094" s="8">
        <f t="shared" si="223"/>
        <v>101.12</v>
      </c>
      <c r="M1094" s="8">
        <f t="shared" si="224"/>
        <v>658.6327</v>
      </c>
      <c r="N1094" s="8">
        <f t="shared" si="218"/>
        <v>49.3</v>
      </c>
      <c r="O1094" s="8">
        <f t="shared" si="219"/>
        <v>1083.29</v>
      </c>
      <c r="P1094" s="8">
        <f t="shared" si="220"/>
        <v>1892.3426999999999</v>
      </c>
    </row>
    <row r="1095" spans="1:16" outlineLevel="2" x14ac:dyDescent="0.25">
      <c r="A1095" s="1" t="s">
        <v>939</v>
      </c>
      <c r="B1095" s="1" t="s">
        <v>953</v>
      </c>
      <c r="C1095" s="9">
        <v>155.83000000000001</v>
      </c>
      <c r="D1095" s="9">
        <v>446</v>
      </c>
      <c r="E1095" s="9">
        <v>0</v>
      </c>
      <c r="F1095" s="9">
        <v>0</v>
      </c>
      <c r="G1095" s="8">
        <f t="shared" si="213"/>
        <v>123.10570000000001</v>
      </c>
      <c r="H1095" s="8">
        <f t="shared" si="214"/>
        <v>834.0200000000001</v>
      </c>
      <c r="I1095" s="8">
        <f t="shared" si="215"/>
        <v>0</v>
      </c>
      <c r="J1095" s="8">
        <f t="shared" si="216"/>
        <v>0</v>
      </c>
      <c r="K1095" s="8">
        <f t="shared" si="217"/>
        <v>957.12570000000005</v>
      </c>
      <c r="L1095" s="8">
        <f t="shared" si="223"/>
        <v>123.10570000000001</v>
      </c>
      <c r="M1095" s="8">
        <f t="shared" si="224"/>
        <v>834.0200000000001</v>
      </c>
      <c r="N1095" s="8">
        <f t="shared" si="218"/>
        <v>0</v>
      </c>
      <c r="O1095" s="8">
        <f t="shared" si="219"/>
        <v>0</v>
      </c>
      <c r="P1095" s="8">
        <f t="shared" si="220"/>
        <v>957.12570000000005</v>
      </c>
    </row>
    <row r="1096" spans="1:16" outlineLevel="2" x14ac:dyDescent="0.25">
      <c r="A1096" s="1" t="s">
        <v>939</v>
      </c>
      <c r="B1096" s="1" t="s">
        <v>368</v>
      </c>
      <c r="C1096" s="9">
        <v>84</v>
      </c>
      <c r="D1096" s="9">
        <v>527.75</v>
      </c>
      <c r="E1096" s="9">
        <v>0</v>
      </c>
      <c r="F1096" s="9">
        <v>42</v>
      </c>
      <c r="G1096" s="8">
        <f t="shared" si="213"/>
        <v>66.36</v>
      </c>
      <c r="H1096" s="8">
        <f t="shared" si="214"/>
        <v>986.89250000000004</v>
      </c>
      <c r="I1096" s="8">
        <f t="shared" si="215"/>
        <v>0</v>
      </c>
      <c r="J1096" s="8">
        <f t="shared" si="216"/>
        <v>448.56</v>
      </c>
      <c r="K1096" s="8">
        <f t="shared" si="217"/>
        <v>1501.8125</v>
      </c>
      <c r="L1096" s="8">
        <f t="shared" si="223"/>
        <v>66.36</v>
      </c>
      <c r="M1096" s="8">
        <f t="shared" si="224"/>
        <v>986.89250000000004</v>
      </c>
      <c r="N1096" s="8">
        <f t="shared" si="218"/>
        <v>0</v>
      </c>
      <c r="O1096" s="8">
        <f t="shared" si="219"/>
        <v>269.22000000000003</v>
      </c>
      <c r="P1096" s="8">
        <f t="shared" si="220"/>
        <v>1322.4725000000001</v>
      </c>
    </row>
    <row r="1097" spans="1:16" outlineLevel="2" x14ac:dyDescent="0.25">
      <c r="A1097" s="1" t="s">
        <v>939</v>
      </c>
      <c r="B1097" s="1" t="s">
        <v>954</v>
      </c>
      <c r="C1097" s="9">
        <v>229.95</v>
      </c>
      <c r="D1097" s="9">
        <v>220.4</v>
      </c>
      <c r="E1097" s="9">
        <v>17</v>
      </c>
      <c r="F1097" s="9">
        <v>217.39</v>
      </c>
      <c r="G1097" s="8">
        <f t="shared" si="213"/>
        <v>181.66050000000001</v>
      </c>
      <c r="H1097" s="8">
        <f t="shared" si="214"/>
        <v>412.14800000000002</v>
      </c>
      <c r="I1097" s="8">
        <f t="shared" si="215"/>
        <v>36.380000000000003</v>
      </c>
      <c r="J1097" s="8">
        <f t="shared" si="216"/>
        <v>2321.7251999999999</v>
      </c>
      <c r="K1097" s="8">
        <f t="shared" si="217"/>
        <v>2951.9137000000001</v>
      </c>
      <c r="L1097" s="8">
        <f t="shared" si="223"/>
        <v>181.66050000000001</v>
      </c>
      <c r="M1097" s="8">
        <f t="shared" si="224"/>
        <v>412.14800000000002</v>
      </c>
      <c r="N1097" s="8">
        <f t="shared" si="218"/>
        <v>14.45</v>
      </c>
      <c r="O1097" s="8">
        <f t="shared" si="219"/>
        <v>1393.4699000000001</v>
      </c>
      <c r="P1097" s="8">
        <f t="shared" si="220"/>
        <v>2001.7284000000002</v>
      </c>
    </row>
    <row r="1098" spans="1:16" outlineLevel="2" x14ac:dyDescent="0.25">
      <c r="A1098" s="1" t="s">
        <v>939</v>
      </c>
      <c r="B1098" s="1" t="s">
        <v>955</v>
      </c>
      <c r="C1098" s="9">
        <v>30</v>
      </c>
      <c r="D1098" s="9">
        <v>0</v>
      </c>
      <c r="E1098" s="9">
        <v>0</v>
      </c>
      <c r="F1098" s="9">
        <v>42.905000000000001</v>
      </c>
      <c r="G1098" s="8">
        <f t="shared" si="213"/>
        <v>23.700000000000003</v>
      </c>
      <c r="H1098" s="8">
        <f t="shared" si="214"/>
        <v>0</v>
      </c>
      <c r="I1098" s="8">
        <f t="shared" si="215"/>
        <v>0</v>
      </c>
      <c r="J1098" s="8">
        <f t="shared" si="216"/>
        <v>458.22539999999998</v>
      </c>
      <c r="K1098" s="8">
        <f t="shared" si="217"/>
        <v>481.92539999999997</v>
      </c>
      <c r="L1098" s="8">
        <f t="shared" si="223"/>
        <v>23.700000000000003</v>
      </c>
      <c r="M1098" s="8">
        <f t="shared" si="224"/>
        <v>0</v>
      </c>
      <c r="N1098" s="8">
        <f t="shared" si="218"/>
        <v>0</v>
      </c>
      <c r="O1098" s="8">
        <f t="shared" si="219"/>
        <v>275.02105</v>
      </c>
      <c r="P1098" s="8">
        <f t="shared" si="220"/>
        <v>298.72104999999999</v>
      </c>
    </row>
    <row r="1099" spans="1:16" outlineLevel="2" x14ac:dyDescent="0.25">
      <c r="A1099" s="1" t="s">
        <v>939</v>
      </c>
      <c r="B1099" s="1" t="s">
        <v>956</v>
      </c>
      <c r="C1099" s="9">
        <v>106.34</v>
      </c>
      <c r="D1099" s="9">
        <v>578.01</v>
      </c>
      <c r="E1099" s="9">
        <v>0</v>
      </c>
      <c r="F1099" s="9">
        <v>144</v>
      </c>
      <c r="G1099" s="8">
        <f t="shared" si="213"/>
        <v>84.008600000000001</v>
      </c>
      <c r="H1099" s="8">
        <f t="shared" si="214"/>
        <v>1080.8787</v>
      </c>
      <c r="I1099" s="8">
        <f t="shared" si="215"/>
        <v>0</v>
      </c>
      <c r="J1099" s="8">
        <f t="shared" si="216"/>
        <v>1537.92</v>
      </c>
      <c r="K1099" s="8">
        <f t="shared" si="217"/>
        <v>2702.8072999999999</v>
      </c>
      <c r="L1099" s="8">
        <f t="shared" si="223"/>
        <v>84.008600000000001</v>
      </c>
      <c r="M1099" s="8">
        <f t="shared" si="224"/>
        <v>1080.8787</v>
      </c>
      <c r="N1099" s="8">
        <f t="shared" si="218"/>
        <v>0</v>
      </c>
      <c r="O1099" s="8">
        <f t="shared" si="219"/>
        <v>923.04</v>
      </c>
      <c r="P1099" s="8">
        <f t="shared" si="220"/>
        <v>2087.9272999999998</v>
      </c>
    </row>
    <row r="1100" spans="1:16" outlineLevel="2" x14ac:dyDescent="0.25">
      <c r="A1100" s="1" t="s">
        <v>939</v>
      </c>
      <c r="B1100" s="1" t="s">
        <v>957</v>
      </c>
      <c r="C1100" s="9">
        <v>30</v>
      </c>
      <c r="D1100" s="9">
        <v>114.5</v>
      </c>
      <c r="E1100" s="9">
        <v>30</v>
      </c>
      <c r="F1100" s="9">
        <v>62</v>
      </c>
      <c r="G1100" s="8">
        <f t="shared" si="213"/>
        <v>23.700000000000003</v>
      </c>
      <c r="H1100" s="8">
        <f t="shared" si="214"/>
        <v>214.11500000000001</v>
      </c>
      <c r="I1100" s="8">
        <f t="shared" si="215"/>
        <v>64.2</v>
      </c>
      <c r="J1100" s="8">
        <f t="shared" si="216"/>
        <v>662.16</v>
      </c>
      <c r="K1100" s="8">
        <f t="shared" si="217"/>
        <v>964.17499999999995</v>
      </c>
      <c r="L1100" s="8">
        <f t="shared" si="223"/>
        <v>23.700000000000003</v>
      </c>
      <c r="M1100" s="8">
        <f t="shared" si="224"/>
        <v>214.11500000000001</v>
      </c>
      <c r="N1100" s="8">
        <f t="shared" si="218"/>
        <v>25.5</v>
      </c>
      <c r="O1100" s="8">
        <f t="shared" si="219"/>
        <v>397.42</v>
      </c>
      <c r="P1100" s="8">
        <f t="shared" si="220"/>
        <v>660.73500000000001</v>
      </c>
    </row>
    <row r="1101" spans="1:16" outlineLevel="2" x14ac:dyDescent="0.25">
      <c r="A1101" s="1" t="s">
        <v>939</v>
      </c>
      <c r="B1101" s="1" t="s">
        <v>958</v>
      </c>
      <c r="C1101" s="9">
        <v>13</v>
      </c>
      <c r="D1101" s="9">
        <v>0</v>
      </c>
      <c r="E1101" s="9">
        <v>0</v>
      </c>
      <c r="F1101" s="9">
        <v>14</v>
      </c>
      <c r="G1101" s="8">
        <f t="shared" si="213"/>
        <v>10.27</v>
      </c>
      <c r="H1101" s="8">
        <f t="shared" si="214"/>
        <v>0</v>
      </c>
      <c r="I1101" s="8">
        <f t="shared" si="215"/>
        <v>0</v>
      </c>
      <c r="J1101" s="8">
        <f t="shared" si="216"/>
        <v>149.51999999999998</v>
      </c>
      <c r="K1101" s="8">
        <f t="shared" si="217"/>
        <v>159.79</v>
      </c>
      <c r="L1101" s="8">
        <f t="shared" si="223"/>
        <v>10.27</v>
      </c>
      <c r="M1101" s="8">
        <f t="shared" si="224"/>
        <v>0</v>
      </c>
      <c r="N1101" s="8">
        <f t="shared" si="218"/>
        <v>0</v>
      </c>
      <c r="O1101" s="8">
        <f t="shared" si="219"/>
        <v>89.740000000000009</v>
      </c>
      <c r="P1101" s="8">
        <f t="shared" si="220"/>
        <v>100.01</v>
      </c>
    </row>
    <row r="1102" spans="1:16" outlineLevel="1" x14ac:dyDescent="0.25">
      <c r="A1102" s="23" t="s">
        <v>1218</v>
      </c>
      <c r="B1102" s="22"/>
      <c r="C1102" s="9">
        <f t="shared" ref="C1102:P1102" si="225">SUBTOTAL(9,C1078:C1101)</f>
        <v>2445.62</v>
      </c>
      <c r="D1102" s="9">
        <f t="shared" si="225"/>
        <v>8473.2199999999993</v>
      </c>
      <c r="E1102" s="9">
        <f t="shared" si="225"/>
        <v>349.18</v>
      </c>
      <c r="F1102" s="9">
        <f t="shared" si="225"/>
        <v>3529.01</v>
      </c>
      <c r="G1102" s="8">
        <f t="shared" si="225"/>
        <v>1932.0398000000002</v>
      </c>
      <c r="H1102" s="8">
        <f t="shared" si="225"/>
        <v>15844.921399999997</v>
      </c>
      <c r="I1102" s="8">
        <f t="shared" si="225"/>
        <v>747.24520000000007</v>
      </c>
      <c r="J1102" s="8">
        <f t="shared" si="225"/>
        <v>37689.826800000003</v>
      </c>
      <c r="K1102" s="8">
        <f t="shared" si="225"/>
        <v>56214.033199999998</v>
      </c>
      <c r="L1102" s="8">
        <f t="shared" si="225"/>
        <v>1932.0398000000002</v>
      </c>
      <c r="M1102" s="8">
        <f t="shared" si="225"/>
        <v>15844.921399999997</v>
      </c>
      <c r="N1102" s="8">
        <f t="shared" si="225"/>
        <v>296.803</v>
      </c>
      <c r="O1102" s="8">
        <f t="shared" si="225"/>
        <v>22620.954100000003</v>
      </c>
      <c r="P1102" s="8">
        <f t="shared" si="225"/>
        <v>40694.7183</v>
      </c>
    </row>
    <row r="1103" spans="1:16" outlineLevel="2" x14ac:dyDescent="0.25">
      <c r="A1103" s="1" t="s">
        <v>959</v>
      </c>
      <c r="B1103" s="1" t="s">
        <v>960</v>
      </c>
      <c r="C1103" s="9">
        <v>0</v>
      </c>
      <c r="D1103" s="9">
        <v>0</v>
      </c>
      <c r="E1103" s="9">
        <v>0</v>
      </c>
      <c r="F1103" s="9">
        <v>16</v>
      </c>
      <c r="G1103" s="8">
        <f t="shared" si="213"/>
        <v>0</v>
      </c>
      <c r="H1103" s="8">
        <f t="shared" si="214"/>
        <v>0</v>
      </c>
      <c r="I1103" s="8">
        <f t="shared" si="215"/>
        <v>0</v>
      </c>
      <c r="J1103" s="8">
        <f t="shared" si="216"/>
        <v>170.88</v>
      </c>
      <c r="K1103" s="8">
        <f t="shared" si="217"/>
        <v>170.88</v>
      </c>
      <c r="L1103" s="8">
        <f t="shared" si="223"/>
        <v>0</v>
      </c>
      <c r="M1103" s="8">
        <f t="shared" si="224"/>
        <v>0</v>
      </c>
      <c r="N1103" s="8">
        <f t="shared" si="218"/>
        <v>0</v>
      </c>
      <c r="O1103" s="8">
        <f t="shared" si="219"/>
        <v>102.56</v>
      </c>
      <c r="P1103" s="8">
        <f t="shared" si="220"/>
        <v>102.56</v>
      </c>
    </row>
    <row r="1104" spans="1:16" outlineLevel="2" x14ac:dyDescent="0.25">
      <c r="A1104" s="1" t="s">
        <v>959</v>
      </c>
      <c r="B1104" s="1" t="s">
        <v>961</v>
      </c>
      <c r="C1104" s="9">
        <v>0</v>
      </c>
      <c r="D1104" s="9">
        <v>637.04</v>
      </c>
      <c r="E1104" s="9">
        <v>0</v>
      </c>
      <c r="F1104" s="9">
        <v>330.87</v>
      </c>
      <c r="G1104" s="8">
        <f t="shared" si="213"/>
        <v>0</v>
      </c>
      <c r="H1104" s="8">
        <f t="shared" si="214"/>
        <v>1191.2647999999999</v>
      </c>
      <c r="I1104" s="8">
        <f t="shared" si="215"/>
        <v>0</v>
      </c>
      <c r="J1104" s="8">
        <f t="shared" si="216"/>
        <v>3533.6916000000001</v>
      </c>
      <c r="K1104" s="8">
        <f t="shared" si="217"/>
        <v>4724.9564</v>
      </c>
      <c r="L1104" s="8">
        <f t="shared" si="223"/>
        <v>0</v>
      </c>
      <c r="M1104" s="8">
        <f t="shared" si="224"/>
        <v>1191.2647999999999</v>
      </c>
      <c r="N1104" s="8">
        <f t="shared" si="218"/>
        <v>0</v>
      </c>
      <c r="O1104" s="8">
        <f t="shared" si="219"/>
        <v>2120.8767000000003</v>
      </c>
      <c r="P1104" s="8">
        <f t="shared" si="220"/>
        <v>3312.1415000000002</v>
      </c>
    </row>
    <row r="1105" spans="1:16" outlineLevel="2" x14ac:dyDescent="0.25">
      <c r="A1105" s="1" t="s">
        <v>959</v>
      </c>
      <c r="B1105" s="1" t="s">
        <v>962</v>
      </c>
      <c r="C1105" s="9">
        <v>122</v>
      </c>
      <c r="D1105" s="9">
        <v>3880.61</v>
      </c>
      <c r="E1105" s="9">
        <v>0</v>
      </c>
      <c r="F1105" s="9">
        <v>2237.64</v>
      </c>
      <c r="G1105" s="8">
        <f t="shared" si="213"/>
        <v>96.38000000000001</v>
      </c>
      <c r="H1105" s="8">
        <f t="shared" si="214"/>
        <v>7256.7407000000003</v>
      </c>
      <c r="I1105" s="8">
        <f t="shared" si="215"/>
        <v>0</v>
      </c>
      <c r="J1105" s="8">
        <f t="shared" si="216"/>
        <v>23897.995199999998</v>
      </c>
      <c r="K1105" s="8">
        <f t="shared" si="217"/>
        <v>31251.115899999997</v>
      </c>
      <c r="L1105" s="8">
        <f t="shared" si="223"/>
        <v>96.38000000000001</v>
      </c>
      <c r="M1105" s="8">
        <f t="shared" si="224"/>
        <v>7256.7407000000003</v>
      </c>
      <c r="N1105" s="8">
        <f t="shared" si="218"/>
        <v>0</v>
      </c>
      <c r="O1105" s="8">
        <f t="shared" si="219"/>
        <v>14343.2724</v>
      </c>
      <c r="P1105" s="8">
        <f t="shared" si="220"/>
        <v>21696.393100000001</v>
      </c>
    </row>
    <row r="1106" spans="1:16" outlineLevel="2" x14ac:dyDescent="0.25">
      <c r="A1106" s="1" t="s">
        <v>959</v>
      </c>
      <c r="B1106" s="1" t="s">
        <v>963</v>
      </c>
      <c r="C1106" s="9">
        <v>0</v>
      </c>
      <c r="D1106" s="9">
        <v>902.54</v>
      </c>
      <c r="E1106" s="9">
        <v>76</v>
      </c>
      <c r="F1106" s="9">
        <v>887.15</v>
      </c>
      <c r="G1106" s="8">
        <f t="shared" si="213"/>
        <v>0</v>
      </c>
      <c r="H1106" s="8">
        <f t="shared" si="214"/>
        <v>1687.7498000000001</v>
      </c>
      <c r="I1106" s="8">
        <f t="shared" si="215"/>
        <v>162.64000000000001</v>
      </c>
      <c r="J1106" s="8">
        <f t="shared" si="216"/>
        <v>9474.7619999999988</v>
      </c>
      <c r="K1106" s="8">
        <f t="shared" si="217"/>
        <v>11325.1518</v>
      </c>
      <c r="L1106" s="8">
        <f t="shared" si="223"/>
        <v>0</v>
      </c>
      <c r="M1106" s="8">
        <f t="shared" si="224"/>
        <v>1687.7498000000001</v>
      </c>
      <c r="N1106" s="8">
        <f t="shared" si="218"/>
        <v>64.599999999999994</v>
      </c>
      <c r="O1106" s="8">
        <f t="shared" si="219"/>
        <v>5686.6315000000004</v>
      </c>
      <c r="P1106" s="8">
        <f t="shared" si="220"/>
        <v>7438.9813000000004</v>
      </c>
    </row>
    <row r="1107" spans="1:16" outlineLevel="2" x14ac:dyDescent="0.25">
      <c r="A1107" s="1" t="s">
        <v>959</v>
      </c>
      <c r="B1107" s="1" t="s">
        <v>964</v>
      </c>
      <c r="C1107" s="9">
        <v>0</v>
      </c>
      <c r="D1107" s="9">
        <v>212.24</v>
      </c>
      <c r="E1107" s="9">
        <v>0</v>
      </c>
      <c r="F1107" s="9">
        <v>414.57</v>
      </c>
      <c r="G1107" s="8">
        <f t="shared" ref="G1107:G1172" si="226">+C1107*0.79</f>
        <v>0</v>
      </c>
      <c r="H1107" s="8">
        <f t="shared" ref="H1107:H1172" si="227">+D1107*1.87</f>
        <v>396.88880000000006</v>
      </c>
      <c r="I1107" s="8">
        <f t="shared" ref="I1107:I1172" si="228">+E1107*2.14</f>
        <v>0</v>
      </c>
      <c r="J1107" s="8">
        <f t="shared" ref="J1107:J1172" si="229">+F1107*10.68</f>
        <v>4427.6075999999994</v>
      </c>
      <c r="K1107" s="8">
        <f t="shared" ref="K1107:K1172" si="230">SUM(G1107:J1107)</f>
        <v>4824.4963999999991</v>
      </c>
      <c r="L1107" s="8">
        <f t="shared" si="223"/>
        <v>0</v>
      </c>
      <c r="M1107" s="8">
        <f t="shared" si="224"/>
        <v>396.88880000000006</v>
      </c>
      <c r="N1107" s="8">
        <f t="shared" ref="N1107:N1172" si="231">+E1107*0.85</f>
        <v>0</v>
      </c>
      <c r="O1107" s="8">
        <f t="shared" ref="O1107:O1172" si="232">+F1107*6.41</f>
        <v>2657.3937000000001</v>
      </c>
      <c r="P1107" s="8">
        <f t="shared" ref="P1107:P1172" si="233">SUM(L1107:O1107)</f>
        <v>3054.2825000000003</v>
      </c>
    </row>
    <row r="1108" spans="1:16" outlineLevel="2" x14ac:dyDescent="0.25">
      <c r="A1108" s="1" t="s">
        <v>959</v>
      </c>
      <c r="B1108" s="1" t="s">
        <v>965</v>
      </c>
      <c r="C1108" s="9">
        <v>51.28</v>
      </c>
      <c r="D1108" s="9">
        <v>1156.29</v>
      </c>
      <c r="E1108" s="9">
        <v>0</v>
      </c>
      <c r="F1108" s="9">
        <v>657.74</v>
      </c>
      <c r="G1108" s="8">
        <f t="shared" si="226"/>
        <v>40.511200000000002</v>
      </c>
      <c r="H1108" s="8">
        <f t="shared" si="227"/>
        <v>2162.2622999999999</v>
      </c>
      <c r="I1108" s="8">
        <f t="shared" si="228"/>
        <v>0</v>
      </c>
      <c r="J1108" s="8">
        <f t="shared" si="229"/>
        <v>7024.6632</v>
      </c>
      <c r="K1108" s="8">
        <f t="shared" si="230"/>
        <v>9227.4367000000002</v>
      </c>
      <c r="L1108" s="8">
        <f t="shared" si="223"/>
        <v>40.511200000000002</v>
      </c>
      <c r="M1108" s="8">
        <f t="shared" si="224"/>
        <v>2162.2622999999999</v>
      </c>
      <c r="N1108" s="8">
        <f t="shared" si="231"/>
        <v>0</v>
      </c>
      <c r="O1108" s="8">
        <f t="shared" si="232"/>
        <v>4216.1134000000002</v>
      </c>
      <c r="P1108" s="8">
        <f t="shared" si="233"/>
        <v>6418.8868999999995</v>
      </c>
    </row>
    <row r="1109" spans="1:16" outlineLevel="2" x14ac:dyDescent="0.25">
      <c r="A1109" s="1" t="s">
        <v>959</v>
      </c>
      <c r="B1109" s="1" t="s">
        <v>966</v>
      </c>
      <c r="C1109" s="9">
        <v>20</v>
      </c>
      <c r="D1109" s="9">
        <v>725.18</v>
      </c>
      <c r="E1109" s="9">
        <v>0</v>
      </c>
      <c r="F1109" s="9">
        <v>721.87</v>
      </c>
      <c r="G1109" s="8">
        <f t="shared" si="226"/>
        <v>15.8</v>
      </c>
      <c r="H1109" s="8">
        <f t="shared" si="227"/>
        <v>1356.0866000000001</v>
      </c>
      <c r="I1109" s="8">
        <f t="shared" si="228"/>
        <v>0</v>
      </c>
      <c r="J1109" s="8">
        <f t="shared" si="229"/>
        <v>7709.5716000000002</v>
      </c>
      <c r="K1109" s="8">
        <f t="shared" si="230"/>
        <v>9081.4582000000009</v>
      </c>
      <c r="L1109" s="8">
        <f t="shared" si="223"/>
        <v>15.8</v>
      </c>
      <c r="M1109" s="8">
        <f t="shared" si="224"/>
        <v>1356.0866000000001</v>
      </c>
      <c r="N1109" s="8">
        <f t="shared" si="231"/>
        <v>0</v>
      </c>
      <c r="O1109" s="8">
        <f t="shared" si="232"/>
        <v>4627.1867000000002</v>
      </c>
      <c r="P1109" s="8">
        <f t="shared" si="233"/>
        <v>5999.0733</v>
      </c>
    </row>
    <row r="1110" spans="1:16" outlineLevel="2" x14ac:dyDescent="0.25">
      <c r="A1110" s="1" t="s">
        <v>959</v>
      </c>
      <c r="B1110" s="1" t="s">
        <v>506</v>
      </c>
      <c r="C1110" s="9">
        <v>17</v>
      </c>
      <c r="D1110" s="9">
        <v>3394.73</v>
      </c>
      <c r="E1110" s="9">
        <v>0</v>
      </c>
      <c r="F1110" s="9">
        <v>1537.76</v>
      </c>
      <c r="G1110" s="8">
        <f t="shared" si="226"/>
        <v>13.43</v>
      </c>
      <c r="H1110" s="8">
        <f t="shared" si="227"/>
        <v>6348.1451000000006</v>
      </c>
      <c r="I1110" s="8">
        <f t="shared" si="228"/>
        <v>0</v>
      </c>
      <c r="J1110" s="8">
        <f t="shared" si="229"/>
        <v>16423.2768</v>
      </c>
      <c r="K1110" s="8">
        <f t="shared" si="230"/>
        <v>22784.851900000001</v>
      </c>
      <c r="L1110" s="8">
        <f t="shared" si="223"/>
        <v>13.43</v>
      </c>
      <c r="M1110" s="8">
        <f t="shared" si="224"/>
        <v>6348.1451000000006</v>
      </c>
      <c r="N1110" s="8">
        <f t="shared" si="231"/>
        <v>0</v>
      </c>
      <c r="O1110" s="8">
        <f t="shared" si="232"/>
        <v>9857.0416000000005</v>
      </c>
      <c r="P1110" s="8">
        <f t="shared" si="233"/>
        <v>16218.616700000002</v>
      </c>
    </row>
    <row r="1111" spans="1:16" outlineLevel="2" x14ac:dyDescent="0.25">
      <c r="A1111" s="1" t="s">
        <v>959</v>
      </c>
      <c r="B1111" s="1" t="s">
        <v>416</v>
      </c>
      <c r="C1111" s="9">
        <v>81</v>
      </c>
      <c r="D1111" s="9">
        <v>2846.95</v>
      </c>
      <c r="E1111" s="9">
        <v>119.38</v>
      </c>
      <c r="F1111" s="9">
        <v>1391.3440000000001</v>
      </c>
      <c r="G1111" s="8">
        <f t="shared" si="226"/>
        <v>63.99</v>
      </c>
      <c r="H1111" s="8">
        <f t="shared" si="227"/>
        <v>5323.7965000000004</v>
      </c>
      <c r="I1111" s="8">
        <f t="shared" si="228"/>
        <v>255.47319999999999</v>
      </c>
      <c r="J1111" s="8">
        <f t="shared" si="229"/>
        <v>14859.55392</v>
      </c>
      <c r="K1111" s="8">
        <f t="shared" si="230"/>
        <v>20502.813620000001</v>
      </c>
      <c r="L1111" s="8">
        <f t="shared" si="223"/>
        <v>63.99</v>
      </c>
      <c r="M1111" s="8">
        <f t="shared" si="224"/>
        <v>5323.7965000000004</v>
      </c>
      <c r="N1111" s="8">
        <f t="shared" si="231"/>
        <v>101.473</v>
      </c>
      <c r="O1111" s="8">
        <f t="shared" si="232"/>
        <v>8918.5150400000002</v>
      </c>
      <c r="P1111" s="8">
        <f t="shared" si="233"/>
        <v>14407.77454</v>
      </c>
    </row>
    <row r="1112" spans="1:16" outlineLevel="2" x14ac:dyDescent="0.25">
      <c r="A1112" s="1" t="s">
        <v>959</v>
      </c>
      <c r="B1112" s="1" t="s">
        <v>571</v>
      </c>
      <c r="C1112" s="9">
        <v>40</v>
      </c>
      <c r="D1112" s="9">
        <v>1756.5070000000001</v>
      </c>
      <c r="E1112" s="9">
        <v>221</v>
      </c>
      <c r="F1112" s="9">
        <v>675.6</v>
      </c>
      <c r="G1112" s="8">
        <f t="shared" si="226"/>
        <v>31.6</v>
      </c>
      <c r="H1112" s="8">
        <f t="shared" si="227"/>
        <v>3284.6680900000001</v>
      </c>
      <c r="I1112" s="8">
        <f t="shared" si="228"/>
        <v>472.94000000000005</v>
      </c>
      <c r="J1112" s="8">
        <f t="shared" si="229"/>
        <v>7215.4080000000004</v>
      </c>
      <c r="K1112" s="8">
        <f t="shared" si="230"/>
        <v>11004.61609</v>
      </c>
      <c r="L1112" s="8">
        <f t="shared" si="223"/>
        <v>31.6</v>
      </c>
      <c r="M1112" s="8">
        <f t="shared" si="224"/>
        <v>3284.6680900000001</v>
      </c>
      <c r="N1112" s="8">
        <f t="shared" si="231"/>
        <v>187.85</v>
      </c>
      <c r="O1112" s="8">
        <f t="shared" si="232"/>
        <v>4330.5960000000005</v>
      </c>
      <c r="P1112" s="8">
        <f t="shared" si="233"/>
        <v>7834.7140900000004</v>
      </c>
    </row>
    <row r="1113" spans="1:16" outlineLevel="2" x14ac:dyDescent="0.25">
      <c r="A1113" s="1" t="s">
        <v>959</v>
      </c>
      <c r="B1113" s="1" t="s">
        <v>967</v>
      </c>
      <c r="C1113" s="9">
        <v>216.75</v>
      </c>
      <c r="D1113" s="9">
        <v>1552.84</v>
      </c>
      <c r="E1113" s="9">
        <v>42.23</v>
      </c>
      <c r="F1113" s="9">
        <v>990.91499999999996</v>
      </c>
      <c r="G1113" s="8">
        <f t="shared" si="226"/>
        <v>171.23250000000002</v>
      </c>
      <c r="H1113" s="8">
        <f t="shared" si="227"/>
        <v>2903.8108000000002</v>
      </c>
      <c r="I1113" s="8">
        <f t="shared" si="228"/>
        <v>90.372199999999992</v>
      </c>
      <c r="J1113" s="8">
        <f t="shared" si="229"/>
        <v>10582.9722</v>
      </c>
      <c r="K1113" s="8">
        <f t="shared" si="230"/>
        <v>13748.387699999999</v>
      </c>
      <c r="L1113" s="8">
        <f t="shared" si="223"/>
        <v>171.23250000000002</v>
      </c>
      <c r="M1113" s="8">
        <f t="shared" si="224"/>
        <v>2903.8108000000002</v>
      </c>
      <c r="N1113" s="8">
        <f t="shared" si="231"/>
        <v>35.895499999999998</v>
      </c>
      <c r="O1113" s="8">
        <f t="shared" si="232"/>
        <v>6351.7651500000002</v>
      </c>
      <c r="P1113" s="8">
        <f t="shared" si="233"/>
        <v>9462.703950000001</v>
      </c>
    </row>
    <row r="1114" spans="1:16" outlineLevel="2" x14ac:dyDescent="0.25">
      <c r="A1114" s="1" t="s">
        <v>959</v>
      </c>
      <c r="B1114" s="1" t="s">
        <v>968</v>
      </c>
      <c r="C1114" s="9">
        <v>44</v>
      </c>
      <c r="D1114" s="9">
        <v>1317.28</v>
      </c>
      <c r="E1114" s="9">
        <v>0</v>
      </c>
      <c r="F1114" s="9">
        <v>459.15</v>
      </c>
      <c r="G1114" s="8">
        <f t="shared" si="226"/>
        <v>34.760000000000005</v>
      </c>
      <c r="H1114" s="8">
        <f t="shared" si="227"/>
        <v>2463.3136</v>
      </c>
      <c r="I1114" s="8">
        <f t="shared" si="228"/>
        <v>0</v>
      </c>
      <c r="J1114" s="8">
        <f t="shared" si="229"/>
        <v>4903.7219999999998</v>
      </c>
      <c r="K1114" s="8">
        <f t="shared" si="230"/>
        <v>7401.7955999999995</v>
      </c>
      <c r="L1114" s="8">
        <f t="shared" si="223"/>
        <v>34.760000000000005</v>
      </c>
      <c r="M1114" s="8">
        <f t="shared" si="224"/>
        <v>2463.3136</v>
      </c>
      <c r="N1114" s="8">
        <f t="shared" si="231"/>
        <v>0</v>
      </c>
      <c r="O1114" s="8">
        <f t="shared" si="232"/>
        <v>2943.1514999999999</v>
      </c>
      <c r="P1114" s="8">
        <f t="shared" si="233"/>
        <v>5441.2250999999997</v>
      </c>
    </row>
    <row r="1115" spans="1:16" outlineLevel="2" x14ac:dyDescent="0.25">
      <c r="A1115" s="1" t="s">
        <v>959</v>
      </c>
      <c r="B1115" s="1" t="s">
        <v>969</v>
      </c>
      <c r="C1115" s="9">
        <v>0</v>
      </c>
      <c r="D1115" s="9">
        <v>723.17</v>
      </c>
      <c r="E1115" s="9">
        <v>0</v>
      </c>
      <c r="F1115" s="9">
        <v>681</v>
      </c>
      <c r="G1115" s="8">
        <f t="shared" si="226"/>
        <v>0</v>
      </c>
      <c r="H1115" s="8">
        <f t="shared" si="227"/>
        <v>1352.3279</v>
      </c>
      <c r="I1115" s="8">
        <f t="shared" si="228"/>
        <v>0</v>
      </c>
      <c r="J1115" s="8">
        <f t="shared" si="229"/>
        <v>7273.08</v>
      </c>
      <c r="K1115" s="8">
        <f t="shared" si="230"/>
        <v>8625.4079000000002</v>
      </c>
      <c r="L1115" s="8">
        <f t="shared" si="223"/>
        <v>0</v>
      </c>
      <c r="M1115" s="8">
        <f t="shared" si="224"/>
        <v>1352.3279</v>
      </c>
      <c r="N1115" s="8">
        <f t="shared" si="231"/>
        <v>0</v>
      </c>
      <c r="O1115" s="8">
        <f t="shared" si="232"/>
        <v>4365.21</v>
      </c>
      <c r="P1115" s="8">
        <f t="shared" si="233"/>
        <v>5717.5379000000003</v>
      </c>
    </row>
    <row r="1116" spans="1:16" outlineLevel="2" x14ac:dyDescent="0.25">
      <c r="A1116" s="1" t="s">
        <v>959</v>
      </c>
      <c r="B1116" s="1" t="s">
        <v>970</v>
      </c>
      <c r="C1116" s="9">
        <v>47</v>
      </c>
      <c r="D1116" s="9">
        <v>117.54</v>
      </c>
      <c r="E1116" s="9">
        <v>81.83</v>
      </c>
      <c r="F1116" s="9">
        <v>399.45</v>
      </c>
      <c r="G1116" s="8">
        <f t="shared" si="226"/>
        <v>37.130000000000003</v>
      </c>
      <c r="H1116" s="8">
        <f t="shared" si="227"/>
        <v>219.79980000000003</v>
      </c>
      <c r="I1116" s="8">
        <f t="shared" si="228"/>
        <v>175.11620000000002</v>
      </c>
      <c r="J1116" s="8">
        <f t="shared" si="229"/>
        <v>4266.1260000000002</v>
      </c>
      <c r="K1116" s="8">
        <f t="shared" si="230"/>
        <v>4698.1720000000005</v>
      </c>
      <c r="L1116" s="8">
        <f t="shared" si="223"/>
        <v>37.130000000000003</v>
      </c>
      <c r="M1116" s="8">
        <f t="shared" si="224"/>
        <v>219.79980000000003</v>
      </c>
      <c r="N1116" s="8">
        <f t="shared" si="231"/>
        <v>69.555499999999995</v>
      </c>
      <c r="O1116" s="8">
        <f t="shared" si="232"/>
        <v>2560.4744999999998</v>
      </c>
      <c r="P1116" s="8">
        <f t="shared" si="233"/>
        <v>2886.9597999999996</v>
      </c>
    </row>
    <row r="1117" spans="1:16" outlineLevel="2" x14ac:dyDescent="0.25">
      <c r="A1117" s="1" t="s">
        <v>959</v>
      </c>
      <c r="B1117" s="1" t="s">
        <v>971</v>
      </c>
      <c r="C1117" s="9">
        <v>0</v>
      </c>
      <c r="D1117" s="9">
        <v>12</v>
      </c>
      <c r="E1117" s="9">
        <v>0</v>
      </c>
      <c r="F1117" s="9">
        <v>0</v>
      </c>
      <c r="G1117" s="8">
        <f t="shared" si="226"/>
        <v>0</v>
      </c>
      <c r="H1117" s="8">
        <f t="shared" si="227"/>
        <v>22.44</v>
      </c>
      <c r="I1117" s="8">
        <f t="shared" si="228"/>
        <v>0</v>
      </c>
      <c r="J1117" s="8">
        <f t="shared" si="229"/>
        <v>0</v>
      </c>
      <c r="K1117" s="8">
        <f t="shared" si="230"/>
        <v>22.44</v>
      </c>
      <c r="L1117" s="8">
        <f t="shared" si="223"/>
        <v>0</v>
      </c>
      <c r="M1117" s="8">
        <f t="shared" si="224"/>
        <v>22.44</v>
      </c>
      <c r="N1117" s="8">
        <f t="shared" si="231"/>
        <v>0</v>
      </c>
      <c r="O1117" s="8">
        <f t="shared" si="232"/>
        <v>0</v>
      </c>
      <c r="P1117" s="8">
        <f t="shared" si="233"/>
        <v>22.44</v>
      </c>
    </row>
    <row r="1118" spans="1:16" outlineLevel="2" x14ac:dyDescent="0.25">
      <c r="A1118" s="1" t="s">
        <v>959</v>
      </c>
      <c r="B1118" s="1" t="s">
        <v>972</v>
      </c>
      <c r="C1118" s="9">
        <v>0</v>
      </c>
      <c r="D1118" s="9">
        <v>452.92</v>
      </c>
      <c r="E1118" s="9">
        <v>0</v>
      </c>
      <c r="F1118" s="9">
        <v>361.44</v>
      </c>
      <c r="G1118" s="8">
        <f t="shared" si="226"/>
        <v>0</v>
      </c>
      <c r="H1118" s="8">
        <f t="shared" si="227"/>
        <v>846.96040000000005</v>
      </c>
      <c r="I1118" s="8">
        <f t="shared" si="228"/>
        <v>0</v>
      </c>
      <c r="J1118" s="8">
        <f t="shared" si="229"/>
        <v>3860.1792</v>
      </c>
      <c r="K1118" s="8">
        <f t="shared" si="230"/>
        <v>4707.1396000000004</v>
      </c>
      <c r="L1118" s="8">
        <f t="shared" si="223"/>
        <v>0</v>
      </c>
      <c r="M1118" s="8">
        <f t="shared" si="224"/>
        <v>846.96040000000005</v>
      </c>
      <c r="N1118" s="8">
        <f t="shared" si="231"/>
        <v>0</v>
      </c>
      <c r="O1118" s="8">
        <f t="shared" si="232"/>
        <v>2316.8303999999998</v>
      </c>
      <c r="P1118" s="8">
        <f t="shared" si="233"/>
        <v>3163.7907999999998</v>
      </c>
    </row>
    <row r="1119" spans="1:16" outlineLevel="2" x14ac:dyDescent="0.25">
      <c r="A1119" s="1" t="s">
        <v>959</v>
      </c>
      <c r="B1119" s="1" t="s">
        <v>973</v>
      </c>
      <c r="C1119" s="9">
        <v>0</v>
      </c>
      <c r="D1119" s="9">
        <v>290</v>
      </c>
      <c r="E1119" s="9">
        <v>0</v>
      </c>
      <c r="F1119" s="9">
        <v>411.72</v>
      </c>
      <c r="G1119" s="8">
        <f t="shared" si="226"/>
        <v>0</v>
      </c>
      <c r="H1119" s="8">
        <f t="shared" si="227"/>
        <v>542.30000000000007</v>
      </c>
      <c r="I1119" s="8">
        <f t="shared" si="228"/>
        <v>0</v>
      </c>
      <c r="J1119" s="8">
        <f t="shared" si="229"/>
        <v>4397.1696000000002</v>
      </c>
      <c r="K1119" s="8">
        <f t="shared" si="230"/>
        <v>4939.4696000000004</v>
      </c>
      <c r="L1119" s="8">
        <f t="shared" si="223"/>
        <v>0</v>
      </c>
      <c r="M1119" s="8">
        <f t="shared" si="224"/>
        <v>542.30000000000007</v>
      </c>
      <c r="N1119" s="8">
        <f t="shared" si="231"/>
        <v>0</v>
      </c>
      <c r="O1119" s="8">
        <f t="shared" si="232"/>
        <v>2639.1252000000004</v>
      </c>
      <c r="P1119" s="8">
        <f t="shared" si="233"/>
        <v>3181.4252000000006</v>
      </c>
    </row>
    <row r="1120" spans="1:16" outlineLevel="2" x14ac:dyDescent="0.25">
      <c r="A1120" s="1" t="s">
        <v>959</v>
      </c>
      <c r="B1120" s="1" t="s">
        <v>974</v>
      </c>
      <c r="C1120" s="9">
        <v>101.05</v>
      </c>
      <c r="D1120" s="9">
        <v>644.20000000000005</v>
      </c>
      <c r="E1120" s="9">
        <v>0</v>
      </c>
      <c r="F1120" s="9">
        <v>838.57399999999996</v>
      </c>
      <c r="G1120" s="8">
        <f t="shared" si="226"/>
        <v>79.829499999999996</v>
      </c>
      <c r="H1120" s="8">
        <f t="shared" si="227"/>
        <v>1204.6540000000002</v>
      </c>
      <c r="I1120" s="8">
        <f t="shared" si="228"/>
        <v>0</v>
      </c>
      <c r="J1120" s="8">
        <f t="shared" si="229"/>
        <v>8955.9703199999985</v>
      </c>
      <c r="K1120" s="8">
        <f t="shared" si="230"/>
        <v>10240.453819999999</v>
      </c>
      <c r="L1120" s="8">
        <f t="shared" si="223"/>
        <v>79.829499999999996</v>
      </c>
      <c r="M1120" s="8">
        <f t="shared" si="224"/>
        <v>1204.6540000000002</v>
      </c>
      <c r="N1120" s="8">
        <f t="shared" si="231"/>
        <v>0</v>
      </c>
      <c r="O1120" s="8">
        <f t="shared" si="232"/>
        <v>5375.2593399999996</v>
      </c>
      <c r="P1120" s="8">
        <f t="shared" si="233"/>
        <v>6659.7428399999999</v>
      </c>
    </row>
    <row r="1121" spans="1:16" outlineLevel="2" x14ac:dyDescent="0.25">
      <c r="A1121" s="1" t="s">
        <v>959</v>
      </c>
      <c r="B1121" s="1" t="s">
        <v>975</v>
      </c>
      <c r="C1121" s="9">
        <v>143</v>
      </c>
      <c r="D1121" s="9">
        <v>433.05</v>
      </c>
      <c r="E1121" s="9">
        <v>0</v>
      </c>
      <c r="F1121" s="9">
        <v>1112.6400000000001</v>
      </c>
      <c r="G1121" s="8">
        <f t="shared" si="226"/>
        <v>112.97</v>
      </c>
      <c r="H1121" s="8">
        <f t="shared" si="227"/>
        <v>809.8035000000001</v>
      </c>
      <c r="I1121" s="8">
        <f t="shared" si="228"/>
        <v>0</v>
      </c>
      <c r="J1121" s="8">
        <f t="shared" si="229"/>
        <v>11882.995200000001</v>
      </c>
      <c r="K1121" s="8">
        <f t="shared" si="230"/>
        <v>12805.768700000001</v>
      </c>
      <c r="L1121" s="8">
        <f t="shared" si="223"/>
        <v>112.97</v>
      </c>
      <c r="M1121" s="8">
        <f t="shared" si="224"/>
        <v>809.8035000000001</v>
      </c>
      <c r="N1121" s="8">
        <f t="shared" si="231"/>
        <v>0</v>
      </c>
      <c r="O1121" s="8">
        <f t="shared" si="232"/>
        <v>7132.0224000000007</v>
      </c>
      <c r="P1121" s="8">
        <f t="shared" si="233"/>
        <v>8054.795900000001</v>
      </c>
    </row>
    <row r="1122" spans="1:16" outlineLevel="2" x14ac:dyDescent="0.25">
      <c r="A1122" s="1" t="s">
        <v>959</v>
      </c>
      <c r="B1122" s="1" t="s">
        <v>956</v>
      </c>
      <c r="C1122" s="9">
        <v>216</v>
      </c>
      <c r="D1122" s="9">
        <v>2301.4850000000001</v>
      </c>
      <c r="E1122" s="9">
        <v>50</v>
      </c>
      <c r="F1122" s="9">
        <v>1722.9</v>
      </c>
      <c r="G1122" s="8">
        <f t="shared" si="226"/>
        <v>170.64000000000001</v>
      </c>
      <c r="H1122" s="8">
        <f t="shared" si="227"/>
        <v>4303.7769500000004</v>
      </c>
      <c r="I1122" s="8">
        <f t="shared" si="228"/>
        <v>107</v>
      </c>
      <c r="J1122" s="8">
        <f t="shared" si="229"/>
        <v>18400.572</v>
      </c>
      <c r="K1122" s="8">
        <f t="shared" si="230"/>
        <v>22981.988949999999</v>
      </c>
      <c r="L1122" s="8">
        <f t="shared" si="223"/>
        <v>170.64000000000001</v>
      </c>
      <c r="M1122" s="8">
        <f t="shared" si="224"/>
        <v>4303.7769500000004</v>
      </c>
      <c r="N1122" s="8">
        <f t="shared" si="231"/>
        <v>42.5</v>
      </c>
      <c r="O1122" s="8">
        <f t="shared" si="232"/>
        <v>11043.789000000001</v>
      </c>
      <c r="P1122" s="8">
        <f t="shared" si="233"/>
        <v>15560.705950000001</v>
      </c>
    </row>
    <row r="1123" spans="1:16" outlineLevel="2" x14ac:dyDescent="0.25">
      <c r="A1123" s="1" t="s">
        <v>959</v>
      </c>
      <c r="B1123" s="1" t="s">
        <v>335</v>
      </c>
      <c r="C1123" s="9">
        <v>0</v>
      </c>
      <c r="D1123" s="9">
        <v>498</v>
      </c>
      <c r="E1123" s="9">
        <v>0</v>
      </c>
      <c r="F1123" s="9">
        <v>227.68</v>
      </c>
      <c r="G1123" s="8">
        <f t="shared" si="226"/>
        <v>0</v>
      </c>
      <c r="H1123" s="8">
        <f t="shared" si="227"/>
        <v>931.2600000000001</v>
      </c>
      <c r="I1123" s="8">
        <f t="shared" si="228"/>
        <v>0</v>
      </c>
      <c r="J1123" s="8">
        <f t="shared" si="229"/>
        <v>2431.6224000000002</v>
      </c>
      <c r="K1123" s="8">
        <f t="shared" si="230"/>
        <v>3362.8824000000004</v>
      </c>
      <c r="L1123" s="8">
        <f t="shared" si="223"/>
        <v>0</v>
      </c>
      <c r="M1123" s="8">
        <f t="shared" si="224"/>
        <v>931.2600000000001</v>
      </c>
      <c r="N1123" s="8">
        <f t="shared" si="231"/>
        <v>0</v>
      </c>
      <c r="O1123" s="8">
        <f t="shared" si="232"/>
        <v>1459.4288000000001</v>
      </c>
      <c r="P1123" s="8">
        <f t="shared" si="233"/>
        <v>2390.6888000000004</v>
      </c>
    </row>
    <row r="1124" spans="1:16" outlineLevel="2" x14ac:dyDescent="0.25">
      <c r="A1124" s="1" t="s">
        <v>959</v>
      </c>
      <c r="B1124" s="1" t="s">
        <v>710</v>
      </c>
      <c r="C1124" s="9">
        <v>20</v>
      </c>
      <c r="D1124" s="9">
        <v>828</v>
      </c>
      <c r="E1124" s="9">
        <v>40</v>
      </c>
      <c r="F1124" s="9">
        <v>279.06</v>
      </c>
      <c r="G1124" s="8">
        <f t="shared" si="226"/>
        <v>15.8</v>
      </c>
      <c r="H1124" s="8">
        <f t="shared" si="227"/>
        <v>1548.3600000000001</v>
      </c>
      <c r="I1124" s="8">
        <f t="shared" si="228"/>
        <v>85.600000000000009</v>
      </c>
      <c r="J1124" s="8">
        <f t="shared" si="229"/>
        <v>2980.3607999999999</v>
      </c>
      <c r="K1124" s="8">
        <f t="shared" si="230"/>
        <v>4630.1207999999997</v>
      </c>
      <c r="L1124" s="8">
        <f t="shared" si="223"/>
        <v>15.8</v>
      </c>
      <c r="M1124" s="8">
        <f t="shared" si="224"/>
        <v>1548.3600000000001</v>
      </c>
      <c r="N1124" s="8">
        <f t="shared" si="231"/>
        <v>34</v>
      </c>
      <c r="O1124" s="8">
        <f t="shared" si="232"/>
        <v>1788.7746</v>
      </c>
      <c r="P1124" s="8">
        <f t="shared" si="233"/>
        <v>3386.9346</v>
      </c>
    </row>
    <row r="1125" spans="1:16" outlineLevel="2" x14ac:dyDescent="0.25">
      <c r="A1125" s="1" t="s">
        <v>959</v>
      </c>
      <c r="B1125" s="1" t="s">
        <v>976</v>
      </c>
      <c r="C1125" s="9">
        <v>134</v>
      </c>
      <c r="D1125" s="9">
        <v>1462.33</v>
      </c>
      <c r="E1125" s="9">
        <v>0</v>
      </c>
      <c r="F1125" s="9">
        <v>594.59</v>
      </c>
      <c r="G1125" s="8">
        <f t="shared" si="226"/>
        <v>105.86</v>
      </c>
      <c r="H1125" s="8">
        <f t="shared" si="227"/>
        <v>2734.5571</v>
      </c>
      <c r="I1125" s="8">
        <f t="shared" si="228"/>
        <v>0</v>
      </c>
      <c r="J1125" s="8">
        <f t="shared" si="229"/>
        <v>6350.2212</v>
      </c>
      <c r="K1125" s="8">
        <f t="shared" si="230"/>
        <v>9190.6383000000005</v>
      </c>
      <c r="L1125" s="8">
        <f t="shared" si="223"/>
        <v>105.86</v>
      </c>
      <c r="M1125" s="8">
        <f t="shared" si="224"/>
        <v>2734.5571</v>
      </c>
      <c r="N1125" s="8">
        <f t="shared" si="231"/>
        <v>0</v>
      </c>
      <c r="O1125" s="8">
        <f t="shared" si="232"/>
        <v>3811.3219000000004</v>
      </c>
      <c r="P1125" s="8">
        <f t="shared" si="233"/>
        <v>6651.7390000000005</v>
      </c>
    </row>
    <row r="1126" spans="1:16" outlineLevel="2" x14ac:dyDescent="0.25">
      <c r="A1126" s="1" t="s">
        <v>959</v>
      </c>
      <c r="B1126" s="1" t="s">
        <v>977</v>
      </c>
      <c r="C1126" s="9">
        <v>46.22</v>
      </c>
      <c r="D1126" s="9">
        <v>1207.3399999999999</v>
      </c>
      <c r="E1126" s="9">
        <v>0</v>
      </c>
      <c r="F1126" s="9">
        <v>741.99</v>
      </c>
      <c r="G1126" s="8">
        <f t="shared" si="226"/>
        <v>36.513800000000003</v>
      </c>
      <c r="H1126" s="8">
        <f t="shared" si="227"/>
        <v>2257.7258000000002</v>
      </c>
      <c r="I1126" s="8">
        <f t="shared" si="228"/>
        <v>0</v>
      </c>
      <c r="J1126" s="8">
        <f t="shared" si="229"/>
        <v>7924.4531999999999</v>
      </c>
      <c r="K1126" s="8">
        <f t="shared" si="230"/>
        <v>10218.692800000001</v>
      </c>
      <c r="L1126" s="8">
        <f t="shared" si="223"/>
        <v>36.513800000000003</v>
      </c>
      <c r="M1126" s="8">
        <f t="shared" si="224"/>
        <v>2257.7258000000002</v>
      </c>
      <c r="N1126" s="8">
        <f t="shared" si="231"/>
        <v>0</v>
      </c>
      <c r="O1126" s="8">
        <f t="shared" si="232"/>
        <v>4756.1558999999997</v>
      </c>
      <c r="P1126" s="8">
        <f t="shared" si="233"/>
        <v>7050.3955000000005</v>
      </c>
    </row>
    <row r="1127" spans="1:16" outlineLevel="1" x14ac:dyDescent="0.25">
      <c r="A1127" s="23" t="s">
        <v>1217</v>
      </c>
      <c r="B1127" s="22"/>
      <c r="C1127" s="9">
        <f t="shared" ref="C1127:P1127" si="234">SUBTOTAL(9,C1103:C1126)</f>
        <v>1299.3</v>
      </c>
      <c r="D1127" s="9">
        <f t="shared" si="234"/>
        <v>27352.241999999995</v>
      </c>
      <c r="E1127" s="9">
        <f t="shared" si="234"/>
        <v>630.44000000000005</v>
      </c>
      <c r="F1127" s="9">
        <f t="shared" si="234"/>
        <v>17691.652999999998</v>
      </c>
      <c r="G1127" s="8">
        <f t="shared" si="234"/>
        <v>1026.4470000000001</v>
      </c>
      <c r="H1127" s="8">
        <f t="shared" si="234"/>
        <v>51148.692540000011</v>
      </c>
      <c r="I1127" s="8">
        <f t="shared" si="234"/>
        <v>1349.1415999999999</v>
      </c>
      <c r="J1127" s="8">
        <f t="shared" si="234"/>
        <v>188946.85404000001</v>
      </c>
      <c r="K1127" s="8">
        <f t="shared" si="234"/>
        <v>242471.13517999995</v>
      </c>
      <c r="L1127" s="8">
        <f t="shared" si="234"/>
        <v>1026.4470000000001</v>
      </c>
      <c r="M1127" s="8">
        <f t="shared" si="234"/>
        <v>51148.692540000011</v>
      </c>
      <c r="N1127" s="8">
        <f t="shared" si="234"/>
        <v>535.87400000000002</v>
      </c>
      <c r="O1127" s="8">
        <f t="shared" si="234"/>
        <v>113403.49573</v>
      </c>
      <c r="P1127" s="8">
        <f t="shared" si="234"/>
        <v>166114.50927000001</v>
      </c>
    </row>
    <row r="1128" spans="1:16" outlineLevel="2" x14ac:dyDescent="0.25">
      <c r="A1128" s="1" t="s">
        <v>978</v>
      </c>
      <c r="B1128" s="1" t="s">
        <v>979</v>
      </c>
      <c r="C1128" s="9">
        <v>652.4</v>
      </c>
      <c r="D1128" s="9">
        <v>691.82</v>
      </c>
      <c r="E1128" s="9">
        <v>291.39</v>
      </c>
      <c r="F1128" s="9">
        <v>786.71</v>
      </c>
      <c r="G1128" s="8">
        <f t="shared" si="226"/>
        <v>515.39599999999996</v>
      </c>
      <c r="H1128" s="8">
        <f t="shared" si="227"/>
        <v>1293.7034000000001</v>
      </c>
      <c r="I1128" s="8">
        <f t="shared" si="228"/>
        <v>623.57460000000003</v>
      </c>
      <c r="J1128" s="8">
        <f t="shared" si="229"/>
        <v>8402.0627999999997</v>
      </c>
      <c r="K1128" s="8">
        <f t="shared" si="230"/>
        <v>10834.736799999999</v>
      </c>
      <c r="L1128" s="8">
        <f t="shared" si="223"/>
        <v>515.39599999999996</v>
      </c>
      <c r="M1128" s="8">
        <f t="shared" si="224"/>
        <v>1293.7034000000001</v>
      </c>
      <c r="N1128" s="8">
        <f t="shared" si="231"/>
        <v>247.68149999999997</v>
      </c>
      <c r="O1128" s="8">
        <f t="shared" si="232"/>
        <v>5042.8110999999999</v>
      </c>
      <c r="P1128" s="8">
        <f t="shared" si="233"/>
        <v>7099.5920000000006</v>
      </c>
    </row>
    <row r="1129" spans="1:16" outlineLevel="2" x14ac:dyDescent="0.25">
      <c r="A1129" s="1" t="s">
        <v>978</v>
      </c>
      <c r="B1129" s="1" t="s">
        <v>980</v>
      </c>
      <c r="C1129" s="9">
        <v>3736.84</v>
      </c>
      <c r="D1129" s="9">
        <v>4275.2700000000004</v>
      </c>
      <c r="E1129" s="9">
        <v>557.58000000000004</v>
      </c>
      <c r="F1129" s="9">
        <v>442.85</v>
      </c>
      <c r="G1129" s="8">
        <f t="shared" si="226"/>
        <v>2952.1036000000004</v>
      </c>
      <c r="H1129" s="8">
        <f t="shared" si="227"/>
        <v>7994.7549000000017</v>
      </c>
      <c r="I1129" s="8">
        <f t="shared" si="228"/>
        <v>1193.2212000000002</v>
      </c>
      <c r="J1129" s="8">
        <f t="shared" si="229"/>
        <v>4729.6379999999999</v>
      </c>
      <c r="K1129" s="8">
        <f t="shared" si="230"/>
        <v>16869.717700000001</v>
      </c>
      <c r="L1129" s="8">
        <f t="shared" si="223"/>
        <v>2952.1036000000004</v>
      </c>
      <c r="M1129" s="8">
        <f t="shared" si="224"/>
        <v>7994.7549000000017</v>
      </c>
      <c r="N1129" s="8">
        <f t="shared" si="231"/>
        <v>473.94300000000004</v>
      </c>
      <c r="O1129" s="8">
        <f t="shared" si="232"/>
        <v>2838.6685000000002</v>
      </c>
      <c r="P1129" s="8">
        <f t="shared" si="233"/>
        <v>14259.470000000001</v>
      </c>
    </row>
    <row r="1130" spans="1:16" outlineLevel="2" x14ac:dyDescent="0.25">
      <c r="A1130" s="1" t="s">
        <v>978</v>
      </c>
      <c r="B1130" s="1" t="s">
        <v>981</v>
      </c>
      <c r="C1130" s="9">
        <v>30</v>
      </c>
      <c r="D1130" s="9">
        <v>0</v>
      </c>
      <c r="E1130" s="9">
        <v>0</v>
      </c>
      <c r="F1130" s="9">
        <v>0</v>
      </c>
      <c r="G1130" s="8">
        <f t="shared" si="226"/>
        <v>23.700000000000003</v>
      </c>
      <c r="H1130" s="8">
        <f t="shared" si="227"/>
        <v>0</v>
      </c>
      <c r="I1130" s="8">
        <f t="shared" si="228"/>
        <v>0</v>
      </c>
      <c r="J1130" s="8">
        <f t="shared" si="229"/>
        <v>0</v>
      </c>
      <c r="K1130" s="8">
        <f t="shared" si="230"/>
        <v>23.700000000000003</v>
      </c>
      <c r="L1130" s="8">
        <f t="shared" si="223"/>
        <v>23.700000000000003</v>
      </c>
      <c r="M1130" s="8">
        <f t="shared" si="224"/>
        <v>0</v>
      </c>
      <c r="N1130" s="8">
        <f t="shared" si="231"/>
        <v>0</v>
      </c>
      <c r="O1130" s="8">
        <f t="shared" si="232"/>
        <v>0</v>
      </c>
      <c r="P1130" s="8">
        <f t="shared" si="233"/>
        <v>23.700000000000003</v>
      </c>
    </row>
    <row r="1131" spans="1:16" outlineLevel="2" x14ac:dyDescent="0.25">
      <c r="A1131" s="1" t="s">
        <v>978</v>
      </c>
      <c r="B1131" s="1" t="s">
        <v>982</v>
      </c>
      <c r="C1131" s="9">
        <v>15978.46</v>
      </c>
      <c r="D1131" s="9">
        <v>1520.11</v>
      </c>
      <c r="E1131" s="9">
        <v>269.8</v>
      </c>
      <c r="F1131" s="9">
        <v>338.33</v>
      </c>
      <c r="G1131" s="8">
        <f t="shared" si="226"/>
        <v>12622.983399999999</v>
      </c>
      <c r="H1131" s="8">
        <f t="shared" si="227"/>
        <v>2842.6057000000001</v>
      </c>
      <c r="I1131" s="8">
        <f t="shared" si="228"/>
        <v>577.37200000000007</v>
      </c>
      <c r="J1131" s="8">
        <f t="shared" si="229"/>
        <v>3613.3643999999999</v>
      </c>
      <c r="K1131" s="8">
        <f t="shared" si="230"/>
        <v>19656.325499999999</v>
      </c>
      <c r="L1131" s="8">
        <f t="shared" si="223"/>
        <v>12622.983399999999</v>
      </c>
      <c r="M1131" s="8">
        <f t="shared" si="224"/>
        <v>2842.6057000000001</v>
      </c>
      <c r="N1131" s="8">
        <f t="shared" si="231"/>
        <v>229.33</v>
      </c>
      <c r="O1131" s="8">
        <f t="shared" si="232"/>
        <v>2168.6952999999999</v>
      </c>
      <c r="P1131" s="8">
        <f t="shared" si="233"/>
        <v>17863.614399999999</v>
      </c>
    </row>
    <row r="1132" spans="1:16" outlineLevel="2" x14ac:dyDescent="0.25">
      <c r="A1132" s="1" t="s">
        <v>978</v>
      </c>
      <c r="B1132" s="1" t="s">
        <v>983</v>
      </c>
      <c r="C1132" s="9">
        <v>2556.4899999999998</v>
      </c>
      <c r="D1132" s="9">
        <v>928.22</v>
      </c>
      <c r="E1132" s="9">
        <v>355.95</v>
      </c>
      <c r="F1132" s="9">
        <v>575.91999999999996</v>
      </c>
      <c r="G1132" s="8">
        <f t="shared" si="226"/>
        <v>2019.6270999999999</v>
      </c>
      <c r="H1132" s="8">
        <f t="shared" si="227"/>
        <v>1735.7714000000001</v>
      </c>
      <c r="I1132" s="8">
        <f t="shared" si="228"/>
        <v>761.73300000000006</v>
      </c>
      <c r="J1132" s="8">
        <f t="shared" si="229"/>
        <v>6150.8255999999992</v>
      </c>
      <c r="K1132" s="8">
        <f t="shared" si="230"/>
        <v>10667.9571</v>
      </c>
      <c r="L1132" s="8">
        <f t="shared" si="223"/>
        <v>2019.6270999999999</v>
      </c>
      <c r="M1132" s="8">
        <f t="shared" si="224"/>
        <v>1735.7714000000001</v>
      </c>
      <c r="N1132" s="8">
        <f t="shared" si="231"/>
        <v>302.5575</v>
      </c>
      <c r="O1132" s="8">
        <f t="shared" si="232"/>
        <v>3691.6471999999999</v>
      </c>
      <c r="P1132" s="8">
        <f t="shared" si="233"/>
        <v>7749.6031999999996</v>
      </c>
    </row>
    <row r="1133" spans="1:16" outlineLevel="2" x14ac:dyDescent="0.25">
      <c r="A1133" s="1" t="s">
        <v>978</v>
      </c>
      <c r="B1133" s="1" t="s">
        <v>984</v>
      </c>
      <c r="C1133" s="9">
        <v>1163.54</v>
      </c>
      <c r="D1133" s="9">
        <v>270</v>
      </c>
      <c r="E1133" s="9">
        <v>159.31</v>
      </c>
      <c r="F1133" s="9">
        <v>200</v>
      </c>
      <c r="G1133" s="8">
        <f t="shared" si="226"/>
        <v>919.19659999999999</v>
      </c>
      <c r="H1133" s="8">
        <f t="shared" si="227"/>
        <v>504.90000000000003</v>
      </c>
      <c r="I1133" s="8">
        <f t="shared" si="228"/>
        <v>340.92340000000002</v>
      </c>
      <c r="J1133" s="8">
        <f t="shared" si="229"/>
        <v>2136</v>
      </c>
      <c r="K1133" s="8">
        <f t="shared" si="230"/>
        <v>3901.02</v>
      </c>
      <c r="L1133" s="8">
        <f t="shared" si="223"/>
        <v>919.19659999999999</v>
      </c>
      <c r="M1133" s="8">
        <f t="shared" si="224"/>
        <v>504.90000000000003</v>
      </c>
      <c r="N1133" s="8">
        <f t="shared" si="231"/>
        <v>135.4135</v>
      </c>
      <c r="O1133" s="8">
        <f t="shared" si="232"/>
        <v>1282</v>
      </c>
      <c r="P1133" s="8">
        <f t="shared" si="233"/>
        <v>2841.5101</v>
      </c>
    </row>
    <row r="1134" spans="1:16" outlineLevel="2" x14ac:dyDescent="0.25">
      <c r="A1134" s="1" t="s">
        <v>978</v>
      </c>
      <c r="B1134" s="1" t="s">
        <v>985</v>
      </c>
      <c r="C1134" s="9">
        <v>548.96</v>
      </c>
      <c r="D1134" s="9">
        <v>110</v>
      </c>
      <c r="E1134" s="9">
        <v>140.02000000000001</v>
      </c>
      <c r="F1134" s="9">
        <v>160</v>
      </c>
      <c r="G1134" s="8">
        <f t="shared" si="226"/>
        <v>433.67840000000007</v>
      </c>
      <c r="H1134" s="8">
        <f t="shared" si="227"/>
        <v>205.70000000000002</v>
      </c>
      <c r="I1134" s="8">
        <f t="shared" si="228"/>
        <v>299.64280000000002</v>
      </c>
      <c r="J1134" s="8">
        <f t="shared" si="229"/>
        <v>1708.8</v>
      </c>
      <c r="K1134" s="8">
        <f t="shared" si="230"/>
        <v>2647.8212000000003</v>
      </c>
      <c r="L1134" s="8">
        <f t="shared" si="223"/>
        <v>433.67840000000007</v>
      </c>
      <c r="M1134" s="8">
        <f t="shared" si="224"/>
        <v>205.70000000000002</v>
      </c>
      <c r="N1134" s="8">
        <f t="shared" si="231"/>
        <v>119.01700000000001</v>
      </c>
      <c r="O1134" s="8">
        <f t="shared" si="232"/>
        <v>1025.5999999999999</v>
      </c>
      <c r="P1134" s="8">
        <f t="shared" si="233"/>
        <v>1783.9954</v>
      </c>
    </row>
    <row r="1135" spans="1:16" outlineLevel="2" x14ac:dyDescent="0.25">
      <c r="A1135" s="1" t="s">
        <v>978</v>
      </c>
      <c r="B1135" s="1" t="s">
        <v>986</v>
      </c>
      <c r="C1135" s="9">
        <v>1394.91</v>
      </c>
      <c r="D1135" s="9">
        <v>437.08</v>
      </c>
      <c r="E1135" s="9">
        <v>263.83</v>
      </c>
      <c r="F1135" s="9">
        <v>322.95</v>
      </c>
      <c r="G1135" s="8">
        <f t="shared" si="226"/>
        <v>1101.9789000000001</v>
      </c>
      <c r="H1135" s="8">
        <f t="shared" si="227"/>
        <v>817.33960000000002</v>
      </c>
      <c r="I1135" s="8">
        <f t="shared" si="228"/>
        <v>564.59619999999995</v>
      </c>
      <c r="J1135" s="8">
        <f t="shared" si="229"/>
        <v>3449.1059999999998</v>
      </c>
      <c r="K1135" s="8">
        <f t="shared" si="230"/>
        <v>5933.0207</v>
      </c>
      <c r="L1135" s="8">
        <f t="shared" si="223"/>
        <v>1101.9789000000001</v>
      </c>
      <c r="M1135" s="8">
        <f t="shared" si="224"/>
        <v>817.33960000000002</v>
      </c>
      <c r="N1135" s="8">
        <f t="shared" si="231"/>
        <v>224.25549999999998</v>
      </c>
      <c r="O1135" s="8">
        <f t="shared" si="232"/>
        <v>2070.1095</v>
      </c>
      <c r="P1135" s="8">
        <f t="shared" si="233"/>
        <v>4213.6835000000001</v>
      </c>
    </row>
    <row r="1136" spans="1:16" outlineLevel="2" x14ac:dyDescent="0.25">
      <c r="A1136" s="1" t="s">
        <v>978</v>
      </c>
      <c r="B1136" s="1" t="s">
        <v>987</v>
      </c>
      <c r="C1136" s="9">
        <v>246</v>
      </c>
      <c r="D1136" s="9">
        <v>176</v>
      </c>
      <c r="E1136" s="9">
        <v>200</v>
      </c>
      <c r="F1136" s="9">
        <v>208</v>
      </c>
      <c r="G1136" s="8">
        <f t="shared" si="226"/>
        <v>194.34</v>
      </c>
      <c r="H1136" s="8">
        <f t="shared" si="227"/>
        <v>329.12</v>
      </c>
      <c r="I1136" s="8">
        <f t="shared" si="228"/>
        <v>428</v>
      </c>
      <c r="J1136" s="8">
        <f t="shared" si="229"/>
        <v>2221.44</v>
      </c>
      <c r="K1136" s="8">
        <f t="shared" si="230"/>
        <v>3172.9</v>
      </c>
      <c r="L1136" s="8">
        <f t="shared" si="223"/>
        <v>194.34</v>
      </c>
      <c r="M1136" s="8">
        <f t="shared" si="224"/>
        <v>329.12</v>
      </c>
      <c r="N1136" s="8">
        <f t="shared" si="231"/>
        <v>170</v>
      </c>
      <c r="O1136" s="8">
        <f t="shared" si="232"/>
        <v>1333.28</v>
      </c>
      <c r="P1136" s="8">
        <f t="shared" si="233"/>
        <v>2026.74</v>
      </c>
    </row>
    <row r="1137" spans="1:16" outlineLevel="2" x14ac:dyDescent="0.25">
      <c r="A1137" s="1" t="s">
        <v>978</v>
      </c>
      <c r="B1137" s="1" t="s">
        <v>988</v>
      </c>
      <c r="C1137" s="9">
        <v>2764.98</v>
      </c>
      <c r="D1137" s="9">
        <v>926</v>
      </c>
      <c r="E1137" s="9">
        <v>553.38</v>
      </c>
      <c r="F1137" s="9">
        <v>348.38</v>
      </c>
      <c r="G1137" s="8">
        <f t="shared" si="226"/>
        <v>2184.3342000000002</v>
      </c>
      <c r="H1137" s="8">
        <f t="shared" si="227"/>
        <v>1731.6200000000001</v>
      </c>
      <c r="I1137" s="8">
        <f t="shared" si="228"/>
        <v>1184.2332000000001</v>
      </c>
      <c r="J1137" s="8">
        <f t="shared" si="229"/>
        <v>3720.6983999999998</v>
      </c>
      <c r="K1137" s="8">
        <f t="shared" si="230"/>
        <v>8820.8858</v>
      </c>
      <c r="L1137" s="8">
        <f t="shared" si="223"/>
        <v>2184.3342000000002</v>
      </c>
      <c r="M1137" s="8">
        <f t="shared" si="224"/>
        <v>1731.6200000000001</v>
      </c>
      <c r="N1137" s="8">
        <f t="shared" si="231"/>
        <v>470.37299999999999</v>
      </c>
      <c r="O1137" s="8">
        <f t="shared" si="232"/>
        <v>2233.1158</v>
      </c>
      <c r="P1137" s="8">
        <f t="shared" si="233"/>
        <v>6619.4429999999993</v>
      </c>
    </row>
    <row r="1138" spans="1:16" outlineLevel="2" x14ac:dyDescent="0.25">
      <c r="A1138" s="1" t="s">
        <v>978</v>
      </c>
      <c r="B1138" s="1" t="s">
        <v>989</v>
      </c>
      <c r="C1138" s="9">
        <v>15790.34</v>
      </c>
      <c r="D1138" s="9">
        <v>1120.08</v>
      </c>
      <c r="E1138" s="9">
        <v>63</v>
      </c>
      <c r="F1138" s="9">
        <v>694.98</v>
      </c>
      <c r="G1138" s="8">
        <f t="shared" si="226"/>
        <v>12474.3686</v>
      </c>
      <c r="H1138" s="8">
        <f t="shared" si="227"/>
        <v>2094.5495999999998</v>
      </c>
      <c r="I1138" s="8">
        <f t="shared" si="228"/>
        <v>134.82000000000002</v>
      </c>
      <c r="J1138" s="8">
        <f t="shared" si="229"/>
        <v>7422.3864000000003</v>
      </c>
      <c r="K1138" s="8">
        <f t="shared" si="230"/>
        <v>22126.124599999999</v>
      </c>
      <c r="L1138" s="8">
        <f t="shared" si="223"/>
        <v>12474.3686</v>
      </c>
      <c r="M1138" s="8">
        <f t="shared" si="224"/>
        <v>2094.5495999999998</v>
      </c>
      <c r="N1138" s="8">
        <f t="shared" si="231"/>
        <v>53.55</v>
      </c>
      <c r="O1138" s="8">
        <f t="shared" si="232"/>
        <v>4454.8218000000006</v>
      </c>
      <c r="P1138" s="8">
        <f t="shared" si="233"/>
        <v>19077.29</v>
      </c>
    </row>
    <row r="1139" spans="1:16" outlineLevel="2" x14ac:dyDescent="0.25">
      <c r="A1139" s="1" t="s">
        <v>978</v>
      </c>
      <c r="B1139" s="1" t="s">
        <v>990</v>
      </c>
      <c r="C1139" s="9">
        <v>7508.35</v>
      </c>
      <c r="D1139" s="9">
        <v>1214.26</v>
      </c>
      <c r="E1139" s="9">
        <v>679.98</v>
      </c>
      <c r="F1139" s="9">
        <v>289</v>
      </c>
      <c r="G1139" s="8">
        <f t="shared" si="226"/>
        <v>5931.5965000000006</v>
      </c>
      <c r="H1139" s="8">
        <f t="shared" si="227"/>
        <v>2270.6662000000001</v>
      </c>
      <c r="I1139" s="8">
        <f t="shared" si="228"/>
        <v>1455.1572000000001</v>
      </c>
      <c r="J1139" s="8">
        <f t="shared" si="229"/>
        <v>3086.52</v>
      </c>
      <c r="K1139" s="8">
        <f t="shared" si="230"/>
        <v>12743.939900000001</v>
      </c>
      <c r="L1139" s="8">
        <f t="shared" si="223"/>
        <v>5931.5965000000006</v>
      </c>
      <c r="M1139" s="8">
        <f t="shared" si="224"/>
        <v>2270.6662000000001</v>
      </c>
      <c r="N1139" s="8">
        <f t="shared" si="231"/>
        <v>577.98299999999995</v>
      </c>
      <c r="O1139" s="8">
        <f t="shared" si="232"/>
        <v>1852.49</v>
      </c>
      <c r="P1139" s="8">
        <f t="shared" si="233"/>
        <v>10632.735700000001</v>
      </c>
    </row>
    <row r="1140" spans="1:16" outlineLevel="2" x14ac:dyDescent="0.25">
      <c r="A1140" s="1" t="s">
        <v>978</v>
      </c>
      <c r="B1140" s="1" t="s">
        <v>991</v>
      </c>
      <c r="C1140" s="9">
        <v>354.36</v>
      </c>
      <c r="D1140" s="9">
        <v>843.38</v>
      </c>
      <c r="E1140" s="9">
        <v>326.60599999999999</v>
      </c>
      <c r="F1140" s="9">
        <v>2089.85</v>
      </c>
      <c r="G1140" s="8">
        <f t="shared" si="226"/>
        <v>279.94440000000003</v>
      </c>
      <c r="H1140" s="8">
        <f t="shared" si="227"/>
        <v>1577.1206000000002</v>
      </c>
      <c r="I1140" s="8">
        <f t="shared" si="228"/>
        <v>698.93684000000007</v>
      </c>
      <c r="J1140" s="8">
        <f t="shared" si="229"/>
        <v>22319.597999999998</v>
      </c>
      <c r="K1140" s="8">
        <f t="shared" si="230"/>
        <v>24875.599839999999</v>
      </c>
      <c r="L1140" s="8">
        <f t="shared" si="223"/>
        <v>279.94440000000003</v>
      </c>
      <c r="M1140" s="8">
        <f t="shared" si="224"/>
        <v>1577.1206000000002</v>
      </c>
      <c r="N1140" s="8">
        <f t="shared" si="231"/>
        <v>277.61509999999998</v>
      </c>
      <c r="O1140" s="8">
        <f t="shared" si="232"/>
        <v>13395.9385</v>
      </c>
      <c r="P1140" s="8">
        <f t="shared" si="233"/>
        <v>15530.618600000002</v>
      </c>
    </row>
    <row r="1141" spans="1:16" outlineLevel="2" x14ac:dyDescent="0.25">
      <c r="A1141" s="1" t="s">
        <v>978</v>
      </c>
      <c r="B1141" s="1" t="s">
        <v>140</v>
      </c>
      <c r="C1141" s="9">
        <v>872.7</v>
      </c>
      <c r="D1141" s="9">
        <v>609.33000000000004</v>
      </c>
      <c r="E1141" s="9">
        <v>78.59</v>
      </c>
      <c r="F1141" s="9">
        <v>203.65</v>
      </c>
      <c r="G1141" s="8">
        <f t="shared" si="226"/>
        <v>689.43300000000011</v>
      </c>
      <c r="H1141" s="8">
        <f t="shared" si="227"/>
        <v>1139.4471000000001</v>
      </c>
      <c r="I1141" s="8">
        <f t="shared" si="228"/>
        <v>168.18260000000001</v>
      </c>
      <c r="J1141" s="8">
        <f t="shared" si="229"/>
        <v>2174.982</v>
      </c>
      <c r="K1141" s="8">
        <f t="shared" si="230"/>
        <v>4172.0447000000004</v>
      </c>
      <c r="L1141" s="8">
        <f t="shared" si="223"/>
        <v>689.43300000000011</v>
      </c>
      <c r="M1141" s="8">
        <f t="shared" si="224"/>
        <v>1139.4471000000001</v>
      </c>
      <c r="N1141" s="8">
        <f t="shared" si="231"/>
        <v>66.801500000000004</v>
      </c>
      <c r="O1141" s="8">
        <f t="shared" si="232"/>
        <v>1305.3965000000001</v>
      </c>
      <c r="P1141" s="8">
        <f t="shared" si="233"/>
        <v>3201.0781000000006</v>
      </c>
    </row>
    <row r="1142" spans="1:16" outlineLevel="2" x14ac:dyDescent="0.25">
      <c r="A1142" s="1" t="s">
        <v>978</v>
      </c>
      <c r="B1142" s="1" t="s">
        <v>992</v>
      </c>
      <c r="C1142" s="9">
        <v>588.07000000000005</v>
      </c>
      <c r="D1142" s="9">
        <v>681.54</v>
      </c>
      <c r="E1142" s="9">
        <v>466.07</v>
      </c>
      <c r="F1142" s="9">
        <v>1470.38</v>
      </c>
      <c r="G1142" s="8">
        <f t="shared" si="226"/>
        <v>464.57530000000008</v>
      </c>
      <c r="H1142" s="8">
        <f t="shared" si="227"/>
        <v>1274.4798000000001</v>
      </c>
      <c r="I1142" s="8">
        <f t="shared" si="228"/>
        <v>997.38980000000004</v>
      </c>
      <c r="J1142" s="8">
        <f t="shared" si="229"/>
        <v>15703.6584</v>
      </c>
      <c r="K1142" s="8">
        <f t="shared" si="230"/>
        <v>18440.103299999999</v>
      </c>
      <c r="L1142" s="8">
        <f t="shared" si="223"/>
        <v>464.57530000000008</v>
      </c>
      <c r="M1142" s="8">
        <f t="shared" si="224"/>
        <v>1274.4798000000001</v>
      </c>
      <c r="N1142" s="8">
        <f t="shared" si="231"/>
        <v>396.15949999999998</v>
      </c>
      <c r="O1142" s="8">
        <f t="shared" si="232"/>
        <v>9425.1358</v>
      </c>
      <c r="P1142" s="8">
        <f t="shared" si="233"/>
        <v>11560.350399999999</v>
      </c>
    </row>
    <row r="1143" spans="1:16" outlineLevel="2" x14ac:dyDescent="0.25">
      <c r="A1143" s="1" t="s">
        <v>978</v>
      </c>
      <c r="B1143" s="1" t="s">
        <v>993</v>
      </c>
      <c r="C1143" s="9">
        <v>497.02</v>
      </c>
      <c r="D1143" s="9">
        <v>1609.51</v>
      </c>
      <c r="E1143" s="9">
        <v>40</v>
      </c>
      <c r="F1143" s="9">
        <v>116.1</v>
      </c>
      <c r="G1143" s="8">
        <f t="shared" si="226"/>
        <v>392.64580000000001</v>
      </c>
      <c r="H1143" s="8">
        <f t="shared" si="227"/>
        <v>3009.7837</v>
      </c>
      <c r="I1143" s="8">
        <f t="shared" si="228"/>
        <v>85.600000000000009</v>
      </c>
      <c r="J1143" s="8">
        <f t="shared" si="229"/>
        <v>1239.9479999999999</v>
      </c>
      <c r="K1143" s="8">
        <f t="shared" si="230"/>
        <v>4727.9775</v>
      </c>
      <c r="L1143" s="8">
        <f t="shared" si="223"/>
        <v>392.64580000000001</v>
      </c>
      <c r="M1143" s="8">
        <f t="shared" si="224"/>
        <v>3009.7837</v>
      </c>
      <c r="N1143" s="8">
        <f t="shared" si="231"/>
        <v>34</v>
      </c>
      <c r="O1143" s="8">
        <f t="shared" si="232"/>
        <v>744.20100000000002</v>
      </c>
      <c r="P1143" s="8">
        <f t="shared" si="233"/>
        <v>4180.6305000000002</v>
      </c>
    </row>
    <row r="1144" spans="1:16" outlineLevel="2" x14ac:dyDescent="0.25">
      <c r="A1144" s="1" t="s">
        <v>978</v>
      </c>
      <c r="B1144" s="1" t="s">
        <v>994</v>
      </c>
      <c r="C1144" s="9">
        <v>27835.96</v>
      </c>
      <c r="D1144" s="9">
        <v>4154.54</v>
      </c>
      <c r="E1144" s="9">
        <v>1155.0999999999999</v>
      </c>
      <c r="F1144" s="9">
        <v>974.62699999999995</v>
      </c>
      <c r="G1144" s="8">
        <f t="shared" si="226"/>
        <v>21990.4084</v>
      </c>
      <c r="H1144" s="8">
        <f t="shared" si="227"/>
        <v>7768.9898000000003</v>
      </c>
      <c r="I1144" s="8">
        <f t="shared" si="228"/>
        <v>2471.9139999999998</v>
      </c>
      <c r="J1144" s="8">
        <f t="shared" si="229"/>
        <v>10409.01636</v>
      </c>
      <c r="K1144" s="8">
        <f t="shared" si="230"/>
        <v>42640.328560000002</v>
      </c>
      <c r="L1144" s="8">
        <f t="shared" si="223"/>
        <v>21990.4084</v>
      </c>
      <c r="M1144" s="8">
        <f t="shared" si="224"/>
        <v>7768.9898000000003</v>
      </c>
      <c r="N1144" s="8">
        <f t="shared" si="231"/>
        <v>981.83499999999992</v>
      </c>
      <c r="O1144" s="8">
        <f t="shared" si="232"/>
        <v>6247.3590699999995</v>
      </c>
      <c r="P1144" s="8">
        <f t="shared" si="233"/>
        <v>36988.592270000001</v>
      </c>
    </row>
    <row r="1145" spans="1:16" outlineLevel="1" x14ac:dyDescent="0.25">
      <c r="A1145" s="23" t="s">
        <v>1216</v>
      </c>
      <c r="B1145" s="22"/>
      <c r="C1145" s="9">
        <f t="shared" ref="C1145:P1145" si="235">SUBTOTAL(9,C1128:C1144)</f>
        <v>82519.37999999999</v>
      </c>
      <c r="D1145" s="9">
        <f t="shared" si="235"/>
        <v>19567.14</v>
      </c>
      <c r="E1145" s="9">
        <f t="shared" si="235"/>
        <v>5600.6059999999998</v>
      </c>
      <c r="F1145" s="9">
        <f t="shared" si="235"/>
        <v>9221.726999999999</v>
      </c>
      <c r="G1145" s="8">
        <f t="shared" si="235"/>
        <v>65190.310199999993</v>
      </c>
      <c r="H1145" s="8">
        <f t="shared" si="235"/>
        <v>36590.551800000001</v>
      </c>
      <c r="I1145" s="8">
        <f t="shared" si="235"/>
        <v>11985.296840000003</v>
      </c>
      <c r="J1145" s="8">
        <f t="shared" si="235"/>
        <v>98488.044359999985</v>
      </c>
      <c r="K1145" s="8">
        <f t="shared" si="235"/>
        <v>212254.20319999996</v>
      </c>
      <c r="L1145" s="8">
        <f t="shared" si="235"/>
        <v>65190.310199999993</v>
      </c>
      <c r="M1145" s="8">
        <f t="shared" si="235"/>
        <v>36590.551800000001</v>
      </c>
      <c r="N1145" s="8">
        <f t="shared" si="235"/>
        <v>4760.5151000000005</v>
      </c>
      <c r="O1145" s="8">
        <f t="shared" si="235"/>
        <v>59111.270070000006</v>
      </c>
      <c r="P1145" s="8">
        <f t="shared" si="235"/>
        <v>165652.64717000001</v>
      </c>
    </row>
    <row r="1146" spans="1:16" outlineLevel="2" x14ac:dyDescent="0.25">
      <c r="A1146" s="1" t="s">
        <v>995</v>
      </c>
      <c r="B1146" s="1" t="s">
        <v>996</v>
      </c>
      <c r="C1146" s="9">
        <v>355.77</v>
      </c>
      <c r="D1146" s="9">
        <v>2872.386</v>
      </c>
      <c r="E1146" s="9">
        <v>160</v>
      </c>
      <c r="F1146" s="9">
        <v>1512.098</v>
      </c>
      <c r="G1146" s="8">
        <f t="shared" si="226"/>
        <v>281.05829999999997</v>
      </c>
      <c r="H1146" s="8">
        <f t="shared" si="227"/>
        <v>5371.3618200000001</v>
      </c>
      <c r="I1146" s="8">
        <f t="shared" si="228"/>
        <v>342.40000000000003</v>
      </c>
      <c r="J1146" s="8">
        <f t="shared" si="229"/>
        <v>16149.206639999999</v>
      </c>
      <c r="K1146" s="8">
        <f t="shared" si="230"/>
        <v>22144.026759999997</v>
      </c>
      <c r="L1146" s="8">
        <f t="shared" si="223"/>
        <v>281.05829999999997</v>
      </c>
      <c r="M1146" s="8">
        <f t="shared" si="224"/>
        <v>5371.3618200000001</v>
      </c>
      <c r="N1146" s="8">
        <f t="shared" si="231"/>
        <v>136</v>
      </c>
      <c r="O1146" s="8">
        <f t="shared" si="232"/>
        <v>9692.5481799999998</v>
      </c>
      <c r="P1146" s="8">
        <f t="shared" si="233"/>
        <v>15480.9683</v>
      </c>
    </row>
    <row r="1147" spans="1:16" outlineLevel="2" x14ac:dyDescent="0.25">
      <c r="A1147" s="1" t="s">
        <v>995</v>
      </c>
      <c r="B1147" s="1" t="s">
        <v>997</v>
      </c>
      <c r="C1147" s="9">
        <v>43.84</v>
      </c>
      <c r="D1147" s="9">
        <v>499</v>
      </c>
      <c r="E1147" s="9">
        <v>0</v>
      </c>
      <c r="F1147" s="9">
        <v>265.68099999999998</v>
      </c>
      <c r="G1147" s="8">
        <f t="shared" si="226"/>
        <v>34.633600000000001</v>
      </c>
      <c r="H1147" s="8">
        <f t="shared" si="227"/>
        <v>933.13000000000011</v>
      </c>
      <c r="I1147" s="8">
        <f t="shared" si="228"/>
        <v>0</v>
      </c>
      <c r="J1147" s="8">
        <f t="shared" si="229"/>
        <v>2837.4730799999998</v>
      </c>
      <c r="K1147" s="8">
        <f t="shared" si="230"/>
        <v>3805.23668</v>
      </c>
      <c r="L1147" s="8">
        <f t="shared" si="223"/>
        <v>34.633600000000001</v>
      </c>
      <c r="M1147" s="8">
        <f t="shared" si="224"/>
        <v>933.13000000000011</v>
      </c>
      <c r="N1147" s="8">
        <f t="shared" si="231"/>
        <v>0</v>
      </c>
      <c r="O1147" s="8">
        <f t="shared" si="232"/>
        <v>1703.01521</v>
      </c>
      <c r="P1147" s="8">
        <f t="shared" si="233"/>
        <v>2670.7788100000002</v>
      </c>
    </row>
    <row r="1148" spans="1:16" outlineLevel="2" x14ac:dyDescent="0.25">
      <c r="A1148" s="1" t="s">
        <v>995</v>
      </c>
      <c r="B1148" s="1" t="s">
        <v>998</v>
      </c>
      <c r="C1148" s="9">
        <v>222.9</v>
      </c>
      <c r="D1148" s="9">
        <v>3766.59</v>
      </c>
      <c r="E1148" s="9">
        <v>0</v>
      </c>
      <c r="F1148" s="9">
        <v>1664.29</v>
      </c>
      <c r="G1148" s="8">
        <f t="shared" si="226"/>
        <v>176.09100000000001</v>
      </c>
      <c r="H1148" s="8">
        <f t="shared" si="227"/>
        <v>7043.5233000000007</v>
      </c>
      <c r="I1148" s="8">
        <f t="shared" si="228"/>
        <v>0</v>
      </c>
      <c r="J1148" s="8">
        <f t="shared" si="229"/>
        <v>17774.617200000001</v>
      </c>
      <c r="K1148" s="8">
        <f t="shared" si="230"/>
        <v>24994.231500000002</v>
      </c>
      <c r="L1148" s="8">
        <f t="shared" si="223"/>
        <v>176.09100000000001</v>
      </c>
      <c r="M1148" s="8">
        <f t="shared" si="224"/>
        <v>7043.5233000000007</v>
      </c>
      <c r="N1148" s="8">
        <f t="shared" si="231"/>
        <v>0</v>
      </c>
      <c r="O1148" s="8">
        <f t="shared" si="232"/>
        <v>10668.098900000001</v>
      </c>
      <c r="P1148" s="8">
        <f t="shared" si="233"/>
        <v>17887.713200000002</v>
      </c>
    </row>
    <row r="1149" spans="1:16" outlineLevel="2" x14ac:dyDescent="0.25">
      <c r="A1149" s="1" t="s">
        <v>995</v>
      </c>
      <c r="B1149" s="1" t="s">
        <v>999</v>
      </c>
      <c r="C1149" s="9">
        <v>0</v>
      </c>
      <c r="D1149" s="9">
        <v>0</v>
      </c>
      <c r="E1149" s="9">
        <v>0</v>
      </c>
      <c r="F1149" s="9">
        <v>86.56</v>
      </c>
      <c r="G1149" s="8">
        <f t="shared" si="226"/>
        <v>0</v>
      </c>
      <c r="H1149" s="8">
        <f t="shared" si="227"/>
        <v>0</v>
      </c>
      <c r="I1149" s="8">
        <f t="shared" si="228"/>
        <v>0</v>
      </c>
      <c r="J1149" s="8">
        <f t="shared" si="229"/>
        <v>924.46079999999995</v>
      </c>
      <c r="K1149" s="8">
        <f t="shared" si="230"/>
        <v>924.46079999999995</v>
      </c>
      <c r="L1149" s="8">
        <f t="shared" si="223"/>
        <v>0</v>
      </c>
      <c r="M1149" s="8">
        <f t="shared" si="224"/>
        <v>0</v>
      </c>
      <c r="N1149" s="8">
        <f t="shared" si="231"/>
        <v>0</v>
      </c>
      <c r="O1149" s="8">
        <f t="shared" si="232"/>
        <v>554.84960000000001</v>
      </c>
      <c r="P1149" s="8">
        <f t="shared" si="233"/>
        <v>554.84960000000001</v>
      </c>
    </row>
    <row r="1150" spans="1:16" outlineLevel="2" x14ac:dyDescent="0.25">
      <c r="A1150" s="1" t="s">
        <v>995</v>
      </c>
      <c r="B1150" s="1" t="s">
        <v>1000</v>
      </c>
      <c r="C1150" s="9">
        <v>163.37</v>
      </c>
      <c r="D1150" s="9">
        <v>1956.5</v>
      </c>
      <c r="E1150" s="9">
        <v>79</v>
      </c>
      <c r="F1150" s="9">
        <v>694.29</v>
      </c>
      <c r="G1150" s="8">
        <f t="shared" si="226"/>
        <v>129.06230000000002</v>
      </c>
      <c r="H1150" s="8">
        <f t="shared" si="227"/>
        <v>3658.6550000000002</v>
      </c>
      <c r="I1150" s="8">
        <f t="shared" si="228"/>
        <v>169.06</v>
      </c>
      <c r="J1150" s="8">
        <f t="shared" si="229"/>
        <v>7415.0171999999993</v>
      </c>
      <c r="K1150" s="8">
        <f t="shared" si="230"/>
        <v>11371.7945</v>
      </c>
      <c r="L1150" s="8">
        <f t="shared" si="223"/>
        <v>129.06230000000002</v>
      </c>
      <c r="M1150" s="8">
        <f t="shared" si="224"/>
        <v>3658.6550000000002</v>
      </c>
      <c r="N1150" s="8">
        <f t="shared" si="231"/>
        <v>67.149999999999991</v>
      </c>
      <c r="O1150" s="8">
        <f t="shared" si="232"/>
        <v>4450.3989000000001</v>
      </c>
      <c r="P1150" s="8">
        <f t="shared" si="233"/>
        <v>8305.2662</v>
      </c>
    </row>
    <row r="1151" spans="1:16" outlineLevel="2" x14ac:dyDescent="0.25">
      <c r="A1151" s="1" t="s">
        <v>995</v>
      </c>
      <c r="B1151" s="1" t="s">
        <v>1001</v>
      </c>
      <c r="C1151" s="9">
        <v>107.21</v>
      </c>
      <c r="D1151" s="9">
        <v>1742.59</v>
      </c>
      <c r="E1151" s="9">
        <v>0</v>
      </c>
      <c r="F1151" s="9">
        <v>615.6</v>
      </c>
      <c r="G1151" s="8">
        <f t="shared" si="226"/>
        <v>84.695899999999995</v>
      </c>
      <c r="H1151" s="8">
        <f t="shared" si="227"/>
        <v>3258.6433000000002</v>
      </c>
      <c r="I1151" s="8">
        <f t="shared" si="228"/>
        <v>0</v>
      </c>
      <c r="J1151" s="8">
        <f t="shared" si="229"/>
        <v>6574.6080000000002</v>
      </c>
      <c r="K1151" s="8">
        <f t="shared" si="230"/>
        <v>9917.9472000000005</v>
      </c>
      <c r="L1151" s="8">
        <f t="shared" ref="L1151:L1217" si="236">+C1151*0.79</f>
        <v>84.695899999999995</v>
      </c>
      <c r="M1151" s="8">
        <f t="shared" ref="M1151:M1217" si="237">+D1151*1.87</f>
        <v>3258.6433000000002</v>
      </c>
      <c r="N1151" s="8">
        <f t="shared" si="231"/>
        <v>0</v>
      </c>
      <c r="O1151" s="8">
        <f t="shared" si="232"/>
        <v>3945.9960000000001</v>
      </c>
      <c r="P1151" s="8">
        <f t="shared" si="233"/>
        <v>7289.3352000000004</v>
      </c>
    </row>
    <row r="1152" spans="1:16" outlineLevel="2" x14ac:dyDescent="0.25">
      <c r="A1152" s="1" t="s">
        <v>995</v>
      </c>
      <c r="B1152" s="1" t="s">
        <v>1002</v>
      </c>
      <c r="C1152" s="9">
        <v>160</v>
      </c>
      <c r="D1152" s="9">
        <v>1891.6669999999999</v>
      </c>
      <c r="E1152" s="9">
        <v>0</v>
      </c>
      <c r="F1152" s="9">
        <v>909.17</v>
      </c>
      <c r="G1152" s="8">
        <f t="shared" si="226"/>
        <v>126.4</v>
      </c>
      <c r="H1152" s="8">
        <f t="shared" si="227"/>
        <v>3537.4172899999999</v>
      </c>
      <c r="I1152" s="8">
        <f t="shared" si="228"/>
        <v>0</v>
      </c>
      <c r="J1152" s="8">
        <f t="shared" si="229"/>
        <v>9709.9355999999989</v>
      </c>
      <c r="K1152" s="8">
        <f t="shared" si="230"/>
        <v>13373.75289</v>
      </c>
      <c r="L1152" s="8">
        <f t="shared" si="236"/>
        <v>126.4</v>
      </c>
      <c r="M1152" s="8">
        <f t="shared" si="237"/>
        <v>3537.4172899999999</v>
      </c>
      <c r="N1152" s="8">
        <f t="shared" si="231"/>
        <v>0</v>
      </c>
      <c r="O1152" s="8">
        <f t="shared" si="232"/>
        <v>5827.7797</v>
      </c>
      <c r="P1152" s="8">
        <f t="shared" si="233"/>
        <v>9491.59699</v>
      </c>
    </row>
    <row r="1153" spans="1:16" outlineLevel="2" x14ac:dyDescent="0.25">
      <c r="A1153" s="1" t="s">
        <v>995</v>
      </c>
      <c r="B1153" s="1" t="s">
        <v>1003</v>
      </c>
      <c r="C1153" s="9">
        <v>0</v>
      </c>
      <c r="D1153" s="9">
        <v>0</v>
      </c>
      <c r="E1153" s="9">
        <v>0</v>
      </c>
      <c r="F1153" s="9">
        <v>42.33</v>
      </c>
      <c r="G1153" s="8">
        <f t="shared" si="226"/>
        <v>0</v>
      </c>
      <c r="H1153" s="8">
        <f t="shared" si="227"/>
        <v>0</v>
      </c>
      <c r="I1153" s="8">
        <f t="shared" si="228"/>
        <v>0</v>
      </c>
      <c r="J1153" s="8">
        <f t="shared" si="229"/>
        <v>452.08439999999996</v>
      </c>
      <c r="K1153" s="8">
        <f t="shared" si="230"/>
        <v>452.08439999999996</v>
      </c>
      <c r="L1153" s="8">
        <f t="shared" si="236"/>
        <v>0</v>
      </c>
      <c r="M1153" s="8">
        <f t="shared" si="237"/>
        <v>0</v>
      </c>
      <c r="N1153" s="8">
        <f t="shared" si="231"/>
        <v>0</v>
      </c>
      <c r="O1153" s="8">
        <f t="shared" si="232"/>
        <v>271.33530000000002</v>
      </c>
      <c r="P1153" s="8">
        <f t="shared" si="233"/>
        <v>271.33530000000002</v>
      </c>
    </row>
    <row r="1154" spans="1:16" outlineLevel="2" x14ac:dyDescent="0.25">
      <c r="A1154" s="1" t="s">
        <v>995</v>
      </c>
      <c r="B1154" s="1" t="s">
        <v>1004</v>
      </c>
      <c r="C1154" s="9">
        <v>0</v>
      </c>
      <c r="D1154" s="9">
        <v>33.642000000000003</v>
      </c>
      <c r="E1154" s="9">
        <v>0</v>
      </c>
      <c r="F1154" s="9">
        <v>0</v>
      </c>
      <c r="G1154" s="8">
        <f t="shared" si="226"/>
        <v>0</v>
      </c>
      <c r="H1154" s="8">
        <f t="shared" si="227"/>
        <v>62.910540000000012</v>
      </c>
      <c r="I1154" s="8">
        <f t="shared" si="228"/>
        <v>0</v>
      </c>
      <c r="J1154" s="8">
        <f t="shared" si="229"/>
        <v>0</v>
      </c>
      <c r="K1154" s="8">
        <f t="shared" si="230"/>
        <v>62.910540000000012</v>
      </c>
      <c r="L1154" s="8">
        <f t="shared" si="236"/>
        <v>0</v>
      </c>
      <c r="M1154" s="8">
        <f t="shared" si="237"/>
        <v>62.910540000000012</v>
      </c>
      <c r="N1154" s="8">
        <f t="shared" si="231"/>
        <v>0</v>
      </c>
      <c r="O1154" s="8">
        <f t="shared" si="232"/>
        <v>0</v>
      </c>
      <c r="P1154" s="8">
        <f t="shared" si="233"/>
        <v>62.910540000000012</v>
      </c>
    </row>
    <row r="1155" spans="1:16" outlineLevel="2" x14ac:dyDescent="0.25">
      <c r="A1155" s="1" t="s">
        <v>995</v>
      </c>
      <c r="B1155" s="1" t="s">
        <v>1005</v>
      </c>
      <c r="C1155" s="9">
        <v>410.74</v>
      </c>
      <c r="D1155" s="9">
        <v>4580.5200000000004</v>
      </c>
      <c r="E1155" s="9">
        <v>0</v>
      </c>
      <c r="F1155" s="9">
        <v>1251.92</v>
      </c>
      <c r="G1155" s="8">
        <f t="shared" si="226"/>
        <v>324.4846</v>
      </c>
      <c r="H1155" s="8">
        <f t="shared" si="227"/>
        <v>8565.5724000000009</v>
      </c>
      <c r="I1155" s="8">
        <f t="shared" si="228"/>
        <v>0</v>
      </c>
      <c r="J1155" s="8">
        <f t="shared" si="229"/>
        <v>13370.5056</v>
      </c>
      <c r="K1155" s="8">
        <f t="shared" si="230"/>
        <v>22260.562600000001</v>
      </c>
      <c r="L1155" s="8">
        <f t="shared" si="236"/>
        <v>324.4846</v>
      </c>
      <c r="M1155" s="8">
        <f t="shared" si="237"/>
        <v>8565.5724000000009</v>
      </c>
      <c r="N1155" s="8">
        <f t="shared" si="231"/>
        <v>0</v>
      </c>
      <c r="O1155" s="8">
        <f t="shared" si="232"/>
        <v>8024.8072000000002</v>
      </c>
      <c r="P1155" s="8">
        <f t="shared" si="233"/>
        <v>16914.8642</v>
      </c>
    </row>
    <row r="1156" spans="1:16" outlineLevel="2" x14ac:dyDescent="0.25">
      <c r="A1156" s="1" t="s">
        <v>995</v>
      </c>
      <c r="B1156" s="1" t="s">
        <v>1006</v>
      </c>
      <c r="C1156" s="9">
        <v>266.05</v>
      </c>
      <c r="D1156" s="9">
        <v>3656.971</v>
      </c>
      <c r="E1156" s="9">
        <v>214.9</v>
      </c>
      <c r="F1156" s="9">
        <v>3253.9189999999999</v>
      </c>
      <c r="G1156" s="8">
        <f t="shared" si="226"/>
        <v>210.17950000000002</v>
      </c>
      <c r="H1156" s="8">
        <f t="shared" si="227"/>
        <v>6838.5357700000004</v>
      </c>
      <c r="I1156" s="8">
        <f t="shared" si="228"/>
        <v>459.88600000000002</v>
      </c>
      <c r="J1156" s="8">
        <f t="shared" si="229"/>
        <v>34751.854919999998</v>
      </c>
      <c r="K1156" s="8">
        <f t="shared" si="230"/>
        <v>42260.456189999997</v>
      </c>
      <c r="L1156" s="8">
        <f t="shared" si="236"/>
        <v>210.17950000000002</v>
      </c>
      <c r="M1156" s="8">
        <f t="shared" si="237"/>
        <v>6838.5357700000004</v>
      </c>
      <c r="N1156" s="8">
        <f t="shared" si="231"/>
        <v>182.66499999999999</v>
      </c>
      <c r="O1156" s="8">
        <f t="shared" si="232"/>
        <v>20857.620790000001</v>
      </c>
      <c r="P1156" s="8">
        <f t="shared" si="233"/>
        <v>28089.001060000002</v>
      </c>
    </row>
    <row r="1157" spans="1:16" outlineLevel="2" x14ac:dyDescent="0.25">
      <c r="A1157" s="1" t="s">
        <v>995</v>
      </c>
      <c r="B1157" s="1" t="s">
        <v>189</v>
      </c>
      <c r="C1157" s="9">
        <v>57</v>
      </c>
      <c r="D1157" s="9">
        <v>2471.0500000000002</v>
      </c>
      <c r="E1157" s="9">
        <v>26</v>
      </c>
      <c r="F1157" s="9">
        <v>1314.5039999999999</v>
      </c>
      <c r="G1157" s="8">
        <f t="shared" si="226"/>
        <v>45.03</v>
      </c>
      <c r="H1157" s="8">
        <f t="shared" si="227"/>
        <v>4620.8635000000004</v>
      </c>
      <c r="I1157" s="8">
        <f t="shared" si="228"/>
        <v>55.64</v>
      </c>
      <c r="J1157" s="8">
        <f t="shared" si="229"/>
        <v>14038.902719999998</v>
      </c>
      <c r="K1157" s="8">
        <f t="shared" si="230"/>
        <v>18760.43622</v>
      </c>
      <c r="L1157" s="8">
        <f t="shared" si="236"/>
        <v>45.03</v>
      </c>
      <c r="M1157" s="8">
        <f t="shared" si="237"/>
        <v>4620.8635000000004</v>
      </c>
      <c r="N1157" s="8">
        <f t="shared" si="231"/>
        <v>22.099999999999998</v>
      </c>
      <c r="O1157" s="8">
        <f t="shared" si="232"/>
        <v>8425.9706399999995</v>
      </c>
      <c r="P1157" s="8">
        <f t="shared" si="233"/>
        <v>13113.96414</v>
      </c>
    </row>
    <row r="1158" spans="1:16" outlineLevel="2" x14ac:dyDescent="0.25">
      <c r="A1158" s="1" t="s">
        <v>995</v>
      </c>
      <c r="B1158" s="1" t="s">
        <v>652</v>
      </c>
      <c r="C1158" s="9">
        <v>32</v>
      </c>
      <c r="D1158" s="9">
        <v>1079.03</v>
      </c>
      <c r="E1158" s="9">
        <v>0</v>
      </c>
      <c r="F1158" s="9">
        <v>293</v>
      </c>
      <c r="G1158" s="8">
        <f t="shared" si="226"/>
        <v>25.28</v>
      </c>
      <c r="H1158" s="8">
        <f t="shared" si="227"/>
        <v>2017.7861</v>
      </c>
      <c r="I1158" s="8">
        <f t="shared" si="228"/>
        <v>0</v>
      </c>
      <c r="J1158" s="8">
        <f t="shared" si="229"/>
        <v>3129.24</v>
      </c>
      <c r="K1158" s="8">
        <f t="shared" si="230"/>
        <v>5172.3060999999998</v>
      </c>
      <c r="L1158" s="8">
        <f t="shared" si="236"/>
        <v>25.28</v>
      </c>
      <c r="M1158" s="8">
        <f t="shared" si="237"/>
        <v>2017.7861</v>
      </c>
      <c r="N1158" s="8">
        <f t="shared" si="231"/>
        <v>0</v>
      </c>
      <c r="O1158" s="8">
        <f t="shared" si="232"/>
        <v>1878.13</v>
      </c>
      <c r="P1158" s="8">
        <f t="shared" si="233"/>
        <v>3921.1961000000001</v>
      </c>
    </row>
    <row r="1159" spans="1:16" outlineLevel="2" x14ac:dyDescent="0.25">
      <c r="A1159" s="1" t="s">
        <v>995</v>
      </c>
      <c r="B1159" s="1" t="s">
        <v>820</v>
      </c>
      <c r="C1159" s="9">
        <v>0</v>
      </c>
      <c r="D1159" s="9">
        <v>840.1</v>
      </c>
      <c r="E1159" s="9">
        <v>0</v>
      </c>
      <c r="F1159" s="9">
        <v>199.02</v>
      </c>
      <c r="G1159" s="8">
        <f t="shared" si="226"/>
        <v>0</v>
      </c>
      <c r="H1159" s="8">
        <f t="shared" si="227"/>
        <v>1570.9870000000001</v>
      </c>
      <c r="I1159" s="8">
        <f t="shared" si="228"/>
        <v>0</v>
      </c>
      <c r="J1159" s="8">
        <f t="shared" si="229"/>
        <v>2125.5336000000002</v>
      </c>
      <c r="K1159" s="8">
        <f t="shared" si="230"/>
        <v>3696.5206000000003</v>
      </c>
      <c r="L1159" s="8">
        <f t="shared" si="236"/>
        <v>0</v>
      </c>
      <c r="M1159" s="8">
        <f t="shared" si="237"/>
        <v>1570.9870000000001</v>
      </c>
      <c r="N1159" s="8">
        <f t="shared" si="231"/>
        <v>0</v>
      </c>
      <c r="O1159" s="8">
        <f t="shared" si="232"/>
        <v>1275.7182</v>
      </c>
      <c r="P1159" s="8">
        <f t="shared" si="233"/>
        <v>2846.7052000000003</v>
      </c>
    </row>
    <row r="1160" spans="1:16" outlineLevel="2" x14ac:dyDescent="0.25">
      <c r="A1160" s="1" t="s">
        <v>995</v>
      </c>
      <c r="B1160" s="1" t="s">
        <v>304</v>
      </c>
      <c r="C1160" s="9">
        <v>40</v>
      </c>
      <c r="D1160" s="9">
        <v>1591.731</v>
      </c>
      <c r="E1160" s="9">
        <v>18.86</v>
      </c>
      <c r="F1160" s="9">
        <v>1676.87</v>
      </c>
      <c r="G1160" s="8">
        <f t="shared" si="226"/>
        <v>31.6</v>
      </c>
      <c r="H1160" s="8">
        <f t="shared" si="227"/>
        <v>2976.5369700000001</v>
      </c>
      <c r="I1160" s="8">
        <f t="shared" si="228"/>
        <v>40.360399999999998</v>
      </c>
      <c r="J1160" s="8">
        <f t="shared" si="229"/>
        <v>17908.971599999997</v>
      </c>
      <c r="K1160" s="8">
        <f t="shared" si="230"/>
        <v>20957.468969999998</v>
      </c>
      <c r="L1160" s="8">
        <f t="shared" si="236"/>
        <v>31.6</v>
      </c>
      <c r="M1160" s="8">
        <f t="shared" si="237"/>
        <v>2976.5369700000001</v>
      </c>
      <c r="N1160" s="8">
        <f t="shared" si="231"/>
        <v>16.030999999999999</v>
      </c>
      <c r="O1160" s="8">
        <f t="shared" si="232"/>
        <v>10748.736699999999</v>
      </c>
      <c r="P1160" s="8">
        <f t="shared" si="233"/>
        <v>13772.90467</v>
      </c>
    </row>
    <row r="1161" spans="1:16" outlineLevel="2" x14ac:dyDescent="0.25">
      <c r="A1161" s="1" t="s">
        <v>995</v>
      </c>
      <c r="B1161" s="1" t="s">
        <v>1007</v>
      </c>
      <c r="C1161" s="9">
        <v>120</v>
      </c>
      <c r="D1161" s="9">
        <v>2973.85</v>
      </c>
      <c r="E1161" s="9">
        <v>116.05</v>
      </c>
      <c r="F1161" s="9">
        <v>1789.6110000000001</v>
      </c>
      <c r="G1161" s="8">
        <f t="shared" si="226"/>
        <v>94.800000000000011</v>
      </c>
      <c r="H1161" s="8">
        <f t="shared" si="227"/>
        <v>5561.0995000000003</v>
      </c>
      <c r="I1161" s="8">
        <f t="shared" si="228"/>
        <v>248.34700000000001</v>
      </c>
      <c r="J1161" s="8">
        <f t="shared" si="229"/>
        <v>19113.045480000001</v>
      </c>
      <c r="K1161" s="8">
        <f t="shared" si="230"/>
        <v>25017.291980000002</v>
      </c>
      <c r="L1161" s="8">
        <f t="shared" si="236"/>
        <v>94.800000000000011</v>
      </c>
      <c r="M1161" s="8">
        <f t="shared" si="237"/>
        <v>5561.0995000000003</v>
      </c>
      <c r="N1161" s="8">
        <f t="shared" si="231"/>
        <v>98.642499999999998</v>
      </c>
      <c r="O1161" s="8">
        <f t="shared" si="232"/>
        <v>11471.406510000001</v>
      </c>
      <c r="P1161" s="8">
        <f t="shared" si="233"/>
        <v>17225.948510000002</v>
      </c>
    </row>
    <row r="1162" spans="1:16" outlineLevel="2" x14ac:dyDescent="0.25">
      <c r="A1162" s="1" t="s">
        <v>995</v>
      </c>
      <c r="B1162" s="1" t="s">
        <v>1008</v>
      </c>
      <c r="C1162" s="9">
        <v>0</v>
      </c>
      <c r="D1162" s="9">
        <v>1040.49</v>
      </c>
      <c r="E1162" s="9">
        <v>0</v>
      </c>
      <c r="F1162" s="9">
        <v>528.24</v>
      </c>
      <c r="G1162" s="8">
        <f t="shared" si="226"/>
        <v>0</v>
      </c>
      <c r="H1162" s="8">
        <f t="shared" si="227"/>
        <v>1945.7163</v>
      </c>
      <c r="I1162" s="8">
        <f t="shared" si="228"/>
        <v>0</v>
      </c>
      <c r="J1162" s="8">
        <f t="shared" si="229"/>
        <v>5641.6031999999996</v>
      </c>
      <c r="K1162" s="8">
        <f t="shared" si="230"/>
        <v>7587.3194999999996</v>
      </c>
      <c r="L1162" s="8">
        <f t="shared" si="236"/>
        <v>0</v>
      </c>
      <c r="M1162" s="8">
        <f t="shared" si="237"/>
        <v>1945.7163</v>
      </c>
      <c r="N1162" s="8">
        <f t="shared" si="231"/>
        <v>0</v>
      </c>
      <c r="O1162" s="8">
        <f t="shared" si="232"/>
        <v>3386.0183999999999</v>
      </c>
      <c r="P1162" s="8">
        <f t="shared" si="233"/>
        <v>5331.7347</v>
      </c>
    </row>
    <row r="1163" spans="1:16" outlineLevel="2" x14ac:dyDescent="0.25">
      <c r="A1163" s="1" t="s">
        <v>995</v>
      </c>
      <c r="B1163" s="1" t="s">
        <v>52</v>
      </c>
      <c r="C1163" s="9">
        <v>32</v>
      </c>
      <c r="D1163" s="9">
        <v>113</v>
      </c>
      <c r="E1163" s="9">
        <v>0</v>
      </c>
      <c r="F1163" s="9">
        <v>36</v>
      </c>
      <c r="G1163" s="8">
        <f t="shared" si="226"/>
        <v>25.28</v>
      </c>
      <c r="H1163" s="8">
        <f t="shared" si="227"/>
        <v>211.31</v>
      </c>
      <c r="I1163" s="8">
        <f t="shared" si="228"/>
        <v>0</v>
      </c>
      <c r="J1163" s="8">
        <f t="shared" si="229"/>
        <v>384.48</v>
      </c>
      <c r="K1163" s="8">
        <f t="shared" si="230"/>
        <v>621.07000000000005</v>
      </c>
      <c r="L1163" s="8">
        <f t="shared" si="236"/>
        <v>25.28</v>
      </c>
      <c r="M1163" s="8">
        <f t="shared" si="237"/>
        <v>211.31</v>
      </c>
      <c r="N1163" s="8">
        <f t="shared" si="231"/>
        <v>0</v>
      </c>
      <c r="O1163" s="8">
        <f t="shared" si="232"/>
        <v>230.76</v>
      </c>
      <c r="P1163" s="8">
        <f t="shared" si="233"/>
        <v>467.35</v>
      </c>
    </row>
    <row r="1164" spans="1:16" outlineLevel="2" x14ac:dyDescent="0.25">
      <c r="A1164" s="1" t="s">
        <v>995</v>
      </c>
      <c r="B1164" s="1" t="s">
        <v>1009</v>
      </c>
      <c r="C1164" s="9">
        <v>277</v>
      </c>
      <c r="D1164" s="9">
        <v>7868.1840000000002</v>
      </c>
      <c r="E1164" s="9">
        <v>80</v>
      </c>
      <c r="F1164" s="9">
        <v>1669.35</v>
      </c>
      <c r="G1164" s="8">
        <f t="shared" si="226"/>
        <v>218.83</v>
      </c>
      <c r="H1164" s="8">
        <f t="shared" si="227"/>
        <v>14713.504080000001</v>
      </c>
      <c r="I1164" s="8">
        <f t="shared" si="228"/>
        <v>171.20000000000002</v>
      </c>
      <c r="J1164" s="8">
        <f t="shared" si="229"/>
        <v>17828.657999999999</v>
      </c>
      <c r="K1164" s="8">
        <f t="shared" si="230"/>
        <v>32932.192080000001</v>
      </c>
      <c r="L1164" s="8">
        <f t="shared" si="236"/>
        <v>218.83</v>
      </c>
      <c r="M1164" s="8">
        <f t="shared" si="237"/>
        <v>14713.504080000001</v>
      </c>
      <c r="N1164" s="8">
        <f t="shared" si="231"/>
        <v>68</v>
      </c>
      <c r="O1164" s="8">
        <f t="shared" si="232"/>
        <v>10700.5335</v>
      </c>
      <c r="P1164" s="8">
        <f t="shared" si="233"/>
        <v>25700.867579999998</v>
      </c>
    </row>
    <row r="1165" spans="1:16" outlineLevel="2" x14ac:dyDescent="0.25">
      <c r="A1165" s="1" t="s">
        <v>995</v>
      </c>
      <c r="B1165" s="1" t="s">
        <v>1010</v>
      </c>
      <c r="C1165" s="9">
        <v>0</v>
      </c>
      <c r="D1165" s="9">
        <v>1641.79</v>
      </c>
      <c r="E1165" s="9">
        <v>0</v>
      </c>
      <c r="F1165" s="9">
        <v>1045.08</v>
      </c>
      <c r="G1165" s="8">
        <f t="shared" si="226"/>
        <v>0</v>
      </c>
      <c r="H1165" s="8">
        <f t="shared" si="227"/>
        <v>3070.1473000000001</v>
      </c>
      <c r="I1165" s="8">
        <f t="shared" si="228"/>
        <v>0</v>
      </c>
      <c r="J1165" s="8">
        <f t="shared" si="229"/>
        <v>11161.454399999999</v>
      </c>
      <c r="K1165" s="8">
        <f t="shared" si="230"/>
        <v>14231.601699999999</v>
      </c>
      <c r="L1165" s="8">
        <f t="shared" si="236"/>
        <v>0</v>
      </c>
      <c r="M1165" s="8">
        <f t="shared" si="237"/>
        <v>3070.1473000000001</v>
      </c>
      <c r="N1165" s="8">
        <f t="shared" si="231"/>
        <v>0</v>
      </c>
      <c r="O1165" s="8">
        <f t="shared" si="232"/>
        <v>6698.9627999999993</v>
      </c>
      <c r="P1165" s="8">
        <f t="shared" si="233"/>
        <v>9769.1100999999999</v>
      </c>
    </row>
    <row r="1166" spans="1:16" outlineLevel="2" x14ac:dyDescent="0.25">
      <c r="A1166" s="1" t="s">
        <v>995</v>
      </c>
      <c r="B1166" s="1" t="s">
        <v>1011</v>
      </c>
      <c r="C1166" s="9">
        <v>86.84</v>
      </c>
      <c r="D1166" s="9">
        <v>1475.1</v>
      </c>
      <c r="E1166" s="9">
        <v>0</v>
      </c>
      <c r="F1166" s="9">
        <v>974.69799999999998</v>
      </c>
      <c r="G1166" s="8">
        <f t="shared" si="226"/>
        <v>68.6036</v>
      </c>
      <c r="H1166" s="8">
        <f t="shared" si="227"/>
        <v>2758.4369999999999</v>
      </c>
      <c r="I1166" s="8">
        <f t="shared" si="228"/>
        <v>0</v>
      </c>
      <c r="J1166" s="8">
        <f t="shared" si="229"/>
        <v>10409.77464</v>
      </c>
      <c r="K1166" s="8">
        <f t="shared" si="230"/>
        <v>13236.81524</v>
      </c>
      <c r="L1166" s="8">
        <f t="shared" si="236"/>
        <v>68.6036</v>
      </c>
      <c r="M1166" s="8">
        <f t="shared" si="237"/>
        <v>2758.4369999999999</v>
      </c>
      <c r="N1166" s="8">
        <f t="shared" si="231"/>
        <v>0</v>
      </c>
      <c r="O1166" s="8">
        <f t="shared" si="232"/>
        <v>6247.8141800000003</v>
      </c>
      <c r="P1166" s="8">
        <f t="shared" si="233"/>
        <v>9074.8547799999997</v>
      </c>
    </row>
    <row r="1167" spans="1:16" outlineLevel="2" x14ac:dyDescent="0.25">
      <c r="A1167" s="1" t="s">
        <v>995</v>
      </c>
      <c r="B1167" s="1" t="s">
        <v>1012</v>
      </c>
      <c r="C1167" s="9">
        <v>472.55</v>
      </c>
      <c r="D1167" s="9">
        <v>1014.12</v>
      </c>
      <c r="E1167" s="9">
        <v>622.61</v>
      </c>
      <c r="F1167" s="9">
        <v>952.98</v>
      </c>
      <c r="G1167" s="8">
        <f t="shared" si="226"/>
        <v>373.31450000000001</v>
      </c>
      <c r="H1167" s="8">
        <f t="shared" si="227"/>
        <v>1896.4044000000001</v>
      </c>
      <c r="I1167" s="8">
        <f t="shared" si="228"/>
        <v>1332.3854000000001</v>
      </c>
      <c r="J1167" s="8">
        <f t="shared" si="229"/>
        <v>10177.8264</v>
      </c>
      <c r="K1167" s="8">
        <f t="shared" si="230"/>
        <v>13779.930700000001</v>
      </c>
      <c r="L1167" s="8">
        <f t="shared" si="236"/>
        <v>373.31450000000001</v>
      </c>
      <c r="M1167" s="8">
        <f t="shared" si="237"/>
        <v>1896.4044000000001</v>
      </c>
      <c r="N1167" s="8">
        <f t="shared" si="231"/>
        <v>529.21849999999995</v>
      </c>
      <c r="O1167" s="8">
        <f t="shared" si="232"/>
        <v>6108.6018000000004</v>
      </c>
      <c r="P1167" s="8">
        <f t="shared" si="233"/>
        <v>8907.5392000000011</v>
      </c>
    </row>
    <row r="1168" spans="1:16" outlineLevel="2" x14ac:dyDescent="0.25">
      <c r="A1168" s="1" t="s">
        <v>995</v>
      </c>
      <c r="B1168" s="1" t="s">
        <v>949</v>
      </c>
      <c r="C1168" s="9">
        <v>39.43</v>
      </c>
      <c r="D1168" s="9">
        <v>1596.021</v>
      </c>
      <c r="E1168" s="9">
        <v>0</v>
      </c>
      <c r="F1168" s="9">
        <v>651.25</v>
      </c>
      <c r="G1168" s="8">
        <f t="shared" si="226"/>
        <v>31.149700000000003</v>
      </c>
      <c r="H1168" s="8">
        <f t="shared" si="227"/>
        <v>2984.5592700000002</v>
      </c>
      <c r="I1168" s="8">
        <f t="shared" si="228"/>
        <v>0</v>
      </c>
      <c r="J1168" s="8">
        <f t="shared" si="229"/>
        <v>6955.3499999999995</v>
      </c>
      <c r="K1168" s="8">
        <f t="shared" si="230"/>
        <v>9971.05897</v>
      </c>
      <c r="L1168" s="8">
        <f t="shared" si="236"/>
        <v>31.149700000000003</v>
      </c>
      <c r="M1168" s="8">
        <f t="shared" si="237"/>
        <v>2984.5592700000002</v>
      </c>
      <c r="N1168" s="8">
        <f t="shared" si="231"/>
        <v>0</v>
      </c>
      <c r="O1168" s="8">
        <f t="shared" si="232"/>
        <v>4174.5124999999998</v>
      </c>
      <c r="P1168" s="8">
        <f t="shared" si="233"/>
        <v>7190.2214700000004</v>
      </c>
    </row>
    <row r="1169" spans="1:16" outlineLevel="2" x14ac:dyDescent="0.25">
      <c r="A1169" s="1" t="s">
        <v>995</v>
      </c>
      <c r="B1169" s="1" t="s">
        <v>254</v>
      </c>
      <c r="C1169" s="9">
        <v>192</v>
      </c>
      <c r="D1169" s="9">
        <v>4679.58</v>
      </c>
      <c r="E1169" s="9">
        <v>0</v>
      </c>
      <c r="F1169" s="9">
        <v>2513.7399999999998</v>
      </c>
      <c r="G1169" s="8">
        <f t="shared" si="226"/>
        <v>151.68</v>
      </c>
      <c r="H1169" s="8">
        <f t="shared" si="227"/>
        <v>8750.8145999999997</v>
      </c>
      <c r="I1169" s="8">
        <f t="shared" si="228"/>
        <v>0</v>
      </c>
      <c r="J1169" s="8">
        <f t="shared" si="229"/>
        <v>26846.743199999997</v>
      </c>
      <c r="K1169" s="8">
        <f t="shared" si="230"/>
        <v>35749.237799999995</v>
      </c>
      <c r="L1169" s="8">
        <f t="shared" si="236"/>
        <v>151.68</v>
      </c>
      <c r="M1169" s="8">
        <f t="shared" si="237"/>
        <v>8750.8145999999997</v>
      </c>
      <c r="N1169" s="8">
        <f t="shared" si="231"/>
        <v>0</v>
      </c>
      <c r="O1169" s="8">
        <f t="shared" si="232"/>
        <v>16113.073399999999</v>
      </c>
      <c r="P1169" s="8">
        <f t="shared" si="233"/>
        <v>25015.567999999999</v>
      </c>
    </row>
    <row r="1170" spans="1:16" outlineLevel="2" x14ac:dyDescent="0.25">
      <c r="A1170" s="1" t="s">
        <v>995</v>
      </c>
      <c r="B1170" s="1" t="s">
        <v>335</v>
      </c>
      <c r="C1170" s="9">
        <v>65.06</v>
      </c>
      <c r="D1170" s="9">
        <v>1471.89</v>
      </c>
      <c r="E1170" s="9">
        <v>110</v>
      </c>
      <c r="F1170" s="9">
        <v>502.72</v>
      </c>
      <c r="G1170" s="8">
        <f t="shared" si="226"/>
        <v>51.397400000000005</v>
      </c>
      <c r="H1170" s="8">
        <f t="shared" si="227"/>
        <v>2752.4343000000003</v>
      </c>
      <c r="I1170" s="8">
        <f t="shared" si="228"/>
        <v>235.4</v>
      </c>
      <c r="J1170" s="8">
        <f t="shared" si="229"/>
        <v>5369.0496000000003</v>
      </c>
      <c r="K1170" s="8">
        <f t="shared" si="230"/>
        <v>8408.2813000000006</v>
      </c>
      <c r="L1170" s="8">
        <f t="shared" si="236"/>
        <v>51.397400000000005</v>
      </c>
      <c r="M1170" s="8">
        <f t="shared" si="237"/>
        <v>2752.4343000000003</v>
      </c>
      <c r="N1170" s="8">
        <f t="shared" si="231"/>
        <v>93.5</v>
      </c>
      <c r="O1170" s="8">
        <f t="shared" si="232"/>
        <v>3222.4352000000003</v>
      </c>
      <c r="P1170" s="8">
        <f t="shared" si="233"/>
        <v>6119.7669000000005</v>
      </c>
    </row>
    <row r="1171" spans="1:16" outlineLevel="2" x14ac:dyDescent="0.25">
      <c r="A1171" s="1" t="s">
        <v>995</v>
      </c>
      <c r="B1171" s="1" t="s">
        <v>1013</v>
      </c>
      <c r="C1171" s="9">
        <v>0</v>
      </c>
      <c r="D1171" s="9">
        <v>772.72</v>
      </c>
      <c r="E1171" s="9">
        <v>0</v>
      </c>
      <c r="F1171" s="9">
        <v>516.61</v>
      </c>
      <c r="G1171" s="8">
        <f t="shared" si="226"/>
        <v>0</v>
      </c>
      <c r="H1171" s="8">
        <f t="shared" si="227"/>
        <v>1444.9864000000002</v>
      </c>
      <c r="I1171" s="8">
        <f t="shared" si="228"/>
        <v>0</v>
      </c>
      <c r="J1171" s="8">
        <f t="shared" si="229"/>
        <v>5517.3948</v>
      </c>
      <c r="K1171" s="8">
        <f t="shared" si="230"/>
        <v>6962.3811999999998</v>
      </c>
      <c r="L1171" s="8">
        <f t="shared" si="236"/>
        <v>0</v>
      </c>
      <c r="M1171" s="8">
        <f t="shared" si="237"/>
        <v>1444.9864000000002</v>
      </c>
      <c r="N1171" s="8">
        <f t="shared" si="231"/>
        <v>0</v>
      </c>
      <c r="O1171" s="8">
        <f t="shared" si="232"/>
        <v>3311.4701</v>
      </c>
      <c r="P1171" s="8">
        <f t="shared" si="233"/>
        <v>4756.4565000000002</v>
      </c>
    </row>
    <row r="1172" spans="1:16" outlineLevel="2" x14ac:dyDescent="0.25">
      <c r="A1172" s="1" t="s">
        <v>995</v>
      </c>
      <c r="B1172" s="1" t="s">
        <v>1014</v>
      </c>
      <c r="C1172" s="9">
        <v>70</v>
      </c>
      <c r="D1172" s="9">
        <v>1430.415</v>
      </c>
      <c r="E1172" s="9">
        <v>0</v>
      </c>
      <c r="F1172" s="9">
        <v>326.04000000000002</v>
      </c>
      <c r="G1172" s="8">
        <f t="shared" si="226"/>
        <v>55.300000000000004</v>
      </c>
      <c r="H1172" s="8">
        <f t="shared" si="227"/>
        <v>2674.8760500000003</v>
      </c>
      <c r="I1172" s="8">
        <f t="shared" si="228"/>
        <v>0</v>
      </c>
      <c r="J1172" s="8">
        <f t="shared" si="229"/>
        <v>3482.1071999999999</v>
      </c>
      <c r="K1172" s="8">
        <f t="shared" si="230"/>
        <v>6212.2832500000004</v>
      </c>
      <c r="L1172" s="8">
        <f t="shared" si="236"/>
        <v>55.300000000000004</v>
      </c>
      <c r="M1172" s="8">
        <f t="shared" si="237"/>
        <v>2674.8760500000003</v>
      </c>
      <c r="N1172" s="8">
        <f t="shared" si="231"/>
        <v>0</v>
      </c>
      <c r="O1172" s="8">
        <f t="shared" si="232"/>
        <v>2089.9164000000001</v>
      </c>
      <c r="P1172" s="8">
        <f t="shared" si="233"/>
        <v>4820.0924500000001</v>
      </c>
    </row>
    <row r="1173" spans="1:16" outlineLevel="2" x14ac:dyDescent="0.25">
      <c r="A1173" s="1" t="s">
        <v>995</v>
      </c>
      <c r="B1173" s="1" t="s">
        <v>1015</v>
      </c>
      <c r="C1173" s="9">
        <v>139</v>
      </c>
      <c r="D1173" s="9">
        <v>3212.77</v>
      </c>
      <c r="E1173" s="9">
        <v>0</v>
      </c>
      <c r="F1173" s="9">
        <v>1362.373</v>
      </c>
      <c r="G1173" s="8">
        <f t="shared" ref="G1173:G1240" si="238">+C1173*0.79</f>
        <v>109.81</v>
      </c>
      <c r="H1173" s="8">
        <f t="shared" ref="H1173:H1240" si="239">+D1173*1.87</f>
        <v>6007.8798999999999</v>
      </c>
      <c r="I1173" s="8">
        <f t="shared" ref="I1173:I1240" si="240">+E1173*2.14</f>
        <v>0</v>
      </c>
      <c r="J1173" s="8">
        <f t="shared" ref="J1173:J1240" si="241">+F1173*10.68</f>
        <v>14550.14364</v>
      </c>
      <c r="K1173" s="8">
        <f t="shared" ref="K1173:K1240" si="242">SUM(G1173:J1173)</f>
        <v>20667.83354</v>
      </c>
      <c r="L1173" s="8">
        <f t="shared" si="236"/>
        <v>109.81</v>
      </c>
      <c r="M1173" s="8">
        <f t="shared" si="237"/>
        <v>6007.8798999999999</v>
      </c>
      <c r="N1173" s="8">
        <f t="shared" ref="N1173:N1240" si="243">+E1173*0.85</f>
        <v>0</v>
      </c>
      <c r="O1173" s="8">
        <f t="shared" ref="O1173:O1240" si="244">+F1173*6.41</f>
        <v>8732.8109299999996</v>
      </c>
      <c r="P1173" s="8">
        <f t="shared" ref="P1173:P1240" si="245">SUM(L1173:O1173)</f>
        <v>14850.500830000001</v>
      </c>
    </row>
    <row r="1174" spans="1:16" outlineLevel="1" x14ac:dyDescent="0.25">
      <c r="A1174" s="23" t="s">
        <v>1215</v>
      </c>
      <c r="B1174" s="22"/>
      <c r="C1174" s="9">
        <f t="shared" ref="C1174:P1174" si="246">SUBTOTAL(9,C1146:C1173)</f>
        <v>3352.76</v>
      </c>
      <c r="D1174" s="9">
        <f t="shared" si="246"/>
        <v>56271.707000000002</v>
      </c>
      <c r="E1174" s="9">
        <f t="shared" si="246"/>
        <v>1427.42</v>
      </c>
      <c r="F1174" s="9">
        <f t="shared" si="246"/>
        <v>26647.944000000003</v>
      </c>
      <c r="G1174" s="8">
        <f t="shared" si="246"/>
        <v>2648.6803999999993</v>
      </c>
      <c r="H1174" s="8">
        <f t="shared" si="246"/>
        <v>105228.09208999999</v>
      </c>
      <c r="I1174" s="8">
        <f t="shared" si="246"/>
        <v>3054.6788000000001</v>
      </c>
      <c r="J1174" s="8">
        <f t="shared" si="246"/>
        <v>284600.04192000005</v>
      </c>
      <c r="K1174" s="8">
        <f t="shared" si="246"/>
        <v>395531.49321000004</v>
      </c>
      <c r="L1174" s="8">
        <f t="shared" si="246"/>
        <v>2648.6803999999993</v>
      </c>
      <c r="M1174" s="8">
        <f t="shared" si="246"/>
        <v>105228.09208999999</v>
      </c>
      <c r="N1174" s="8">
        <f t="shared" si="246"/>
        <v>1213.3069999999998</v>
      </c>
      <c r="O1174" s="8">
        <f t="shared" si="246"/>
        <v>170813.32104000001</v>
      </c>
      <c r="P1174" s="8">
        <f t="shared" si="246"/>
        <v>279903.40052999993</v>
      </c>
    </row>
    <row r="1175" spans="1:16" outlineLevel="2" x14ac:dyDescent="0.25">
      <c r="A1175" s="1" t="s">
        <v>1016</v>
      </c>
      <c r="B1175" s="1" t="s">
        <v>1017</v>
      </c>
      <c r="C1175" s="9">
        <v>256.52999999999997</v>
      </c>
      <c r="D1175" s="9">
        <v>953.82</v>
      </c>
      <c r="E1175" s="9">
        <v>0</v>
      </c>
      <c r="F1175" s="9">
        <v>212.85</v>
      </c>
      <c r="G1175" s="8">
        <f t="shared" si="238"/>
        <v>202.65869999999998</v>
      </c>
      <c r="H1175" s="8">
        <f t="shared" si="239"/>
        <v>1783.6434000000002</v>
      </c>
      <c r="I1175" s="8">
        <f t="shared" si="240"/>
        <v>0</v>
      </c>
      <c r="J1175" s="8">
        <f t="shared" si="241"/>
        <v>2273.2379999999998</v>
      </c>
      <c r="K1175" s="8">
        <f t="shared" si="242"/>
        <v>4259.5401000000002</v>
      </c>
      <c r="L1175" s="8">
        <f t="shared" si="236"/>
        <v>202.65869999999998</v>
      </c>
      <c r="M1175" s="8">
        <f t="shared" si="237"/>
        <v>1783.6434000000002</v>
      </c>
      <c r="N1175" s="8">
        <f t="shared" si="243"/>
        <v>0</v>
      </c>
      <c r="O1175" s="8">
        <f t="shared" si="244"/>
        <v>1364.3685</v>
      </c>
      <c r="P1175" s="8">
        <f t="shared" si="245"/>
        <v>3350.6706000000004</v>
      </c>
    </row>
    <row r="1176" spans="1:16" outlineLevel="2" x14ac:dyDescent="0.25">
      <c r="A1176" s="1" t="s">
        <v>1016</v>
      </c>
      <c r="B1176" s="1" t="s">
        <v>304</v>
      </c>
      <c r="C1176" s="9">
        <v>93</v>
      </c>
      <c r="D1176" s="9">
        <v>610.87</v>
      </c>
      <c r="E1176" s="9">
        <v>0</v>
      </c>
      <c r="F1176" s="9">
        <v>0</v>
      </c>
      <c r="G1176" s="8">
        <f t="shared" si="238"/>
        <v>73.47</v>
      </c>
      <c r="H1176" s="8">
        <f t="shared" si="239"/>
        <v>1142.3269</v>
      </c>
      <c r="I1176" s="8">
        <f t="shared" si="240"/>
        <v>0</v>
      </c>
      <c r="J1176" s="8">
        <f t="shared" si="241"/>
        <v>0</v>
      </c>
      <c r="K1176" s="8">
        <f t="shared" si="242"/>
        <v>1215.7969000000001</v>
      </c>
      <c r="L1176" s="8">
        <f t="shared" si="236"/>
        <v>73.47</v>
      </c>
      <c r="M1176" s="8">
        <f t="shared" si="237"/>
        <v>1142.3269</v>
      </c>
      <c r="N1176" s="8">
        <f t="shared" si="243"/>
        <v>0</v>
      </c>
      <c r="O1176" s="8">
        <f t="shared" si="244"/>
        <v>0</v>
      </c>
      <c r="P1176" s="8">
        <f t="shared" si="245"/>
        <v>1215.7969000000001</v>
      </c>
    </row>
    <row r="1177" spans="1:16" outlineLevel="2" x14ac:dyDescent="0.25">
      <c r="A1177" s="1" t="s">
        <v>1016</v>
      </c>
      <c r="B1177" s="1" t="s">
        <v>97</v>
      </c>
      <c r="C1177" s="9">
        <v>10</v>
      </c>
      <c r="D1177" s="9">
        <v>209.48</v>
      </c>
      <c r="E1177" s="9">
        <v>0</v>
      </c>
      <c r="F1177" s="9">
        <v>181.9</v>
      </c>
      <c r="G1177" s="8">
        <f t="shared" si="238"/>
        <v>7.9</v>
      </c>
      <c r="H1177" s="8">
        <f t="shared" si="239"/>
        <v>391.7276</v>
      </c>
      <c r="I1177" s="8">
        <f t="shared" si="240"/>
        <v>0</v>
      </c>
      <c r="J1177" s="8">
        <f t="shared" si="241"/>
        <v>1942.692</v>
      </c>
      <c r="K1177" s="8">
        <f t="shared" si="242"/>
        <v>2342.3195999999998</v>
      </c>
      <c r="L1177" s="8">
        <f t="shared" si="236"/>
        <v>7.9</v>
      </c>
      <c r="M1177" s="8">
        <f t="shared" si="237"/>
        <v>391.7276</v>
      </c>
      <c r="N1177" s="8">
        <f t="shared" si="243"/>
        <v>0</v>
      </c>
      <c r="O1177" s="8">
        <f t="shared" si="244"/>
        <v>1165.979</v>
      </c>
      <c r="P1177" s="8">
        <f t="shared" si="245"/>
        <v>1565.6066000000001</v>
      </c>
    </row>
    <row r="1178" spans="1:16" outlineLevel="2" x14ac:dyDescent="0.25">
      <c r="A1178" s="1" t="s">
        <v>1016</v>
      </c>
      <c r="B1178" s="1" t="s">
        <v>437</v>
      </c>
      <c r="C1178" s="9">
        <v>12</v>
      </c>
      <c r="D1178" s="9">
        <v>203.61</v>
      </c>
      <c r="E1178" s="9">
        <v>0</v>
      </c>
      <c r="F1178" s="9">
        <v>0</v>
      </c>
      <c r="G1178" s="8">
        <f t="shared" si="238"/>
        <v>9.48</v>
      </c>
      <c r="H1178" s="8">
        <f t="shared" si="239"/>
        <v>380.75070000000005</v>
      </c>
      <c r="I1178" s="8">
        <f t="shared" si="240"/>
        <v>0</v>
      </c>
      <c r="J1178" s="8">
        <f t="shared" si="241"/>
        <v>0</v>
      </c>
      <c r="K1178" s="8">
        <f t="shared" si="242"/>
        <v>390.23070000000007</v>
      </c>
      <c r="L1178" s="8">
        <f t="shared" si="236"/>
        <v>9.48</v>
      </c>
      <c r="M1178" s="8">
        <f t="shared" si="237"/>
        <v>380.75070000000005</v>
      </c>
      <c r="N1178" s="8">
        <f t="shared" si="243"/>
        <v>0</v>
      </c>
      <c r="O1178" s="8">
        <f t="shared" si="244"/>
        <v>0</v>
      </c>
      <c r="P1178" s="8">
        <f t="shared" si="245"/>
        <v>390.23070000000007</v>
      </c>
    </row>
    <row r="1179" spans="1:16" outlineLevel="2" x14ac:dyDescent="0.25">
      <c r="A1179" s="1" t="s">
        <v>1016</v>
      </c>
      <c r="B1179" s="1" t="s">
        <v>542</v>
      </c>
      <c r="C1179" s="9">
        <v>52</v>
      </c>
      <c r="D1179" s="9">
        <v>551.5</v>
      </c>
      <c r="E1179" s="9">
        <v>0</v>
      </c>
      <c r="F1179" s="9">
        <v>159.32</v>
      </c>
      <c r="G1179" s="8">
        <f t="shared" si="238"/>
        <v>41.08</v>
      </c>
      <c r="H1179" s="8">
        <f t="shared" si="239"/>
        <v>1031.3050000000001</v>
      </c>
      <c r="I1179" s="8">
        <f t="shared" si="240"/>
        <v>0</v>
      </c>
      <c r="J1179" s="8">
        <f t="shared" si="241"/>
        <v>1701.5375999999999</v>
      </c>
      <c r="K1179" s="8">
        <f t="shared" si="242"/>
        <v>2773.9225999999999</v>
      </c>
      <c r="L1179" s="8">
        <f t="shared" si="236"/>
        <v>41.08</v>
      </c>
      <c r="M1179" s="8">
        <f t="shared" si="237"/>
        <v>1031.3050000000001</v>
      </c>
      <c r="N1179" s="8">
        <f t="shared" si="243"/>
        <v>0</v>
      </c>
      <c r="O1179" s="8">
        <f t="shared" si="244"/>
        <v>1021.2411999999999</v>
      </c>
      <c r="P1179" s="8">
        <f t="shared" si="245"/>
        <v>2093.6261999999997</v>
      </c>
    </row>
    <row r="1180" spans="1:16" outlineLevel="2" x14ac:dyDescent="0.25">
      <c r="A1180" s="1" t="s">
        <v>1016</v>
      </c>
      <c r="B1180" s="1" t="s">
        <v>1018</v>
      </c>
      <c r="C1180" s="9">
        <v>0</v>
      </c>
      <c r="D1180" s="9">
        <v>209</v>
      </c>
      <c r="E1180" s="9">
        <v>0</v>
      </c>
      <c r="F1180" s="9">
        <v>65</v>
      </c>
      <c r="G1180" s="8">
        <f t="shared" si="238"/>
        <v>0</v>
      </c>
      <c r="H1180" s="8">
        <f t="shared" si="239"/>
        <v>390.83000000000004</v>
      </c>
      <c r="I1180" s="8">
        <f t="shared" si="240"/>
        <v>0</v>
      </c>
      <c r="J1180" s="8">
        <f t="shared" si="241"/>
        <v>694.19999999999993</v>
      </c>
      <c r="K1180" s="8">
        <f t="shared" si="242"/>
        <v>1085.03</v>
      </c>
      <c r="L1180" s="8">
        <f t="shared" si="236"/>
        <v>0</v>
      </c>
      <c r="M1180" s="8">
        <f t="shared" si="237"/>
        <v>390.83000000000004</v>
      </c>
      <c r="N1180" s="8">
        <f t="shared" si="243"/>
        <v>0</v>
      </c>
      <c r="O1180" s="8">
        <f t="shared" si="244"/>
        <v>416.65000000000003</v>
      </c>
      <c r="P1180" s="8">
        <f t="shared" si="245"/>
        <v>807.48</v>
      </c>
    </row>
    <row r="1181" spans="1:16" outlineLevel="2" x14ac:dyDescent="0.25">
      <c r="A1181" s="1" t="s">
        <v>1016</v>
      </c>
      <c r="B1181" s="1" t="s">
        <v>1019</v>
      </c>
      <c r="C1181" s="9">
        <v>142.46</v>
      </c>
      <c r="D1181" s="9">
        <v>107</v>
      </c>
      <c r="E1181" s="9">
        <v>40</v>
      </c>
      <c r="F1181" s="9">
        <v>0</v>
      </c>
      <c r="G1181" s="8">
        <f t="shared" si="238"/>
        <v>112.54340000000001</v>
      </c>
      <c r="H1181" s="8">
        <f t="shared" si="239"/>
        <v>200.09</v>
      </c>
      <c r="I1181" s="8">
        <f t="shared" si="240"/>
        <v>85.600000000000009</v>
      </c>
      <c r="J1181" s="8">
        <f t="shared" si="241"/>
        <v>0</v>
      </c>
      <c r="K1181" s="8">
        <f t="shared" si="242"/>
        <v>398.23340000000002</v>
      </c>
      <c r="L1181" s="8">
        <f t="shared" si="236"/>
        <v>112.54340000000001</v>
      </c>
      <c r="M1181" s="8">
        <f t="shared" si="237"/>
        <v>200.09</v>
      </c>
      <c r="N1181" s="8">
        <f t="shared" si="243"/>
        <v>34</v>
      </c>
      <c r="O1181" s="8">
        <f t="shared" si="244"/>
        <v>0</v>
      </c>
      <c r="P1181" s="8">
        <f t="shared" si="245"/>
        <v>346.63339999999999</v>
      </c>
    </row>
    <row r="1182" spans="1:16" outlineLevel="2" x14ac:dyDescent="0.25">
      <c r="A1182" s="1" t="s">
        <v>1016</v>
      </c>
      <c r="B1182" s="1" t="s">
        <v>546</v>
      </c>
      <c r="C1182" s="9">
        <v>32</v>
      </c>
      <c r="D1182" s="9">
        <v>241</v>
      </c>
      <c r="E1182" s="9">
        <v>0</v>
      </c>
      <c r="F1182" s="9">
        <v>16</v>
      </c>
      <c r="G1182" s="8">
        <f t="shared" si="238"/>
        <v>25.28</v>
      </c>
      <c r="H1182" s="8">
        <f t="shared" si="239"/>
        <v>450.67</v>
      </c>
      <c r="I1182" s="8">
        <f t="shared" si="240"/>
        <v>0</v>
      </c>
      <c r="J1182" s="8">
        <f t="shared" si="241"/>
        <v>170.88</v>
      </c>
      <c r="K1182" s="8">
        <f t="shared" si="242"/>
        <v>646.83000000000004</v>
      </c>
      <c r="L1182" s="8">
        <f t="shared" si="236"/>
        <v>25.28</v>
      </c>
      <c r="M1182" s="8">
        <f t="shared" si="237"/>
        <v>450.67</v>
      </c>
      <c r="N1182" s="8">
        <f t="shared" si="243"/>
        <v>0</v>
      </c>
      <c r="O1182" s="8">
        <f t="shared" si="244"/>
        <v>102.56</v>
      </c>
      <c r="P1182" s="8">
        <f t="shared" si="245"/>
        <v>578.51</v>
      </c>
    </row>
    <row r="1183" spans="1:16" outlineLevel="2" x14ac:dyDescent="0.25">
      <c r="A1183" s="1" t="s">
        <v>1016</v>
      </c>
      <c r="B1183" s="1" t="s">
        <v>1020</v>
      </c>
      <c r="C1183" s="9">
        <v>130</v>
      </c>
      <c r="D1183" s="9">
        <v>900.69</v>
      </c>
      <c r="E1183" s="9">
        <v>0</v>
      </c>
      <c r="F1183" s="9">
        <v>148.94</v>
      </c>
      <c r="G1183" s="8">
        <f t="shared" si="238"/>
        <v>102.7</v>
      </c>
      <c r="H1183" s="8">
        <f t="shared" si="239"/>
        <v>1684.2903000000001</v>
      </c>
      <c r="I1183" s="8">
        <f t="shared" si="240"/>
        <v>0</v>
      </c>
      <c r="J1183" s="8">
        <f t="shared" si="241"/>
        <v>1590.6792</v>
      </c>
      <c r="K1183" s="8">
        <f t="shared" si="242"/>
        <v>3377.6695</v>
      </c>
      <c r="L1183" s="8">
        <f t="shared" si="236"/>
        <v>102.7</v>
      </c>
      <c r="M1183" s="8">
        <f t="shared" si="237"/>
        <v>1684.2903000000001</v>
      </c>
      <c r="N1183" s="8">
        <f t="shared" si="243"/>
        <v>0</v>
      </c>
      <c r="O1183" s="8">
        <f t="shared" si="244"/>
        <v>954.70540000000005</v>
      </c>
      <c r="P1183" s="8">
        <f t="shared" si="245"/>
        <v>2741.6957000000002</v>
      </c>
    </row>
    <row r="1184" spans="1:16" outlineLevel="2" x14ac:dyDescent="0.25">
      <c r="A1184" s="1" t="s">
        <v>1016</v>
      </c>
      <c r="B1184" s="1" t="s">
        <v>87</v>
      </c>
      <c r="C1184" s="9">
        <v>94.4</v>
      </c>
      <c r="D1184" s="9">
        <v>1092.6099999999999</v>
      </c>
      <c r="E1184" s="9">
        <v>17</v>
      </c>
      <c r="F1184" s="9">
        <v>316.02</v>
      </c>
      <c r="G1184" s="8">
        <f t="shared" si="238"/>
        <v>74.576000000000008</v>
      </c>
      <c r="H1184" s="8">
        <f t="shared" si="239"/>
        <v>2043.1806999999999</v>
      </c>
      <c r="I1184" s="8">
        <f t="shared" si="240"/>
        <v>36.380000000000003</v>
      </c>
      <c r="J1184" s="8">
        <f t="shared" si="241"/>
        <v>3375.0935999999997</v>
      </c>
      <c r="K1184" s="8">
        <f t="shared" si="242"/>
        <v>5529.2302999999993</v>
      </c>
      <c r="L1184" s="8">
        <f t="shared" si="236"/>
        <v>74.576000000000008</v>
      </c>
      <c r="M1184" s="8">
        <f t="shared" si="237"/>
        <v>2043.1806999999999</v>
      </c>
      <c r="N1184" s="8">
        <f t="shared" si="243"/>
        <v>14.45</v>
      </c>
      <c r="O1184" s="8">
        <f t="shared" si="244"/>
        <v>2025.6881999999998</v>
      </c>
      <c r="P1184" s="8">
        <f t="shared" si="245"/>
        <v>4157.8948999999993</v>
      </c>
    </row>
    <row r="1185" spans="1:16" outlineLevel="2" x14ac:dyDescent="0.25">
      <c r="A1185" s="1" t="s">
        <v>1016</v>
      </c>
      <c r="B1185" s="1" t="s">
        <v>105</v>
      </c>
      <c r="C1185" s="9">
        <v>119.005</v>
      </c>
      <c r="D1185" s="9">
        <v>538.5</v>
      </c>
      <c r="E1185" s="9">
        <v>0</v>
      </c>
      <c r="F1185" s="9">
        <v>31</v>
      </c>
      <c r="G1185" s="8">
        <f t="shared" si="238"/>
        <v>94.013949999999994</v>
      </c>
      <c r="H1185" s="8">
        <f t="shared" si="239"/>
        <v>1006.995</v>
      </c>
      <c r="I1185" s="8">
        <f t="shared" si="240"/>
        <v>0</v>
      </c>
      <c r="J1185" s="8">
        <f t="shared" si="241"/>
        <v>331.08</v>
      </c>
      <c r="K1185" s="8">
        <f t="shared" si="242"/>
        <v>1432.0889499999998</v>
      </c>
      <c r="L1185" s="8">
        <f t="shared" si="236"/>
        <v>94.013949999999994</v>
      </c>
      <c r="M1185" s="8">
        <f t="shared" si="237"/>
        <v>1006.995</v>
      </c>
      <c r="N1185" s="8">
        <f t="shared" si="243"/>
        <v>0</v>
      </c>
      <c r="O1185" s="8">
        <f t="shared" si="244"/>
        <v>198.71</v>
      </c>
      <c r="P1185" s="8">
        <f t="shared" si="245"/>
        <v>1299.7189499999999</v>
      </c>
    </row>
    <row r="1186" spans="1:16" outlineLevel="2" x14ac:dyDescent="0.25">
      <c r="A1186" s="1" t="s">
        <v>1016</v>
      </c>
      <c r="B1186" s="1" t="s">
        <v>1021</v>
      </c>
      <c r="C1186" s="9">
        <v>0</v>
      </c>
      <c r="D1186" s="9">
        <v>48</v>
      </c>
      <c r="E1186" s="9">
        <v>0</v>
      </c>
      <c r="F1186" s="9">
        <v>0</v>
      </c>
      <c r="G1186" s="8">
        <f t="shared" si="238"/>
        <v>0</v>
      </c>
      <c r="H1186" s="8">
        <f t="shared" si="239"/>
        <v>89.76</v>
      </c>
      <c r="I1186" s="8">
        <f t="shared" si="240"/>
        <v>0</v>
      </c>
      <c r="J1186" s="8">
        <f t="shared" si="241"/>
        <v>0</v>
      </c>
      <c r="K1186" s="8">
        <f t="shared" si="242"/>
        <v>89.76</v>
      </c>
      <c r="L1186" s="8">
        <f t="shared" si="236"/>
        <v>0</v>
      </c>
      <c r="M1186" s="8">
        <f t="shared" si="237"/>
        <v>89.76</v>
      </c>
      <c r="N1186" s="8">
        <f t="shared" si="243"/>
        <v>0</v>
      </c>
      <c r="O1186" s="8">
        <f t="shared" si="244"/>
        <v>0</v>
      </c>
      <c r="P1186" s="8">
        <f t="shared" si="245"/>
        <v>89.76</v>
      </c>
    </row>
    <row r="1187" spans="1:16" outlineLevel="2" x14ac:dyDescent="0.25">
      <c r="A1187" s="1" t="s">
        <v>1016</v>
      </c>
      <c r="B1187" s="1" t="s">
        <v>1022</v>
      </c>
      <c r="C1187" s="9">
        <v>70</v>
      </c>
      <c r="D1187" s="9">
        <v>374.75</v>
      </c>
      <c r="E1187" s="9">
        <v>0</v>
      </c>
      <c r="F1187" s="9">
        <v>16</v>
      </c>
      <c r="G1187" s="8">
        <f t="shared" si="238"/>
        <v>55.300000000000004</v>
      </c>
      <c r="H1187" s="8">
        <f t="shared" si="239"/>
        <v>700.78250000000003</v>
      </c>
      <c r="I1187" s="8">
        <f t="shared" si="240"/>
        <v>0</v>
      </c>
      <c r="J1187" s="8">
        <f t="shared" si="241"/>
        <v>170.88</v>
      </c>
      <c r="K1187" s="8">
        <f t="shared" si="242"/>
        <v>926.96249999999998</v>
      </c>
      <c r="L1187" s="8">
        <f t="shared" si="236"/>
        <v>55.300000000000004</v>
      </c>
      <c r="M1187" s="8">
        <f t="shared" si="237"/>
        <v>700.78250000000003</v>
      </c>
      <c r="N1187" s="8">
        <f t="shared" si="243"/>
        <v>0</v>
      </c>
      <c r="O1187" s="8">
        <f t="shared" si="244"/>
        <v>102.56</v>
      </c>
      <c r="P1187" s="8">
        <f t="shared" si="245"/>
        <v>858.64249999999993</v>
      </c>
    </row>
    <row r="1188" spans="1:16" outlineLevel="2" x14ac:dyDescent="0.25">
      <c r="A1188" s="1" t="s">
        <v>1016</v>
      </c>
      <c r="B1188" s="1" t="s">
        <v>207</v>
      </c>
      <c r="C1188" s="9">
        <v>60</v>
      </c>
      <c r="D1188" s="9">
        <v>804.06</v>
      </c>
      <c r="E1188" s="9">
        <v>0</v>
      </c>
      <c r="F1188" s="9">
        <v>58</v>
      </c>
      <c r="G1188" s="8">
        <f t="shared" si="238"/>
        <v>47.400000000000006</v>
      </c>
      <c r="H1188" s="8">
        <f t="shared" si="239"/>
        <v>1503.5922</v>
      </c>
      <c r="I1188" s="8">
        <f t="shared" si="240"/>
        <v>0</v>
      </c>
      <c r="J1188" s="8">
        <f t="shared" si="241"/>
        <v>619.43999999999994</v>
      </c>
      <c r="K1188" s="8">
        <f t="shared" si="242"/>
        <v>2170.4322000000002</v>
      </c>
      <c r="L1188" s="8">
        <f t="shared" si="236"/>
        <v>47.400000000000006</v>
      </c>
      <c r="M1188" s="8">
        <f t="shared" si="237"/>
        <v>1503.5922</v>
      </c>
      <c r="N1188" s="8">
        <f t="shared" si="243"/>
        <v>0</v>
      </c>
      <c r="O1188" s="8">
        <f t="shared" si="244"/>
        <v>371.78000000000003</v>
      </c>
      <c r="P1188" s="8">
        <f t="shared" si="245"/>
        <v>1922.7722000000001</v>
      </c>
    </row>
    <row r="1189" spans="1:16" outlineLevel="2" x14ac:dyDescent="0.25">
      <c r="A1189" s="1" t="s">
        <v>1016</v>
      </c>
      <c r="B1189" s="1" t="s">
        <v>371</v>
      </c>
      <c r="C1189" s="9">
        <v>10</v>
      </c>
      <c r="D1189" s="9">
        <v>326.95999999999998</v>
      </c>
      <c r="E1189" s="9">
        <v>0</v>
      </c>
      <c r="F1189" s="9">
        <v>44</v>
      </c>
      <c r="G1189" s="8">
        <f t="shared" si="238"/>
        <v>7.9</v>
      </c>
      <c r="H1189" s="8">
        <f t="shared" si="239"/>
        <v>611.41520000000003</v>
      </c>
      <c r="I1189" s="8">
        <f t="shared" si="240"/>
        <v>0</v>
      </c>
      <c r="J1189" s="8">
        <f t="shared" si="241"/>
        <v>469.91999999999996</v>
      </c>
      <c r="K1189" s="8">
        <f t="shared" si="242"/>
        <v>1089.2352000000001</v>
      </c>
      <c r="L1189" s="8">
        <f t="shared" si="236"/>
        <v>7.9</v>
      </c>
      <c r="M1189" s="8">
        <f t="shared" si="237"/>
        <v>611.41520000000003</v>
      </c>
      <c r="N1189" s="8">
        <f t="shared" si="243"/>
        <v>0</v>
      </c>
      <c r="O1189" s="8">
        <f t="shared" si="244"/>
        <v>282.04000000000002</v>
      </c>
      <c r="P1189" s="8">
        <f t="shared" si="245"/>
        <v>901.35519999999997</v>
      </c>
    </row>
    <row r="1190" spans="1:16" outlineLevel="1" x14ac:dyDescent="0.25">
      <c r="A1190" s="23" t="s">
        <v>1214</v>
      </c>
      <c r="B1190" s="22"/>
      <c r="C1190" s="9">
        <f t="shared" ref="C1190:P1190" si="247">SUBTOTAL(9,C1175:C1189)</f>
        <v>1081.395</v>
      </c>
      <c r="D1190" s="9">
        <f t="shared" si="247"/>
        <v>7171.8499999999995</v>
      </c>
      <c r="E1190" s="9">
        <f t="shared" si="247"/>
        <v>57</v>
      </c>
      <c r="F1190" s="9">
        <f t="shared" si="247"/>
        <v>1249.03</v>
      </c>
      <c r="G1190" s="8">
        <f t="shared" si="247"/>
        <v>854.30205000000001</v>
      </c>
      <c r="H1190" s="8">
        <f t="shared" si="247"/>
        <v>13411.359500000002</v>
      </c>
      <c r="I1190" s="8">
        <f t="shared" si="247"/>
        <v>121.98000000000002</v>
      </c>
      <c r="J1190" s="8">
        <f t="shared" si="247"/>
        <v>13339.6404</v>
      </c>
      <c r="K1190" s="8">
        <f t="shared" si="247"/>
        <v>27727.281950000001</v>
      </c>
      <c r="L1190" s="8">
        <f t="shared" si="247"/>
        <v>854.30205000000001</v>
      </c>
      <c r="M1190" s="8">
        <f t="shared" si="247"/>
        <v>13411.359500000002</v>
      </c>
      <c r="N1190" s="8">
        <f t="shared" si="247"/>
        <v>48.45</v>
      </c>
      <c r="O1190" s="8">
        <f t="shared" si="247"/>
        <v>8006.2822999999999</v>
      </c>
      <c r="P1190" s="8">
        <f t="shared" si="247"/>
        <v>22320.393849999993</v>
      </c>
    </row>
    <row r="1191" spans="1:16" outlineLevel="2" x14ac:dyDescent="0.25">
      <c r="A1191" s="1" t="s">
        <v>1023</v>
      </c>
      <c r="B1191" s="1" t="s">
        <v>383</v>
      </c>
      <c r="C1191" s="9">
        <v>391.94</v>
      </c>
      <c r="D1191" s="9">
        <v>200</v>
      </c>
      <c r="E1191" s="9">
        <v>93</v>
      </c>
      <c r="F1191" s="9">
        <v>726.6</v>
      </c>
      <c r="G1191" s="8">
        <f t="shared" si="238"/>
        <v>309.63260000000002</v>
      </c>
      <c r="H1191" s="8">
        <f t="shared" si="239"/>
        <v>374</v>
      </c>
      <c r="I1191" s="8">
        <f t="shared" si="240"/>
        <v>199.02</v>
      </c>
      <c r="J1191" s="8">
        <f t="shared" si="241"/>
        <v>7760.0879999999997</v>
      </c>
      <c r="K1191" s="8">
        <f t="shared" si="242"/>
        <v>8642.7405999999992</v>
      </c>
      <c r="L1191" s="8">
        <f t="shared" si="236"/>
        <v>309.63260000000002</v>
      </c>
      <c r="M1191" s="8">
        <f t="shared" si="237"/>
        <v>374</v>
      </c>
      <c r="N1191" s="8">
        <f t="shared" si="243"/>
        <v>79.05</v>
      </c>
      <c r="O1191" s="8">
        <f t="shared" si="244"/>
        <v>4657.5060000000003</v>
      </c>
      <c r="P1191" s="8">
        <f t="shared" si="245"/>
        <v>5420.1886000000004</v>
      </c>
    </row>
    <row r="1192" spans="1:16" outlineLevel="2" x14ac:dyDescent="0.25">
      <c r="A1192" s="1" t="s">
        <v>1023</v>
      </c>
      <c r="B1192" s="1" t="s">
        <v>1024</v>
      </c>
      <c r="C1192" s="9">
        <v>403.5</v>
      </c>
      <c r="D1192" s="9">
        <v>809.33</v>
      </c>
      <c r="E1192" s="9">
        <v>140.97</v>
      </c>
      <c r="F1192" s="9">
        <v>453.63</v>
      </c>
      <c r="G1192" s="8">
        <f t="shared" si="238"/>
        <v>318.76499999999999</v>
      </c>
      <c r="H1192" s="8">
        <f t="shared" si="239"/>
        <v>1513.4471000000001</v>
      </c>
      <c r="I1192" s="8">
        <f t="shared" si="240"/>
        <v>301.67580000000004</v>
      </c>
      <c r="J1192" s="8">
        <f t="shared" si="241"/>
        <v>4844.7683999999999</v>
      </c>
      <c r="K1192" s="8">
        <f t="shared" si="242"/>
        <v>6978.6563000000006</v>
      </c>
      <c r="L1192" s="8">
        <f t="shared" si="236"/>
        <v>318.76499999999999</v>
      </c>
      <c r="M1192" s="8">
        <f t="shared" si="237"/>
        <v>1513.4471000000001</v>
      </c>
      <c r="N1192" s="8">
        <f t="shared" si="243"/>
        <v>119.8245</v>
      </c>
      <c r="O1192" s="8">
        <f t="shared" si="244"/>
        <v>2907.7683000000002</v>
      </c>
      <c r="P1192" s="8">
        <f t="shared" si="245"/>
        <v>4859.8049000000001</v>
      </c>
    </row>
    <row r="1193" spans="1:16" outlineLevel="2" x14ac:dyDescent="0.25">
      <c r="A1193" s="1" t="s">
        <v>1023</v>
      </c>
      <c r="B1193" s="1" t="s">
        <v>1025</v>
      </c>
      <c r="C1193" s="9">
        <v>1179.72</v>
      </c>
      <c r="D1193" s="9">
        <v>1280.68</v>
      </c>
      <c r="E1193" s="9">
        <v>120</v>
      </c>
      <c r="F1193" s="9">
        <v>390.78</v>
      </c>
      <c r="G1193" s="8">
        <f t="shared" si="238"/>
        <v>931.97880000000009</v>
      </c>
      <c r="H1193" s="8">
        <f t="shared" si="239"/>
        <v>2394.8716000000004</v>
      </c>
      <c r="I1193" s="8">
        <f t="shared" si="240"/>
        <v>256.8</v>
      </c>
      <c r="J1193" s="8">
        <f t="shared" si="241"/>
        <v>4173.5303999999996</v>
      </c>
      <c r="K1193" s="8">
        <f t="shared" si="242"/>
        <v>7757.1808000000001</v>
      </c>
      <c r="L1193" s="8">
        <f t="shared" si="236"/>
        <v>931.97880000000009</v>
      </c>
      <c r="M1193" s="8">
        <f t="shared" si="237"/>
        <v>2394.8716000000004</v>
      </c>
      <c r="N1193" s="8">
        <f t="shared" si="243"/>
        <v>102</v>
      </c>
      <c r="O1193" s="8">
        <f t="shared" si="244"/>
        <v>2504.8997999999997</v>
      </c>
      <c r="P1193" s="8">
        <f t="shared" si="245"/>
        <v>5933.7502000000004</v>
      </c>
    </row>
    <row r="1194" spans="1:16" outlineLevel="2" x14ac:dyDescent="0.25">
      <c r="A1194" s="1" t="s">
        <v>1023</v>
      </c>
      <c r="B1194" s="1" t="s">
        <v>164</v>
      </c>
      <c r="C1194" s="9">
        <v>270</v>
      </c>
      <c r="D1194" s="9">
        <v>407.77</v>
      </c>
      <c r="E1194" s="9">
        <v>440</v>
      </c>
      <c r="F1194" s="9">
        <v>470</v>
      </c>
      <c r="G1194" s="8">
        <f t="shared" si="238"/>
        <v>213.3</v>
      </c>
      <c r="H1194" s="8">
        <f t="shared" si="239"/>
        <v>762.5299</v>
      </c>
      <c r="I1194" s="8">
        <f t="shared" si="240"/>
        <v>941.6</v>
      </c>
      <c r="J1194" s="8">
        <f t="shared" si="241"/>
        <v>5019.5999999999995</v>
      </c>
      <c r="K1194" s="8">
        <f t="shared" si="242"/>
        <v>6937.0298999999995</v>
      </c>
      <c r="L1194" s="8">
        <f t="shared" si="236"/>
        <v>213.3</v>
      </c>
      <c r="M1194" s="8">
        <f t="shared" si="237"/>
        <v>762.5299</v>
      </c>
      <c r="N1194" s="8">
        <f t="shared" si="243"/>
        <v>374</v>
      </c>
      <c r="O1194" s="8">
        <f t="shared" si="244"/>
        <v>3012.7000000000003</v>
      </c>
      <c r="P1194" s="8">
        <f t="shared" si="245"/>
        <v>4362.5299000000005</v>
      </c>
    </row>
    <row r="1195" spans="1:16" outlineLevel="2" x14ac:dyDescent="0.25">
      <c r="A1195" s="1" t="s">
        <v>1023</v>
      </c>
      <c r="B1195" s="1" t="s">
        <v>785</v>
      </c>
      <c r="C1195" s="9">
        <v>11</v>
      </c>
      <c r="D1195" s="9">
        <v>211</v>
      </c>
      <c r="E1195" s="9">
        <v>40</v>
      </c>
      <c r="F1195" s="9">
        <v>0</v>
      </c>
      <c r="G1195" s="8">
        <f t="shared" si="238"/>
        <v>8.6900000000000013</v>
      </c>
      <c r="H1195" s="8">
        <f t="shared" si="239"/>
        <v>394.57000000000005</v>
      </c>
      <c r="I1195" s="8">
        <f t="shared" si="240"/>
        <v>85.600000000000009</v>
      </c>
      <c r="J1195" s="8">
        <f t="shared" si="241"/>
        <v>0</v>
      </c>
      <c r="K1195" s="8">
        <f t="shared" si="242"/>
        <v>488.86000000000007</v>
      </c>
      <c r="L1195" s="8">
        <f t="shared" si="236"/>
        <v>8.6900000000000013</v>
      </c>
      <c r="M1195" s="8">
        <f t="shared" si="237"/>
        <v>394.57000000000005</v>
      </c>
      <c r="N1195" s="8">
        <f t="shared" si="243"/>
        <v>34</v>
      </c>
      <c r="O1195" s="8">
        <f t="shared" si="244"/>
        <v>0</v>
      </c>
      <c r="P1195" s="8">
        <f t="shared" si="245"/>
        <v>437.26000000000005</v>
      </c>
    </row>
    <row r="1196" spans="1:16" outlineLevel="2" x14ac:dyDescent="0.25">
      <c r="A1196" s="1" t="s">
        <v>1023</v>
      </c>
      <c r="B1196" s="1" t="s">
        <v>1026</v>
      </c>
      <c r="C1196" s="9">
        <v>332.5</v>
      </c>
      <c r="D1196" s="9">
        <v>80</v>
      </c>
      <c r="E1196" s="9">
        <v>40</v>
      </c>
      <c r="F1196" s="9">
        <v>558</v>
      </c>
      <c r="G1196" s="8">
        <f t="shared" si="238"/>
        <v>262.67500000000001</v>
      </c>
      <c r="H1196" s="8">
        <f t="shared" si="239"/>
        <v>149.60000000000002</v>
      </c>
      <c r="I1196" s="8">
        <f t="shared" si="240"/>
        <v>85.600000000000009</v>
      </c>
      <c r="J1196" s="8">
        <f t="shared" si="241"/>
        <v>5959.44</v>
      </c>
      <c r="K1196" s="8">
        <f t="shared" si="242"/>
        <v>6457.3149999999996</v>
      </c>
      <c r="L1196" s="8">
        <f t="shared" si="236"/>
        <v>262.67500000000001</v>
      </c>
      <c r="M1196" s="8">
        <f t="shared" si="237"/>
        <v>149.60000000000002</v>
      </c>
      <c r="N1196" s="8">
        <f t="shared" si="243"/>
        <v>34</v>
      </c>
      <c r="O1196" s="8">
        <f t="shared" si="244"/>
        <v>3576.78</v>
      </c>
      <c r="P1196" s="8">
        <f t="shared" si="245"/>
        <v>4023.0550000000003</v>
      </c>
    </row>
    <row r="1197" spans="1:16" outlineLevel="2" x14ac:dyDescent="0.25">
      <c r="A1197" s="1" t="s">
        <v>1023</v>
      </c>
      <c r="B1197" s="1" t="s">
        <v>1027</v>
      </c>
      <c r="C1197" s="9">
        <v>520.49</v>
      </c>
      <c r="D1197" s="9">
        <v>3630</v>
      </c>
      <c r="E1197" s="9">
        <v>383.85</v>
      </c>
      <c r="F1197" s="9">
        <v>1801.09</v>
      </c>
      <c r="G1197" s="8">
        <f t="shared" si="238"/>
        <v>411.18710000000004</v>
      </c>
      <c r="H1197" s="8">
        <f t="shared" si="239"/>
        <v>6788.1</v>
      </c>
      <c r="I1197" s="8">
        <f t="shared" si="240"/>
        <v>821.43900000000008</v>
      </c>
      <c r="J1197" s="8">
        <f t="shared" si="241"/>
        <v>19235.641199999998</v>
      </c>
      <c r="K1197" s="8">
        <f t="shared" si="242"/>
        <v>27256.367299999998</v>
      </c>
      <c r="L1197" s="8">
        <f t="shared" si="236"/>
        <v>411.18710000000004</v>
      </c>
      <c r="M1197" s="8">
        <f t="shared" si="237"/>
        <v>6788.1</v>
      </c>
      <c r="N1197" s="8">
        <f t="shared" si="243"/>
        <v>326.27250000000004</v>
      </c>
      <c r="O1197" s="8">
        <f t="shared" si="244"/>
        <v>11544.9869</v>
      </c>
      <c r="P1197" s="8">
        <f t="shared" si="245"/>
        <v>19070.5465</v>
      </c>
    </row>
    <row r="1198" spans="1:16" outlineLevel="2" x14ac:dyDescent="0.25">
      <c r="A1198" s="1" t="s">
        <v>1023</v>
      </c>
      <c r="B1198" s="1" t="s">
        <v>1028</v>
      </c>
      <c r="C1198" s="9">
        <v>1181.46</v>
      </c>
      <c r="D1198" s="9">
        <v>2422.6</v>
      </c>
      <c r="E1198" s="9">
        <v>813.7</v>
      </c>
      <c r="F1198" s="9">
        <v>1625.07</v>
      </c>
      <c r="G1198" s="8">
        <f t="shared" si="238"/>
        <v>933.35340000000008</v>
      </c>
      <c r="H1198" s="8">
        <f t="shared" si="239"/>
        <v>4530.2619999999997</v>
      </c>
      <c r="I1198" s="8">
        <f t="shared" si="240"/>
        <v>1741.3180000000002</v>
      </c>
      <c r="J1198" s="8">
        <f t="shared" si="241"/>
        <v>17355.747599999999</v>
      </c>
      <c r="K1198" s="8">
        <f t="shared" si="242"/>
        <v>24560.680999999997</v>
      </c>
      <c r="L1198" s="8">
        <f t="shared" si="236"/>
        <v>933.35340000000008</v>
      </c>
      <c r="M1198" s="8">
        <f t="shared" si="237"/>
        <v>4530.2619999999997</v>
      </c>
      <c r="N1198" s="8">
        <f t="shared" si="243"/>
        <v>691.64499999999998</v>
      </c>
      <c r="O1198" s="8">
        <f t="shared" si="244"/>
        <v>10416.698699999999</v>
      </c>
      <c r="P1198" s="8">
        <f t="shared" si="245"/>
        <v>16571.9591</v>
      </c>
    </row>
    <row r="1199" spans="1:16" outlineLevel="2" x14ac:dyDescent="0.25">
      <c r="A1199" s="1" t="s">
        <v>1023</v>
      </c>
      <c r="B1199" s="1" t="s">
        <v>688</v>
      </c>
      <c r="C1199" s="9">
        <v>245</v>
      </c>
      <c r="D1199" s="9">
        <v>643.09</v>
      </c>
      <c r="E1199" s="9">
        <v>140</v>
      </c>
      <c r="F1199" s="9">
        <v>1082.31</v>
      </c>
      <c r="G1199" s="8">
        <f t="shared" si="238"/>
        <v>193.55</v>
      </c>
      <c r="H1199" s="8">
        <f t="shared" si="239"/>
        <v>1202.5783000000001</v>
      </c>
      <c r="I1199" s="8">
        <f t="shared" si="240"/>
        <v>299.60000000000002</v>
      </c>
      <c r="J1199" s="8">
        <f t="shared" si="241"/>
        <v>11559.0708</v>
      </c>
      <c r="K1199" s="8">
        <f t="shared" si="242"/>
        <v>13254.7991</v>
      </c>
      <c r="L1199" s="8">
        <f t="shared" si="236"/>
        <v>193.55</v>
      </c>
      <c r="M1199" s="8">
        <f t="shared" si="237"/>
        <v>1202.5783000000001</v>
      </c>
      <c r="N1199" s="8">
        <f t="shared" si="243"/>
        <v>119</v>
      </c>
      <c r="O1199" s="8">
        <f t="shared" si="244"/>
        <v>6937.6071000000002</v>
      </c>
      <c r="P1199" s="8">
        <f t="shared" si="245"/>
        <v>8452.7353999999996</v>
      </c>
    </row>
    <row r="1200" spans="1:16" outlineLevel="2" x14ac:dyDescent="0.25">
      <c r="A1200" s="1" t="s">
        <v>1023</v>
      </c>
      <c r="B1200" s="1" t="s">
        <v>1029</v>
      </c>
      <c r="C1200" s="9">
        <v>480</v>
      </c>
      <c r="D1200" s="9">
        <v>867.73</v>
      </c>
      <c r="E1200" s="9">
        <v>365.77</v>
      </c>
      <c r="F1200" s="9">
        <v>850.82</v>
      </c>
      <c r="G1200" s="8">
        <f t="shared" si="238"/>
        <v>379.20000000000005</v>
      </c>
      <c r="H1200" s="8">
        <f t="shared" si="239"/>
        <v>1622.6551000000002</v>
      </c>
      <c r="I1200" s="8">
        <f t="shared" si="240"/>
        <v>782.74779999999998</v>
      </c>
      <c r="J1200" s="8">
        <f t="shared" si="241"/>
        <v>9086.7576000000008</v>
      </c>
      <c r="K1200" s="8">
        <f t="shared" si="242"/>
        <v>11871.360500000001</v>
      </c>
      <c r="L1200" s="8">
        <f t="shared" si="236"/>
        <v>379.20000000000005</v>
      </c>
      <c r="M1200" s="8">
        <f t="shared" si="237"/>
        <v>1622.6551000000002</v>
      </c>
      <c r="N1200" s="8">
        <f t="shared" si="243"/>
        <v>310.90449999999998</v>
      </c>
      <c r="O1200" s="8">
        <f t="shared" si="244"/>
        <v>5453.7562000000007</v>
      </c>
      <c r="P1200" s="8">
        <f t="shared" si="245"/>
        <v>7766.515800000001</v>
      </c>
    </row>
    <row r="1201" spans="1:16" outlineLevel="2" x14ac:dyDescent="0.25">
      <c r="A1201" s="1" t="s">
        <v>1023</v>
      </c>
      <c r="B1201" s="1" t="s">
        <v>1030</v>
      </c>
      <c r="C1201" s="9">
        <v>0</v>
      </c>
      <c r="D1201" s="9">
        <v>614.4</v>
      </c>
      <c r="E1201" s="9">
        <v>249.68</v>
      </c>
      <c r="F1201" s="9">
        <v>921.88</v>
      </c>
      <c r="G1201" s="8">
        <f t="shared" si="238"/>
        <v>0</v>
      </c>
      <c r="H1201" s="8">
        <f t="shared" si="239"/>
        <v>1148.9280000000001</v>
      </c>
      <c r="I1201" s="8">
        <f t="shared" si="240"/>
        <v>534.3152</v>
      </c>
      <c r="J1201" s="8">
        <f t="shared" si="241"/>
        <v>9845.6783999999989</v>
      </c>
      <c r="K1201" s="8">
        <f t="shared" si="242"/>
        <v>11528.9216</v>
      </c>
      <c r="L1201" s="8">
        <f t="shared" si="236"/>
        <v>0</v>
      </c>
      <c r="M1201" s="8">
        <f t="shared" si="237"/>
        <v>1148.9280000000001</v>
      </c>
      <c r="N1201" s="8">
        <f t="shared" si="243"/>
        <v>212.22800000000001</v>
      </c>
      <c r="O1201" s="8">
        <f t="shared" si="244"/>
        <v>5909.2507999999998</v>
      </c>
      <c r="P1201" s="8">
        <f t="shared" si="245"/>
        <v>7270.4067999999997</v>
      </c>
    </row>
    <row r="1202" spans="1:16" outlineLevel="2" x14ac:dyDescent="0.25">
      <c r="A1202" s="1" t="s">
        <v>1023</v>
      </c>
      <c r="B1202" s="1" t="s">
        <v>1031</v>
      </c>
      <c r="C1202" s="9">
        <v>369.18</v>
      </c>
      <c r="D1202" s="9">
        <v>1329.46</v>
      </c>
      <c r="E1202" s="9">
        <v>1051.6600000000001</v>
      </c>
      <c r="F1202" s="9">
        <v>530.72</v>
      </c>
      <c r="G1202" s="8">
        <f t="shared" si="238"/>
        <v>291.65219999999999</v>
      </c>
      <c r="H1202" s="8">
        <f t="shared" si="239"/>
        <v>2486.0902000000001</v>
      </c>
      <c r="I1202" s="8">
        <f t="shared" si="240"/>
        <v>2250.5524000000005</v>
      </c>
      <c r="J1202" s="8">
        <f t="shared" si="241"/>
        <v>5668.0896000000002</v>
      </c>
      <c r="K1202" s="8">
        <f t="shared" si="242"/>
        <v>10696.384400000001</v>
      </c>
      <c r="L1202" s="8">
        <f t="shared" si="236"/>
        <v>291.65219999999999</v>
      </c>
      <c r="M1202" s="8">
        <f t="shared" si="237"/>
        <v>2486.0902000000001</v>
      </c>
      <c r="N1202" s="8">
        <f t="shared" si="243"/>
        <v>893.91100000000006</v>
      </c>
      <c r="O1202" s="8">
        <f t="shared" si="244"/>
        <v>3401.9152000000004</v>
      </c>
      <c r="P1202" s="8">
        <f t="shared" si="245"/>
        <v>7073.5686000000005</v>
      </c>
    </row>
    <row r="1203" spans="1:16" outlineLevel="2" x14ac:dyDescent="0.25">
      <c r="A1203" s="1" t="s">
        <v>1023</v>
      </c>
      <c r="B1203" s="1" t="s">
        <v>1032</v>
      </c>
      <c r="C1203" s="9">
        <v>25.47</v>
      </c>
      <c r="D1203" s="9">
        <v>121.5</v>
      </c>
      <c r="E1203" s="9">
        <v>0</v>
      </c>
      <c r="F1203" s="9">
        <v>74.25</v>
      </c>
      <c r="G1203" s="8">
        <f t="shared" si="238"/>
        <v>20.121300000000002</v>
      </c>
      <c r="H1203" s="8">
        <f t="shared" si="239"/>
        <v>227.20500000000001</v>
      </c>
      <c r="I1203" s="8">
        <f t="shared" si="240"/>
        <v>0</v>
      </c>
      <c r="J1203" s="8">
        <f t="shared" si="241"/>
        <v>792.99</v>
      </c>
      <c r="K1203" s="8">
        <f t="shared" si="242"/>
        <v>1040.3163</v>
      </c>
      <c r="L1203" s="8">
        <f t="shared" si="236"/>
        <v>20.121300000000002</v>
      </c>
      <c r="M1203" s="8">
        <f t="shared" si="237"/>
        <v>227.20500000000001</v>
      </c>
      <c r="N1203" s="8">
        <f t="shared" si="243"/>
        <v>0</v>
      </c>
      <c r="O1203" s="8">
        <f t="shared" si="244"/>
        <v>475.9425</v>
      </c>
      <c r="P1203" s="8">
        <f t="shared" si="245"/>
        <v>723.26880000000006</v>
      </c>
    </row>
    <row r="1204" spans="1:16" outlineLevel="2" x14ac:dyDescent="0.25">
      <c r="A1204" s="1" t="s">
        <v>1023</v>
      </c>
      <c r="B1204" s="1" t="s">
        <v>1033</v>
      </c>
      <c r="C1204" s="9">
        <v>372.91</v>
      </c>
      <c r="D1204" s="9">
        <v>816</v>
      </c>
      <c r="E1204" s="9">
        <v>160</v>
      </c>
      <c r="F1204" s="9">
        <v>290.3</v>
      </c>
      <c r="G1204" s="8">
        <f t="shared" si="238"/>
        <v>294.59890000000001</v>
      </c>
      <c r="H1204" s="8">
        <f t="shared" si="239"/>
        <v>1525.92</v>
      </c>
      <c r="I1204" s="8">
        <f t="shared" si="240"/>
        <v>342.40000000000003</v>
      </c>
      <c r="J1204" s="8">
        <f t="shared" si="241"/>
        <v>3100.404</v>
      </c>
      <c r="K1204" s="8">
        <f t="shared" si="242"/>
        <v>5263.3229000000001</v>
      </c>
      <c r="L1204" s="8">
        <f t="shared" si="236"/>
        <v>294.59890000000001</v>
      </c>
      <c r="M1204" s="8">
        <f t="shared" si="237"/>
        <v>1525.92</v>
      </c>
      <c r="N1204" s="8">
        <f t="shared" si="243"/>
        <v>136</v>
      </c>
      <c r="O1204" s="8">
        <f t="shared" si="244"/>
        <v>1860.8230000000001</v>
      </c>
      <c r="P1204" s="8">
        <f t="shared" si="245"/>
        <v>3817.3419000000004</v>
      </c>
    </row>
    <row r="1205" spans="1:16" outlineLevel="2" x14ac:dyDescent="0.25">
      <c r="A1205" s="1" t="s">
        <v>1023</v>
      </c>
      <c r="B1205" s="1" t="s">
        <v>845</v>
      </c>
      <c r="C1205" s="9">
        <v>359.6</v>
      </c>
      <c r="D1205" s="9">
        <v>538.17999999999995</v>
      </c>
      <c r="E1205" s="9">
        <v>830.5</v>
      </c>
      <c r="F1205" s="9">
        <v>537.5</v>
      </c>
      <c r="G1205" s="8">
        <f t="shared" si="238"/>
        <v>284.084</v>
      </c>
      <c r="H1205" s="8">
        <f t="shared" si="239"/>
        <v>1006.3965999999999</v>
      </c>
      <c r="I1205" s="8">
        <f t="shared" si="240"/>
        <v>1777.2700000000002</v>
      </c>
      <c r="J1205" s="8">
        <f t="shared" si="241"/>
        <v>5740.5</v>
      </c>
      <c r="K1205" s="8">
        <f t="shared" si="242"/>
        <v>8808.2505999999994</v>
      </c>
      <c r="L1205" s="8">
        <f t="shared" si="236"/>
        <v>284.084</v>
      </c>
      <c r="M1205" s="8">
        <f t="shared" si="237"/>
        <v>1006.3965999999999</v>
      </c>
      <c r="N1205" s="8">
        <f t="shared" si="243"/>
        <v>705.92499999999995</v>
      </c>
      <c r="O1205" s="8">
        <f t="shared" si="244"/>
        <v>3445.375</v>
      </c>
      <c r="P1205" s="8">
        <f t="shared" si="245"/>
        <v>5441.7806</v>
      </c>
    </row>
    <row r="1206" spans="1:16" outlineLevel="2" x14ac:dyDescent="0.25">
      <c r="A1206" s="1" t="s">
        <v>1023</v>
      </c>
      <c r="B1206" s="1" t="s">
        <v>1034</v>
      </c>
      <c r="C1206" s="9">
        <v>160.13</v>
      </c>
      <c r="D1206" s="9">
        <v>142.79</v>
      </c>
      <c r="E1206" s="9">
        <v>27</v>
      </c>
      <c r="F1206" s="9">
        <v>69</v>
      </c>
      <c r="G1206" s="8">
        <f t="shared" si="238"/>
        <v>126.5027</v>
      </c>
      <c r="H1206" s="8">
        <f t="shared" si="239"/>
        <v>267.01729999999998</v>
      </c>
      <c r="I1206" s="8">
        <f t="shared" si="240"/>
        <v>57.78</v>
      </c>
      <c r="J1206" s="8">
        <f t="shared" si="241"/>
        <v>736.92</v>
      </c>
      <c r="K1206" s="8">
        <f t="shared" si="242"/>
        <v>1188.2199999999998</v>
      </c>
      <c r="L1206" s="8">
        <f t="shared" si="236"/>
        <v>126.5027</v>
      </c>
      <c r="M1206" s="8">
        <f t="shared" si="237"/>
        <v>267.01729999999998</v>
      </c>
      <c r="N1206" s="8">
        <f t="shared" si="243"/>
        <v>22.95</v>
      </c>
      <c r="O1206" s="8">
        <f t="shared" si="244"/>
        <v>442.29</v>
      </c>
      <c r="P1206" s="8">
        <f t="shared" si="245"/>
        <v>858.76</v>
      </c>
    </row>
    <row r="1207" spans="1:16" outlineLevel="2" x14ac:dyDescent="0.25">
      <c r="A1207" s="1" t="s">
        <v>1023</v>
      </c>
      <c r="B1207" s="1" t="s">
        <v>1035</v>
      </c>
      <c r="C1207" s="9">
        <v>289.8</v>
      </c>
      <c r="D1207" s="9">
        <v>593.86</v>
      </c>
      <c r="E1207" s="9">
        <v>701.58</v>
      </c>
      <c r="F1207" s="9">
        <v>1108.32</v>
      </c>
      <c r="G1207" s="8">
        <f t="shared" si="238"/>
        <v>228.94200000000001</v>
      </c>
      <c r="H1207" s="8">
        <f t="shared" si="239"/>
        <v>1110.5182</v>
      </c>
      <c r="I1207" s="8">
        <f t="shared" si="240"/>
        <v>1501.3812000000003</v>
      </c>
      <c r="J1207" s="8">
        <f t="shared" si="241"/>
        <v>11836.857599999999</v>
      </c>
      <c r="K1207" s="8">
        <f t="shared" si="242"/>
        <v>14677.699000000001</v>
      </c>
      <c r="L1207" s="8">
        <f t="shared" si="236"/>
        <v>228.94200000000001</v>
      </c>
      <c r="M1207" s="8">
        <f t="shared" si="237"/>
        <v>1110.5182</v>
      </c>
      <c r="N1207" s="8">
        <f t="shared" si="243"/>
        <v>596.34300000000007</v>
      </c>
      <c r="O1207" s="8">
        <f t="shared" si="244"/>
        <v>7104.3311999999996</v>
      </c>
      <c r="P1207" s="8">
        <f t="shared" si="245"/>
        <v>9040.134399999999</v>
      </c>
    </row>
    <row r="1208" spans="1:16" outlineLevel="2" x14ac:dyDescent="0.25">
      <c r="A1208" s="1" t="s">
        <v>1023</v>
      </c>
      <c r="B1208" s="1" t="s">
        <v>1036</v>
      </c>
      <c r="C1208" s="9">
        <v>376.6</v>
      </c>
      <c r="D1208" s="9">
        <v>585.42999999999995</v>
      </c>
      <c r="E1208" s="9">
        <v>40</v>
      </c>
      <c r="F1208" s="9">
        <v>387.6</v>
      </c>
      <c r="G1208" s="8">
        <f t="shared" si="238"/>
        <v>297.51400000000001</v>
      </c>
      <c r="H1208" s="8">
        <f t="shared" si="239"/>
        <v>1094.7540999999999</v>
      </c>
      <c r="I1208" s="8">
        <f t="shared" si="240"/>
        <v>85.600000000000009</v>
      </c>
      <c r="J1208" s="8">
        <f t="shared" si="241"/>
        <v>4139.5680000000002</v>
      </c>
      <c r="K1208" s="8">
        <f t="shared" si="242"/>
        <v>5617.4360999999999</v>
      </c>
      <c r="L1208" s="8">
        <f t="shared" si="236"/>
        <v>297.51400000000001</v>
      </c>
      <c r="M1208" s="8">
        <f t="shared" si="237"/>
        <v>1094.7540999999999</v>
      </c>
      <c r="N1208" s="8">
        <f t="shared" si="243"/>
        <v>34</v>
      </c>
      <c r="O1208" s="8">
        <f t="shared" si="244"/>
        <v>2484.5160000000001</v>
      </c>
      <c r="P1208" s="8">
        <f t="shared" si="245"/>
        <v>3910.7840999999999</v>
      </c>
    </row>
    <row r="1209" spans="1:16" outlineLevel="2" x14ac:dyDescent="0.25">
      <c r="A1209" s="1" t="s">
        <v>1023</v>
      </c>
      <c r="B1209" s="1" t="s">
        <v>1037</v>
      </c>
      <c r="C1209" s="9">
        <v>1685.73</v>
      </c>
      <c r="D1209" s="9">
        <v>3539.01</v>
      </c>
      <c r="E1209" s="9">
        <v>829.85</v>
      </c>
      <c r="F1209" s="9">
        <v>2017.625</v>
      </c>
      <c r="G1209" s="8">
        <f t="shared" si="238"/>
        <v>1331.7267000000002</v>
      </c>
      <c r="H1209" s="8">
        <f t="shared" si="239"/>
        <v>6617.9487000000008</v>
      </c>
      <c r="I1209" s="8">
        <f t="shared" si="240"/>
        <v>1775.8790000000001</v>
      </c>
      <c r="J1209" s="8">
        <f t="shared" si="241"/>
        <v>21548.235000000001</v>
      </c>
      <c r="K1209" s="8">
        <f t="shared" si="242"/>
        <v>31273.789400000001</v>
      </c>
      <c r="L1209" s="8">
        <f t="shared" si="236"/>
        <v>1331.7267000000002</v>
      </c>
      <c r="M1209" s="8">
        <f t="shared" si="237"/>
        <v>6617.9487000000008</v>
      </c>
      <c r="N1209" s="8">
        <f t="shared" si="243"/>
        <v>705.37249999999995</v>
      </c>
      <c r="O1209" s="8">
        <f t="shared" si="244"/>
        <v>12932.97625</v>
      </c>
      <c r="P1209" s="8">
        <f t="shared" si="245"/>
        <v>21588.024150000001</v>
      </c>
    </row>
    <row r="1210" spans="1:16" outlineLevel="2" x14ac:dyDescent="0.25">
      <c r="A1210" s="1" t="s">
        <v>1023</v>
      </c>
      <c r="B1210" s="1" t="s">
        <v>138</v>
      </c>
      <c r="C1210" s="9">
        <v>231.36</v>
      </c>
      <c r="D1210" s="9">
        <v>277</v>
      </c>
      <c r="E1210" s="9">
        <v>85</v>
      </c>
      <c r="F1210" s="9">
        <v>184</v>
      </c>
      <c r="G1210" s="8">
        <f t="shared" si="238"/>
        <v>182.77440000000001</v>
      </c>
      <c r="H1210" s="8">
        <f t="shared" si="239"/>
        <v>517.99</v>
      </c>
      <c r="I1210" s="8">
        <f t="shared" si="240"/>
        <v>181.9</v>
      </c>
      <c r="J1210" s="8">
        <f t="shared" si="241"/>
        <v>1965.12</v>
      </c>
      <c r="K1210" s="8">
        <f t="shared" si="242"/>
        <v>2847.7844</v>
      </c>
      <c r="L1210" s="8">
        <f t="shared" si="236"/>
        <v>182.77440000000001</v>
      </c>
      <c r="M1210" s="8">
        <f t="shared" si="237"/>
        <v>517.99</v>
      </c>
      <c r="N1210" s="8">
        <f t="shared" si="243"/>
        <v>72.25</v>
      </c>
      <c r="O1210" s="8">
        <f t="shared" si="244"/>
        <v>1179.44</v>
      </c>
      <c r="P1210" s="8">
        <f t="shared" si="245"/>
        <v>1952.4544000000001</v>
      </c>
    </row>
    <row r="1211" spans="1:16" outlineLevel="2" x14ac:dyDescent="0.25">
      <c r="A1211" s="1" t="s">
        <v>1023</v>
      </c>
      <c r="B1211" s="1" t="s">
        <v>1038</v>
      </c>
      <c r="C1211" s="9">
        <v>0</v>
      </c>
      <c r="D1211" s="9">
        <v>1093.7</v>
      </c>
      <c r="E1211" s="9">
        <v>19.984000000000002</v>
      </c>
      <c r="F1211" s="9">
        <v>1196.3620000000001</v>
      </c>
      <c r="G1211" s="8">
        <f t="shared" si="238"/>
        <v>0</v>
      </c>
      <c r="H1211" s="8">
        <f t="shared" si="239"/>
        <v>2045.2190000000003</v>
      </c>
      <c r="I1211" s="8">
        <f t="shared" si="240"/>
        <v>42.765760000000007</v>
      </c>
      <c r="J1211" s="8">
        <f t="shared" si="241"/>
        <v>12777.14616</v>
      </c>
      <c r="K1211" s="8">
        <f t="shared" si="242"/>
        <v>14865.13092</v>
      </c>
      <c r="L1211" s="8">
        <f t="shared" si="236"/>
        <v>0</v>
      </c>
      <c r="M1211" s="8">
        <f t="shared" si="237"/>
        <v>2045.2190000000003</v>
      </c>
      <c r="N1211" s="8">
        <f t="shared" si="243"/>
        <v>16.9864</v>
      </c>
      <c r="O1211" s="8">
        <f t="shared" si="244"/>
        <v>7668.6804200000006</v>
      </c>
      <c r="P1211" s="8">
        <f t="shared" si="245"/>
        <v>9730.8858200000013</v>
      </c>
    </row>
    <row r="1212" spans="1:16" outlineLevel="2" x14ac:dyDescent="0.25">
      <c r="A1212" s="1" t="s">
        <v>1023</v>
      </c>
      <c r="B1212" s="1" t="s">
        <v>1039</v>
      </c>
      <c r="C1212" s="9">
        <v>875.19</v>
      </c>
      <c r="D1212" s="9">
        <v>1108.67</v>
      </c>
      <c r="E1212" s="9">
        <v>1335.89</v>
      </c>
      <c r="F1212" s="9">
        <v>2340.2800000000002</v>
      </c>
      <c r="G1212" s="8">
        <f t="shared" si="238"/>
        <v>691.40010000000007</v>
      </c>
      <c r="H1212" s="8">
        <f t="shared" si="239"/>
        <v>2073.2129000000004</v>
      </c>
      <c r="I1212" s="8">
        <f t="shared" si="240"/>
        <v>2858.8046000000004</v>
      </c>
      <c r="J1212" s="8">
        <f t="shared" si="241"/>
        <v>24994.190400000003</v>
      </c>
      <c r="K1212" s="8">
        <f t="shared" si="242"/>
        <v>30617.608000000004</v>
      </c>
      <c r="L1212" s="8">
        <f t="shared" si="236"/>
        <v>691.40010000000007</v>
      </c>
      <c r="M1212" s="8">
        <f t="shared" si="237"/>
        <v>2073.2129000000004</v>
      </c>
      <c r="N1212" s="8">
        <f t="shared" si="243"/>
        <v>1135.5065</v>
      </c>
      <c r="O1212" s="8">
        <f t="shared" si="244"/>
        <v>15001.194800000001</v>
      </c>
      <c r="P1212" s="8">
        <f t="shared" si="245"/>
        <v>18901.314300000002</v>
      </c>
    </row>
    <row r="1213" spans="1:16" outlineLevel="1" x14ac:dyDescent="0.25">
      <c r="A1213" s="23" t="s">
        <v>1213</v>
      </c>
      <c r="B1213" s="22"/>
      <c r="C1213" s="9">
        <f t="shared" ref="C1213:P1213" si="248">SUBTOTAL(9,C1191:C1212)</f>
        <v>9761.5800000000017</v>
      </c>
      <c r="D1213" s="9">
        <f t="shared" si="248"/>
        <v>21312.200000000004</v>
      </c>
      <c r="E1213" s="9">
        <f t="shared" si="248"/>
        <v>7908.4340000000011</v>
      </c>
      <c r="F1213" s="9">
        <f t="shared" si="248"/>
        <v>17616.136999999995</v>
      </c>
      <c r="G1213" s="8">
        <f t="shared" si="248"/>
        <v>7711.6481999999996</v>
      </c>
      <c r="H1213" s="8">
        <f t="shared" si="248"/>
        <v>39853.813999999991</v>
      </c>
      <c r="I1213" s="8">
        <f t="shared" si="248"/>
        <v>16924.048760000005</v>
      </c>
      <c r="J1213" s="8">
        <f t="shared" si="248"/>
        <v>188140.34316000002</v>
      </c>
      <c r="K1213" s="8">
        <f t="shared" si="248"/>
        <v>252629.85412</v>
      </c>
      <c r="L1213" s="8">
        <f t="shared" si="248"/>
        <v>7711.6481999999996</v>
      </c>
      <c r="M1213" s="8">
        <f t="shared" si="248"/>
        <v>39853.813999999991</v>
      </c>
      <c r="N1213" s="8">
        <f t="shared" si="248"/>
        <v>6722.1688999999988</v>
      </c>
      <c r="O1213" s="8">
        <f t="shared" si="248"/>
        <v>112919.43816999999</v>
      </c>
      <c r="P1213" s="8">
        <f t="shared" si="248"/>
        <v>167207.06926999998</v>
      </c>
    </row>
    <row r="1214" spans="1:16" outlineLevel="2" x14ac:dyDescent="0.25">
      <c r="A1214" s="1" t="s">
        <v>1040</v>
      </c>
      <c r="B1214" s="1" t="s">
        <v>260</v>
      </c>
      <c r="C1214" s="9">
        <v>52</v>
      </c>
      <c r="D1214" s="9">
        <v>1426.52</v>
      </c>
      <c r="E1214" s="9">
        <v>0</v>
      </c>
      <c r="F1214" s="9">
        <v>781.73199999999997</v>
      </c>
      <c r="G1214" s="8">
        <f t="shared" si="238"/>
        <v>41.08</v>
      </c>
      <c r="H1214" s="8">
        <f t="shared" si="239"/>
        <v>2667.5924</v>
      </c>
      <c r="I1214" s="8">
        <f t="shared" si="240"/>
        <v>0</v>
      </c>
      <c r="J1214" s="8">
        <f t="shared" si="241"/>
        <v>8348.8977599999998</v>
      </c>
      <c r="K1214" s="8">
        <f t="shared" si="242"/>
        <v>11057.570159999999</v>
      </c>
      <c r="L1214" s="8">
        <f t="shared" si="236"/>
        <v>41.08</v>
      </c>
      <c r="M1214" s="8">
        <f t="shared" si="237"/>
        <v>2667.5924</v>
      </c>
      <c r="N1214" s="8">
        <f t="shared" si="243"/>
        <v>0</v>
      </c>
      <c r="O1214" s="8">
        <f t="shared" si="244"/>
        <v>5010.9021199999997</v>
      </c>
      <c r="P1214" s="8">
        <f t="shared" si="245"/>
        <v>7719.5745200000001</v>
      </c>
    </row>
    <row r="1215" spans="1:16" outlineLevel="2" x14ac:dyDescent="0.25">
      <c r="A1215" s="1" t="s">
        <v>1040</v>
      </c>
      <c r="B1215" s="1" t="s">
        <v>1041</v>
      </c>
      <c r="C1215" s="9">
        <v>0</v>
      </c>
      <c r="D1215" s="9">
        <v>4467.598</v>
      </c>
      <c r="E1215" s="9">
        <v>137.68600000000001</v>
      </c>
      <c r="F1215" s="9">
        <v>2770.7860000000001</v>
      </c>
      <c r="G1215" s="8">
        <f t="shared" si="238"/>
        <v>0</v>
      </c>
      <c r="H1215" s="8">
        <f t="shared" si="239"/>
        <v>8354.4082600000002</v>
      </c>
      <c r="I1215" s="8">
        <f t="shared" si="240"/>
        <v>294.64804000000004</v>
      </c>
      <c r="J1215" s="8">
        <f t="shared" si="241"/>
        <v>29591.994480000001</v>
      </c>
      <c r="K1215" s="8">
        <f t="shared" si="242"/>
        <v>38241.050780000005</v>
      </c>
      <c r="L1215" s="8">
        <f t="shared" si="236"/>
        <v>0</v>
      </c>
      <c r="M1215" s="8">
        <f t="shared" si="237"/>
        <v>8354.4082600000002</v>
      </c>
      <c r="N1215" s="8">
        <f t="shared" si="243"/>
        <v>117.0331</v>
      </c>
      <c r="O1215" s="8">
        <f t="shared" si="244"/>
        <v>17760.738260000002</v>
      </c>
      <c r="P1215" s="8">
        <f t="shared" si="245"/>
        <v>26232.179620000003</v>
      </c>
    </row>
    <row r="1216" spans="1:16" outlineLevel="2" x14ac:dyDescent="0.25">
      <c r="A1216" s="1" t="s">
        <v>1040</v>
      </c>
      <c r="B1216" s="1" t="s">
        <v>1042</v>
      </c>
      <c r="C1216" s="9">
        <v>70</v>
      </c>
      <c r="D1216" s="9">
        <v>792.19</v>
      </c>
      <c r="E1216" s="9">
        <v>0</v>
      </c>
      <c r="F1216" s="9">
        <v>433.721</v>
      </c>
      <c r="G1216" s="8">
        <f t="shared" si="238"/>
        <v>55.300000000000004</v>
      </c>
      <c r="H1216" s="8">
        <f t="shared" si="239"/>
        <v>1481.3953000000001</v>
      </c>
      <c r="I1216" s="8">
        <f t="shared" si="240"/>
        <v>0</v>
      </c>
      <c r="J1216" s="8">
        <f t="shared" si="241"/>
        <v>4632.1402799999996</v>
      </c>
      <c r="K1216" s="8">
        <f t="shared" si="242"/>
        <v>6168.8355799999999</v>
      </c>
      <c r="L1216" s="8">
        <f t="shared" si="236"/>
        <v>55.300000000000004</v>
      </c>
      <c r="M1216" s="8">
        <f t="shared" si="237"/>
        <v>1481.3953000000001</v>
      </c>
      <c r="N1216" s="8">
        <f t="shared" si="243"/>
        <v>0</v>
      </c>
      <c r="O1216" s="8">
        <f t="shared" si="244"/>
        <v>2780.1516099999999</v>
      </c>
      <c r="P1216" s="8">
        <f t="shared" si="245"/>
        <v>4316.8469100000002</v>
      </c>
    </row>
    <row r="1217" spans="1:16" outlineLevel="2" x14ac:dyDescent="0.25">
      <c r="A1217" s="1" t="s">
        <v>1040</v>
      </c>
      <c r="B1217" s="1" t="s">
        <v>218</v>
      </c>
      <c r="C1217" s="9">
        <v>0</v>
      </c>
      <c r="D1217" s="9">
        <v>168.16</v>
      </c>
      <c r="E1217" s="9">
        <v>0</v>
      </c>
      <c r="F1217" s="9">
        <v>14.8</v>
      </c>
      <c r="G1217" s="8">
        <f t="shared" si="238"/>
        <v>0</v>
      </c>
      <c r="H1217" s="8">
        <f t="shared" si="239"/>
        <v>314.45920000000001</v>
      </c>
      <c r="I1217" s="8">
        <f t="shared" si="240"/>
        <v>0</v>
      </c>
      <c r="J1217" s="8">
        <f t="shared" si="241"/>
        <v>158.06399999999999</v>
      </c>
      <c r="K1217" s="8">
        <f t="shared" si="242"/>
        <v>472.52319999999997</v>
      </c>
      <c r="L1217" s="8">
        <f t="shared" si="236"/>
        <v>0</v>
      </c>
      <c r="M1217" s="8">
        <f t="shared" si="237"/>
        <v>314.45920000000001</v>
      </c>
      <c r="N1217" s="8">
        <f t="shared" si="243"/>
        <v>0</v>
      </c>
      <c r="O1217" s="8">
        <f t="shared" si="244"/>
        <v>94.868000000000009</v>
      </c>
      <c r="P1217" s="8">
        <f t="shared" si="245"/>
        <v>409.3272</v>
      </c>
    </row>
    <row r="1218" spans="1:16" outlineLevel="2" x14ac:dyDescent="0.25">
      <c r="A1218" s="1" t="s">
        <v>1040</v>
      </c>
      <c r="B1218" s="1" t="s">
        <v>1043</v>
      </c>
      <c r="C1218" s="9">
        <v>232.92</v>
      </c>
      <c r="D1218" s="9">
        <v>2321.7739999999999</v>
      </c>
      <c r="E1218" s="9">
        <v>377</v>
      </c>
      <c r="F1218" s="9">
        <v>1015.032</v>
      </c>
      <c r="G1218" s="8">
        <f t="shared" si="238"/>
        <v>184.0068</v>
      </c>
      <c r="H1218" s="8">
        <f t="shared" si="239"/>
        <v>4341.71738</v>
      </c>
      <c r="I1218" s="8">
        <f t="shared" si="240"/>
        <v>806.78000000000009</v>
      </c>
      <c r="J1218" s="8">
        <f t="shared" si="241"/>
        <v>10840.54176</v>
      </c>
      <c r="K1218" s="8">
        <f t="shared" si="242"/>
        <v>16173.04594</v>
      </c>
      <c r="L1218" s="8">
        <f t="shared" ref="L1218:L1285" si="249">+C1218*0.79</f>
        <v>184.0068</v>
      </c>
      <c r="M1218" s="8">
        <f t="shared" ref="M1218:M1285" si="250">+D1218*1.87</f>
        <v>4341.71738</v>
      </c>
      <c r="N1218" s="8">
        <f t="shared" si="243"/>
        <v>320.45</v>
      </c>
      <c r="O1218" s="8">
        <f t="shared" si="244"/>
        <v>6506.3551200000002</v>
      </c>
      <c r="P1218" s="8">
        <f t="shared" si="245"/>
        <v>11352.5293</v>
      </c>
    </row>
    <row r="1219" spans="1:16" outlineLevel="2" x14ac:dyDescent="0.25">
      <c r="A1219" s="1" t="s">
        <v>1040</v>
      </c>
      <c r="B1219" s="1" t="s">
        <v>1044</v>
      </c>
      <c r="C1219" s="9">
        <v>43</v>
      </c>
      <c r="D1219" s="9">
        <v>1006</v>
      </c>
      <c r="E1219" s="9">
        <v>0</v>
      </c>
      <c r="F1219" s="9">
        <v>402.17</v>
      </c>
      <c r="G1219" s="8">
        <f t="shared" si="238"/>
        <v>33.97</v>
      </c>
      <c r="H1219" s="8">
        <f t="shared" si="239"/>
        <v>1881.22</v>
      </c>
      <c r="I1219" s="8">
        <f t="shared" si="240"/>
        <v>0</v>
      </c>
      <c r="J1219" s="8">
        <f t="shared" si="241"/>
        <v>4295.1756000000005</v>
      </c>
      <c r="K1219" s="8">
        <f t="shared" si="242"/>
        <v>6210.365600000001</v>
      </c>
      <c r="L1219" s="8">
        <f t="shared" si="249"/>
        <v>33.97</v>
      </c>
      <c r="M1219" s="8">
        <f t="shared" si="250"/>
        <v>1881.22</v>
      </c>
      <c r="N1219" s="8">
        <f t="shared" si="243"/>
        <v>0</v>
      </c>
      <c r="O1219" s="8">
        <f t="shared" si="244"/>
        <v>2577.9097000000002</v>
      </c>
      <c r="P1219" s="8">
        <f t="shared" si="245"/>
        <v>4493.0997000000007</v>
      </c>
    </row>
    <row r="1220" spans="1:16" outlineLevel="2" x14ac:dyDescent="0.25">
      <c r="A1220" s="1" t="s">
        <v>1040</v>
      </c>
      <c r="B1220" s="1" t="s">
        <v>1045</v>
      </c>
      <c r="C1220" s="9">
        <v>160</v>
      </c>
      <c r="D1220" s="9">
        <v>4101.8999999999996</v>
      </c>
      <c r="E1220" s="9">
        <v>79</v>
      </c>
      <c r="F1220" s="9">
        <v>2694.8850000000002</v>
      </c>
      <c r="G1220" s="8">
        <f t="shared" si="238"/>
        <v>126.4</v>
      </c>
      <c r="H1220" s="8">
        <f t="shared" si="239"/>
        <v>7670.5529999999999</v>
      </c>
      <c r="I1220" s="8">
        <f t="shared" si="240"/>
        <v>169.06</v>
      </c>
      <c r="J1220" s="8">
        <f t="shared" si="241"/>
        <v>28781.371800000001</v>
      </c>
      <c r="K1220" s="8">
        <f t="shared" si="242"/>
        <v>36747.3848</v>
      </c>
      <c r="L1220" s="8">
        <f t="shared" si="249"/>
        <v>126.4</v>
      </c>
      <c r="M1220" s="8">
        <f t="shared" si="250"/>
        <v>7670.5529999999999</v>
      </c>
      <c r="N1220" s="8">
        <f t="shared" si="243"/>
        <v>67.149999999999991</v>
      </c>
      <c r="O1220" s="8">
        <f t="shared" si="244"/>
        <v>17274.212850000004</v>
      </c>
      <c r="P1220" s="8">
        <f t="shared" si="245"/>
        <v>25138.315850000003</v>
      </c>
    </row>
    <row r="1221" spans="1:16" outlineLevel="2" x14ac:dyDescent="0.25">
      <c r="A1221" s="1" t="s">
        <v>1040</v>
      </c>
      <c r="B1221" s="1" t="s">
        <v>1046</v>
      </c>
      <c r="C1221" s="9">
        <v>60</v>
      </c>
      <c r="D1221" s="9">
        <v>2119.7730000000001</v>
      </c>
      <c r="E1221" s="9">
        <v>0</v>
      </c>
      <c r="F1221" s="9">
        <v>1658.885</v>
      </c>
      <c r="G1221" s="8">
        <f t="shared" si="238"/>
        <v>47.400000000000006</v>
      </c>
      <c r="H1221" s="8">
        <f t="shared" si="239"/>
        <v>3963.9755100000007</v>
      </c>
      <c r="I1221" s="8">
        <f t="shared" si="240"/>
        <v>0</v>
      </c>
      <c r="J1221" s="8">
        <f t="shared" si="241"/>
        <v>17716.891800000001</v>
      </c>
      <c r="K1221" s="8">
        <f t="shared" si="242"/>
        <v>21728.267310000003</v>
      </c>
      <c r="L1221" s="8">
        <f t="shared" si="249"/>
        <v>47.400000000000006</v>
      </c>
      <c r="M1221" s="8">
        <f t="shared" si="250"/>
        <v>3963.9755100000007</v>
      </c>
      <c r="N1221" s="8">
        <f t="shared" si="243"/>
        <v>0</v>
      </c>
      <c r="O1221" s="8">
        <f t="shared" si="244"/>
        <v>10633.45285</v>
      </c>
      <c r="P1221" s="8">
        <f t="shared" si="245"/>
        <v>14644.82836</v>
      </c>
    </row>
    <row r="1222" spans="1:16" outlineLevel="2" x14ac:dyDescent="0.25">
      <c r="A1222" s="1" t="s">
        <v>1040</v>
      </c>
      <c r="B1222" s="1" t="s">
        <v>1047</v>
      </c>
      <c r="C1222" s="9">
        <v>841.88</v>
      </c>
      <c r="D1222" s="9">
        <v>3161.23</v>
      </c>
      <c r="E1222" s="9">
        <v>0</v>
      </c>
      <c r="F1222" s="9">
        <v>1467.8</v>
      </c>
      <c r="G1222" s="8">
        <f t="shared" si="238"/>
        <v>665.08519999999999</v>
      </c>
      <c r="H1222" s="8">
        <f t="shared" si="239"/>
        <v>5911.5001000000002</v>
      </c>
      <c r="I1222" s="8">
        <f t="shared" si="240"/>
        <v>0</v>
      </c>
      <c r="J1222" s="8">
        <f t="shared" si="241"/>
        <v>15676.103999999999</v>
      </c>
      <c r="K1222" s="8">
        <f t="shared" si="242"/>
        <v>22252.689299999998</v>
      </c>
      <c r="L1222" s="8">
        <f t="shared" si="249"/>
        <v>665.08519999999999</v>
      </c>
      <c r="M1222" s="8">
        <f t="shared" si="250"/>
        <v>5911.5001000000002</v>
      </c>
      <c r="N1222" s="8">
        <f t="shared" si="243"/>
        <v>0</v>
      </c>
      <c r="O1222" s="8">
        <f t="shared" si="244"/>
        <v>9408.598</v>
      </c>
      <c r="P1222" s="8">
        <f t="shared" si="245"/>
        <v>15985.183300000001</v>
      </c>
    </row>
    <row r="1223" spans="1:16" outlineLevel="2" x14ac:dyDescent="0.25">
      <c r="A1223" s="1" t="s">
        <v>1040</v>
      </c>
      <c r="B1223" s="1" t="s">
        <v>11</v>
      </c>
      <c r="C1223" s="9">
        <v>56</v>
      </c>
      <c r="D1223" s="9">
        <v>669.5</v>
      </c>
      <c r="E1223" s="9">
        <v>40</v>
      </c>
      <c r="F1223" s="9">
        <v>214.67</v>
      </c>
      <c r="G1223" s="8">
        <f t="shared" si="238"/>
        <v>44.24</v>
      </c>
      <c r="H1223" s="8">
        <f t="shared" si="239"/>
        <v>1251.9650000000001</v>
      </c>
      <c r="I1223" s="8">
        <f t="shared" si="240"/>
        <v>85.600000000000009</v>
      </c>
      <c r="J1223" s="8">
        <f t="shared" si="241"/>
        <v>2292.6756</v>
      </c>
      <c r="K1223" s="8">
        <f t="shared" si="242"/>
        <v>3674.4805999999999</v>
      </c>
      <c r="L1223" s="8">
        <f t="shared" si="249"/>
        <v>44.24</v>
      </c>
      <c r="M1223" s="8">
        <f t="shared" si="250"/>
        <v>1251.9650000000001</v>
      </c>
      <c r="N1223" s="8">
        <f t="shared" si="243"/>
        <v>34</v>
      </c>
      <c r="O1223" s="8">
        <f t="shared" si="244"/>
        <v>1376.0346999999999</v>
      </c>
      <c r="P1223" s="8">
        <f t="shared" si="245"/>
        <v>2706.2397000000001</v>
      </c>
    </row>
    <row r="1224" spans="1:16" outlineLevel="2" x14ac:dyDescent="0.25">
      <c r="A1224" s="1" t="s">
        <v>1040</v>
      </c>
      <c r="B1224" s="1" t="s">
        <v>1048</v>
      </c>
      <c r="C1224" s="9">
        <v>146.87</v>
      </c>
      <c r="D1224" s="9">
        <v>1473.21</v>
      </c>
      <c r="E1224" s="9">
        <v>340</v>
      </c>
      <c r="F1224" s="9">
        <v>1217.405</v>
      </c>
      <c r="G1224" s="8">
        <f t="shared" si="238"/>
        <v>116.02730000000001</v>
      </c>
      <c r="H1224" s="8">
        <f t="shared" si="239"/>
        <v>2754.9027000000001</v>
      </c>
      <c r="I1224" s="8">
        <f t="shared" si="240"/>
        <v>727.6</v>
      </c>
      <c r="J1224" s="8">
        <f t="shared" si="241"/>
        <v>13001.885399999999</v>
      </c>
      <c r="K1224" s="8">
        <f t="shared" si="242"/>
        <v>16600.415399999998</v>
      </c>
      <c r="L1224" s="8">
        <f t="shared" si="249"/>
        <v>116.02730000000001</v>
      </c>
      <c r="M1224" s="8">
        <f t="shared" si="250"/>
        <v>2754.9027000000001</v>
      </c>
      <c r="N1224" s="8">
        <f t="shared" si="243"/>
        <v>289</v>
      </c>
      <c r="O1224" s="8">
        <f t="shared" si="244"/>
        <v>7803.5660500000004</v>
      </c>
      <c r="P1224" s="8">
        <f t="shared" si="245"/>
        <v>10963.496050000002</v>
      </c>
    </row>
    <row r="1225" spans="1:16" outlineLevel="2" x14ac:dyDescent="0.25">
      <c r="A1225" s="1" t="s">
        <v>1040</v>
      </c>
      <c r="B1225" s="1" t="s">
        <v>15</v>
      </c>
      <c r="C1225" s="9">
        <v>143</v>
      </c>
      <c r="D1225" s="9">
        <v>2061.087</v>
      </c>
      <c r="E1225" s="9">
        <v>107</v>
      </c>
      <c r="F1225" s="9">
        <v>1724.279</v>
      </c>
      <c r="G1225" s="8">
        <f t="shared" si="238"/>
        <v>112.97</v>
      </c>
      <c r="H1225" s="8">
        <f t="shared" si="239"/>
        <v>3854.2326900000003</v>
      </c>
      <c r="I1225" s="8">
        <f t="shared" si="240"/>
        <v>228.98000000000002</v>
      </c>
      <c r="J1225" s="8">
        <f t="shared" si="241"/>
        <v>18415.299719999999</v>
      </c>
      <c r="K1225" s="8">
        <f t="shared" si="242"/>
        <v>22611.482409999997</v>
      </c>
      <c r="L1225" s="8">
        <f t="shared" si="249"/>
        <v>112.97</v>
      </c>
      <c r="M1225" s="8">
        <f t="shared" si="250"/>
        <v>3854.2326900000003</v>
      </c>
      <c r="N1225" s="8">
        <f t="shared" si="243"/>
        <v>90.95</v>
      </c>
      <c r="O1225" s="8">
        <f t="shared" si="244"/>
        <v>11052.62839</v>
      </c>
      <c r="P1225" s="8">
        <f t="shared" si="245"/>
        <v>15110.781080000001</v>
      </c>
    </row>
    <row r="1226" spans="1:16" outlineLevel="2" x14ac:dyDescent="0.25">
      <c r="A1226" s="1" t="s">
        <v>1040</v>
      </c>
      <c r="B1226" s="1" t="s">
        <v>62</v>
      </c>
      <c r="C1226" s="9">
        <v>128.65</v>
      </c>
      <c r="D1226" s="9">
        <v>1658.72</v>
      </c>
      <c r="E1226" s="9">
        <v>0</v>
      </c>
      <c r="F1226" s="9">
        <v>463.05700000000002</v>
      </c>
      <c r="G1226" s="8">
        <f t="shared" si="238"/>
        <v>101.63350000000001</v>
      </c>
      <c r="H1226" s="8">
        <f t="shared" si="239"/>
        <v>3101.8064000000004</v>
      </c>
      <c r="I1226" s="8">
        <f t="shared" si="240"/>
        <v>0</v>
      </c>
      <c r="J1226" s="8">
        <f t="shared" si="241"/>
        <v>4945.4487600000002</v>
      </c>
      <c r="K1226" s="8">
        <f t="shared" si="242"/>
        <v>8148.8886600000005</v>
      </c>
      <c r="L1226" s="8">
        <f t="shared" si="249"/>
        <v>101.63350000000001</v>
      </c>
      <c r="M1226" s="8">
        <f t="shared" si="250"/>
        <v>3101.8064000000004</v>
      </c>
      <c r="N1226" s="8">
        <f t="shared" si="243"/>
        <v>0</v>
      </c>
      <c r="O1226" s="8">
        <f t="shared" si="244"/>
        <v>2968.1953700000004</v>
      </c>
      <c r="P1226" s="8">
        <f t="shared" si="245"/>
        <v>6171.6352700000007</v>
      </c>
    </row>
    <row r="1227" spans="1:16" outlineLevel="2" x14ac:dyDescent="0.25">
      <c r="A1227" s="1" t="s">
        <v>1040</v>
      </c>
      <c r="B1227" s="1" t="s">
        <v>1049</v>
      </c>
      <c r="C1227" s="9">
        <v>101</v>
      </c>
      <c r="D1227" s="9">
        <v>1018.14</v>
      </c>
      <c r="E1227" s="9">
        <v>0</v>
      </c>
      <c r="F1227" s="9">
        <v>396.27</v>
      </c>
      <c r="G1227" s="8">
        <f t="shared" si="238"/>
        <v>79.790000000000006</v>
      </c>
      <c r="H1227" s="8">
        <f t="shared" si="239"/>
        <v>1903.9218000000001</v>
      </c>
      <c r="I1227" s="8">
        <f t="shared" si="240"/>
        <v>0</v>
      </c>
      <c r="J1227" s="8">
        <f t="shared" si="241"/>
        <v>4232.1635999999999</v>
      </c>
      <c r="K1227" s="8">
        <f t="shared" si="242"/>
        <v>6215.8753999999999</v>
      </c>
      <c r="L1227" s="8">
        <f t="shared" si="249"/>
        <v>79.790000000000006</v>
      </c>
      <c r="M1227" s="8">
        <f t="shared" si="250"/>
        <v>1903.9218000000001</v>
      </c>
      <c r="N1227" s="8">
        <f t="shared" si="243"/>
        <v>0</v>
      </c>
      <c r="O1227" s="8">
        <f t="shared" si="244"/>
        <v>2540.0906999999997</v>
      </c>
      <c r="P1227" s="8">
        <f t="shared" si="245"/>
        <v>4523.8024999999998</v>
      </c>
    </row>
    <row r="1228" spans="1:16" outlineLevel="2" x14ac:dyDescent="0.25">
      <c r="A1228" s="1" t="s">
        <v>1040</v>
      </c>
      <c r="B1228" s="1" t="s">
        <v>210</v>
      </c>
      <c r="C1228" s="9">
        <v>377.21</v>
      </c>
      <c r="D1228" s="9">
        <v>1549.94</v>
      </c>
      <c r="E1228" s="9">
        <v>324.2</v>
      </c>
      <c r="F1228" s="9">
        <v>911.08</v>
      </c>
      <c r="G1228" s="8">
        <f t="shared" si="238"/>
        <v>297.99590000000001</v>
      </c>
      <c r="H1228" s="8">
        <f t="shared" si="239"/>
        <v>2898.3878000000004</v>
      </c>
      <c r="I1228" s="8">
        <f t="shared" si="240"/>
        <v>693.78800000000001</v>
      </c>
      <c r="J1228" s="8">
        <f t="shared" si="241"/>
        <v>9730.3343999999997</v>
      </c>
      <c r="K1228" s="8">
        <f t="shared" si="242"/>
        <v>13620.506100000001</v>
      </c>
      <c r="L1228" s="8">
        <f t="shared" si="249"/>
        <v>297.99590000000001</v>
      </c>
      <c r="M1228" s="8">
        <f t="shared" si="250"/>
        <v>2898.3878000000004</v>
      </c>
      <c r="N1228" s="8">
        <f t="shared" si="243"/>
        <v>275.57</v>
      </c>
      <c r="O1228" s="8">
        <f t="shared" si="244"/>
        <v>5840.0228000000006</v>
      </c>
      <c r="P1228" s="8">
        <f t="shared" si="245"/>
        <v>9311.9765000000007</v>
      </c>
    </row>
    <row r="1229" spans="1:16" outlineLevel="1" x14ac:dyDescent="0.25">
      <c r="A1229" s="23" t="s">
        <v>1212</v>
      </c>
      <c r="B1229" s="22"/>
      <c r="C1229" s="9">
        <f t="shared" ref="C1229:P1229" si="251">SUBTOTAL(9,C1214:C1228)</f>
        <v>2412.5300000000002</v>
      </c>
      <c r="D1229" s="9">
        <f t="shared" si="251"/>
        <v>27995.741999999998</v>
      </c>
      <c r="E1229" s="9">
        <f t="shared" si="251"/>
        <v>1404.8860000000002</v>
      </c>
      <c r="F1229" s="9">
        <f t="shared" si="251"/>
        <v>16166.572000000002</v>
      </c>
      <c r="G1229" s="8">
        <f t="shared" si="251"/>
        <v>1905.8986999999997</v>
      </c>
      <c r="H1229" s="8">
        <f t="shared" si="251"/>
        <v>52352.03753999999</v>
      </c>
      <c r="I1229" s="8">
        <f t="shared" si="251"/>
        <v>3006.45604</v>
      </c>
      <c r="J1229" s="8">
        <f t="shared" si="251"/>
        <v>172658.98896000002</v>
      </c>
      <c r="K1229" s="8">
        <f t="shared" si="251"/>
        <v>229923.38124000002</v>
      </c>
      <c r="L1229" s="8">
        <f t="shared" si="251"/>
        <v>1905.8986999999997</v>
      </c>
      <c r="M1229" s="8">
        <f t="shared" si="251"/>
        <v>52352.03753999999</v>
      </c>
      <c r="N1229" s="8">
        <f t="shared" si="251"/>
        <v>1194.1531</v>
      </c>
      <c r="O1229" s="8">
        <f t="shared" si="251"/>
        <v>103627.72652000001</v>
      </c>
      <c r="P1229" s="8">
        <f t="shared" si="251"/>
        <v>159079.81586</v>
      </c>
    </row>
    <row r="1230" spans="1:16" outlineLevel="2" x14ac:dyDescent="0.25">
      <c r="A1230" s="1" t="s">
        <v>1050</v>
      </c>
      <c r="B1230" s="1" t="s">
        <v>642</v>
      </c>
      <c r="C1230" s="9">
        <v>198.93</v>
      </c>
      <c r="D1230" s="9">
        <v>1967.31</v>
      </c>
      <c r="E1230" s="9">
        <v>31</v>
      </c>
      <c r="F1230" s="9">
        <v>578.89</v>
      </c>
      <c r="G1230" s="8">
        <f t="shared" si="238"/>
        <v>157.15470000000002</v>
      </c>
      <c r="H1230" s="8">
        <f t="shared" si="239"/>
        <v>3678.8697000000002</v>
      </c>
      <c r="I1230" s="8">
        <f t="shared" si="240"/>
        <v>66.34</v>
      </c>
      <c r="J1230" s="8">
        <f t="shared" si="241"/>
        <v>6182.5451999999996</v>
      </c>
      <c r="K1230" s="8">
        <f t="shared" si="242"/>
        <v>10084.909599999999</v>
      </c>
      <c r="L1230" s="8">
        <f t="shared" si="249"/>
        <v>157.15470000000002</v>
      </c>
      <c r="M1230" s="8">
        <f t="shared" si="250"/>
        <v>3678.8697000000002</v>
      </c>
      <c r="N1230" s="8">
        <f t="shared" si="243"/>
        <v>26.349999999999998</v>
      </c>
      <c r="O1230" s="8">
        <f t="shared" si="244"/>
        <v>3710.6849000000002</v>
      </c>
      <c r="P1230" s="8">
        <f t="shared" si="245"/>
        <v>7573.0593000000008</v>
      </c>
    </row>
    <row r="1231" spans="1:16" outlineLevel="2" x14ac:dyDescent="0.25">
      <c r="A1231" s="1" t="s">
        <v>1050</v>
      </c>
      <c r="B1231" s="1" t="s">
        <v>266</v>
      </c>
      <c r="C1231" s="9">
        <v>26</v>
      </c>
      <c r="D1231" s="9">
        <v>806.16</v>
      </c>
      <c r="E1231" s="9">
        <v>0</v>
      </c>
      <c r="F1231" s="9">
        <v>576.03</v>
      </c>
      <c r="G1231" s="8">
        <f t="shared" si="238"/>
        <v>20.54</v>
      </c>
      <c r="H1231" s="8">
        <f t="shared" si="239"/>
        <v>1507.5192</v>
      </c>
      <c r="I1231" s="8">
        <f t="shared" si="240"/>
        <v>0</v>
      </c>
      <c r="J1231" s="8">
        <f t="shared" si="241"/>
        <v>6152.0003999999999</v>
      </c>
      <c r="K1231" s="8">
        <f t="shared" si="242"/>
        <v>7680.0595999999996</v>
      </c>
      <c r="L1231" s="8">
        <f t="shared" si="249"/>
        <v>20.54</v>
      </c>
      <c r="M1231" s="8">
        <f t="shared" si="250"/>
        <v>1507.5192</v>
      </c>
      <c r="N1231" s="8">
        <f t="shared" si="243"/>
        <v>0</v>
      </c>
      <c r="O1231" s="8">
        <f t="shared" si="244"/>
        <v>3692.3523</v>
      </c>
      <c r="P1231" s="8">
        <f t="shared" si="245"/>
        <v>5220.4115000000002</v>
      </c>
    </row>
    <row r="1232" spans="1:16" outlineLevel="2" x14ac:dyDescent="0.25">
      <c r="A1232" s="1" t="s">
        <v>1050</v>
      </c>
      <c r="B1232" s="1" t="s">
        <v>44</v>
      </c>
      <c r="C1232" s="9">
        <v>73</v>
      </c>
      <c r="D1232" s="9">
        <v>987.23299999999995</v>
      </c>
      <c r="E1232" s="9">
        <v>0</v>
      </c>
      <c r="F1232" s="9">
        <v>290</v>
      </c>
      <c r="G1232" s="8">
        <f t="shared" si="238"/>
        <v>57.67</v>
      </c>
      <c r="H1232" s="8">
        <f t="shared" si="239"/>
        <v>1846.12571</v>
      </c>
      <c r="I1232" s="8">
        <f t="shared" si="240"/>
        <v>0</v>
      </c>
      <c r="J1232" s="8">
        <f t="shared" si="241"/>
        <v>3097.2</v>
      </c>
      <c r="K1232" s="8">
        <f t="shared" si="242"/>
        <v>5000.9957100000001</v>
      </c>
      <c r="L1232" s="8">
        <f t="shared" si="249"/>
        <v>57.67</v>
      </c>
      <c r="M1232" s="8">
        <f t="shared" si="250"/>
        <v>1846.12571</v>
      </c>
      <c r="N1232" s="8">
        <f t="shared" si="243"/>
        <v>0</v>
      </c>
      <c r="O1232" s="8">
        <f t="shared" si="244"/>
        <v>1858.9</v>
      </c>
      <c r="P1232" s="8">
        <f t="shared" si="245"/>
        <v>3762.69571</v>
      </c>
    </row>
    <row r="1233" spans="1:16" outlineLevel="2" x14ac:dyDescent="0.25">
      <c r="A1233" s="1" t="s">
        <v>1050</v>
      </c>
      <c r="B1233" s="1" t="s">
        <v>1051</v>
      </c>
      <c r="C1233" s="9">
        <v>147.90600000000001</v>
      </c>
      <c r="D1233" s="9">
        <v>3159.7</v>
      </c>
      <c r="E1233" s="9">
        <v>0</v>
      </c>
      <c r="F1233" s="9">
        <v>769.27</v>
      </c>
      <c r="G1233" s="8">
        <f t="shared" si="238"/>
        <v>116.84574000000001</v>
      </c>
      <c r="H1233" s="8">
        <f t="shared" si="239"/>
        <v>5908.6390000000001</v>
      </c>
      <c r="I1233" s="8">
        <f t="shared" si="240"/>
        <v>0</v>
      </c>
      <c r="J1233" s="8">
        <f t="shared" si="241"/>
        <v>8215.8035999999993</v>
      </c>
      <c r="K1233" s="8">
        <f t="shared" si="242"/>
        <v>14241.288339999999</v>
      </c>
      <c r="L1233" s="8">
        <f t="shared" si="249"/>
        <v>116.84574000000001</v>
      </c>
      <c r="M1233" s="8">
        <f t="shared" si="250"/>
        <v>5908.6390000000001</v>
      </c>
      <c r="N1233" s="8">
        <f t="shared" si="243"/>
        <v>0</v>
      </c>
      <c r="O1233" s="8">
        <f t="shared" si="244"/>
        <v>4931.0207</v>
      </c>
      <c r="P1233" s="8">
        <f t="shared" si="245"/>
        <v>10956.505440000001</v>
      </c>
    </row>
    <row r="1234" spans="1:16" outlineLevel="2" x14ac:dyDescent="0.25">
      <c r="A1234" s="1" t="s">
        <v>1050</v>
      </c>
      <c r="B1234" s="1" t="s">
        <v>1052</v>
      </c>
      <c r="C1234" s="9">
        <v>0</v>
      </c>
      <c r="D1234" s="9">
        <v>10</v>
      </c>
      <c r="E1234" s="9">
        <v>0</v>
      </c>
      <c r="F1234" s="9">
        <v>0</v>
      </c>
      <c r="G1234" s="8">
        <f t="shared" si="238"/>
        <v>0</v>
      </c>
      <c r="H1234" s="8">
        <f t="shared" si="239"/>
        <v>18.700000000000003</v>
      </c>
      <c r="I1234" s="8">
        <f t="shared" si="240"/>
        <v>0</v>
      </c>
      <c r="J1234" s="8">
        <f t="shared" si="241"/>
        <v>0</v>
      </c>
      <c r="K1234" s="8">
        <f t="shared" si="242"/>
        <v>18.700000000000003</v>
      </c>
      <c r="L1234" s="8">
        <f t="shared" si="249"/>
        <v>0</v>
      </c>
      <c r="M1234" s="8">
        <f t="shared" si="250"/>
        <v>18.700000000000003</v>
      </c>
      <c r="N1234" s="8">
        <f t="shared" si="243"/>
        <v>0</v>
      </c>
      <c r="O1234" s="8">
        <f t="shared" si="244"/>
        <v>0</v>
      </c>
      <c r="P1234" s="8">
        <f t="shared" si="245"/>
        <v>18.700000000000003</v>
      </c>
    </row>
    <row r="1235" spans="1:16" outlineLevel="2" x14ac:dyDescent="0.25">
      <c r="A1235" s="1" t="s">
        <v>1050</v>
      </c>
      <c r="B1235" s="1" t="s">
        <v>244</v>
      </c>
      <c r="C1235" s="9">
        <v>0</v>
      </c>
      <c r="D1235" s="9">
        <v>0</v>
      </c>
      <c r="E1235" s="9">
        <v>0</v>
      </c>
      <c r="F1235" s="9">
        <v>62.24</v>
      </c>
      <c r="G1235" s="8">
        <f t="shared" si="238"/>
        <v>0</v>
      </c>
      <c r="H1235" s="8">
        <f t="shared" si="239"/>
        <v>0</v>
      </c>
      <c r="I1235" s="8">
        <f t="shared" si="240"/>
        <v>0</v>
      </c>
      <c r="J1235" s="8">
        <f t="shared" si="241"/>
        <v>664.72320000000002</v>
      </c>
      <c r="K1235" s="8">
        <f t="shared" si="242"/>
        <v>664.72320000000002</v>
      </c>
      <c r="L1235" s="8">
        <f t="shared" si="249"/>
        <v>0</v>
      </c>
      <c r="M1235" s="8">
        <f t="shared" si="250"/>
        <v>0</v>
      </c>
      <c r="N1235" s="8">
        <f t="shared" si="243"/>
        <v>0</v>
      </c>
      <c r="O1235" s="8">
        <f t="shared" si="244"/>
        <v>398.95840000000004</v>
      </c>
      <c r="P1235" s="8">
        <f t="shared" si="245"/>
        <v>398.95840000000004</v>
      </c>
    </row>
    <row r="1236" spans="1:16" outlineLevel="2" x14ac:dyDescent="0.25">
      <c r="A1236" s="1" t="s">
        <v>1050</v>
      </c>
      <c r="B1236" s="1" t="s">
        <v>399</v>
      </c>
      <c r="C1236" s="9">
        <v>97</v>
      </c>
      <c r="D1236" s="9">
        <v>1455.527</v>
      </c>
      <c r="E1236" s="9">
        <v>334</v>
      </c>
      <c r="F1236" s="9">
        <v>391.73</v>
      </c>
      <c r="G1236" s="8">
        <f t="shared" si="238"/>
        <v>76.63000000000001</v>
      </c>
      <c r="H1236" s="8">
        <f t="shared" si="239"/>
        <v>2721.8354900000004</v>
      </c>
      <c r="I1236" s="8">
        <f t="shared" si="240"/>
        <v>714.76</v>
      </c>
      <c r="J1236" s="8">
        <f t="shared" si="241"/>
        <v>4183.6764000000003</v>
      </c>
      <c r="K1236" s="8">
        <f t="shared" si="242"/>
        <v>7696.901890000001</v>
      </c>
      <c r="L1236" s="8">
        <f t="shared" si="249"/>
        <v>76.63000000000001</v>
      </c>
      <c r="M1236" s="8">
        <f t="shared" si="250"/>
        <v>2721.8354900000004</v>
      </c>
      <c r="N1236" s="8">
        <f t="shared" si="243"/>
        <v>283.89999999999998</v>
      </c>
      <c r="O1236" s="8">
        <f t="shared" si="244"/>
        <v>2510.9893000000002</v>
      </c>
      <c r="P1236" s="8">
        <f t="shared" si="245"/>
        <v>5593.3547900000012</v>
      </c>
    </row>
    <row r="1237" spans="1:16" outlineLevel="2" x14ac:dyDescent="0.25">
      <c r="A1237" s="1" t="s">
        <v>1050</v>
      </c>
      <c r="B1237" s="1" t="s">
        <v>506</v>
      </c>
      <c r="C1237" s="9">
        <v>73</v>
      </c>
      <c r="D1237" s="9">
        <v>1022</v>
      </c>
      <c r="E1237" s="9">
        <v>61</v>
      </c>
      <c r="F1237" s="9">
        <v>157.68</v>
      </c>
      <c r="G1237" s="8">
        <f t="shared" si="238"/>
        <v>57.67</v>
      </c>
      <c r="H1237" s="8">
        <f t="shared" si="239"/>
        <v>1911.14</v>
      </c>
      <c r="I1237" s="8">
        <f t="shared" si="240"/>
        <v>130.54000000000002</v>
      </c>
      <c r="J1237" s="8">
        <f t="shared" si="241"/>
        <v>1684.0224000000001</v>
      </c>
      <c r="K1237" s="8">
        <f t="shared" si="242"/>
        <v>3783.3724000000002</v>
      </c>
      <c r="L1237" s="8">
        <f t="shared" si="249"/>
        <v>57.67</v>
      </c>
      <c r="M1237" s="8">
        <f t="shared" si="250"/>
        <v>1911.14</v>
      </c>
      <c r="N1237" s="8">
        <f t="shared" si="243"/>
        <v>51.85</v>
      </c>
      <c r="O1237" s="8">
        <f t="shared" si="244"/>
        <v>1010.7288000000001</v>
      </c>
      <c r="P1237" s="8">
        <f t="shared" si="245"/>
        <v>3031.3888000000002</v>
      </c>
    </row>
    <row r="1238" spans="1:16" outlineLevel="2" x14ac:dyDescent="0.25">
      <c r="A1238" s="1" t="s">
        <v>1050</v>
      </c>
      <c r="B1238" s="1" t="s">
        <v>1053</v>
      </c>
      <c r="C1238" s="9">
        <v>158</v>
      </c>
      <c r="D1238" s="9">
        <v>1194.162</v>
      </c>
      <c r="E1238" s="9">
        <v>245.33500000000001</v>
      </c>
      <c r="F1238" s="9">
        <v>1299.6469999999999</v>
      </c>
      <c r="G1238" s="8">
        <f t="shared" si="238"/>
        <v>124.82000000000001</v>
      </c>
      <c r="H1238" s="8">
        <f t="shared" si="239"/>
        <v>2233.0829400000002</v>
      </c>
      <c r="I1238" s="8">
        <f t="shared" si="240"/>
        <v>525.01690000000008</v>
      </c>
      <c r="J1238" s="8">
        <f t="shared" si="241"/>
        <v>13880.229959999999</v>
      </c>
      <c r="K1238" s="8">
        <f t="shared" si="242"/>
        <v>16763.149799999999</v>
      </c>
      <c r="L1238" s="8">
        <f t="shared" si="249"/>
        <v>124.82000000000001</v>
      </c>
      <c r="M1238" s="8">
        <f t="shared" si="250"/>
        <v>2233.0829400000002</v>
      </c>
      <c r="N1238" s="8">
        <f t="shared" si="243"/>
        <v>208.53475</v>
      </c>
      <c r="O1238" s="8">
        <f t="shared" si="244"/>
        <v>8330.7372699999996</v>
      </c>
      <c r="P1238" s="8">
        <f t="shared" si="245"/>
        <v>10897.17496</v>
      </c>
    </row>
    <row r="1239" spans="1:16" outlineLevel="2" x14ac:dyDescent="0.25">
      <c r="A1239" s="1" t="s">
        <v>1050</v>
      </c>
      <c r="B1239" s="1" t="s">
        <v>1028</v>
      </c>
      <c r="C1239" s="9">
        <v>114.69</v>
      </c>
      <c r="D1239" s="9">
        <v>2239.7399999999998</v>
      </c>
      <c r="E1239" s="9">
        <v>0</v>
      </c>
      <c r="F1239" s="9">
        <v>1056.6179999999999</v>
      </c>
      <c r="G1239" s="8">
        <f t="shared" si="238"/>
        <v>90.605100000000007</v>
      </c>
      <c r="H1239" s="8">
        <f t="shared" si="239"/>
        <v>4188.3137999999999</v>
      </c>
      <c r="I1239" s="8">
        <f t="shared" si="240"/>
        <v>0</v>
      </c>
      <c r="J1239" s="8">
        <f t="shared" si="241"/>
        <v>11284.68024</v>
      </c>
      <c r="K1239" s="8">
        <f t="shared" si="242"/>
        <v>15563.599139999998</v>
      </c>
      <c r="L1239" s="8">
        <f t="shared" si="249"/>
        <v>90.605100000000007</v>
      </c>
      <c r="M1239" s="8">
        <f t="shared" si="250"/>
        <v>4188.3137999999999</v>
      </c>
      <c r="N1239" s="8">
        <f t="shared" si="243"/>
        <v>0</v>
      </c>
      <c r="O1239" s="8">
        <f t="shared" si="244"/>
        <v>6772.9213799999998</v>
      </c>
      <c r="P1239" s="8">
        <f t="shared" si="245"/>
        <v>11051.84028</v>
      </c>
    </row>
    <row r="1240" spans="1:16" outlineLevel="2" x14ac:dyDescent="0.25">
      <c r="A1240" s="1" t="s">
        <v>1050</v>
      </c>
      <c r="B1240" s="1" t="s">
        <v>655</v>
      </c>
      <c r="C1240" s="9">
        <v>162</v>
      </c>
      <c r="D1240" s="9">
        <v>3164.27</v>
      </c>
      <c r="E1240" s="9">
        <v>112.84</v>
      </c>
      <c r="F1240" s="9">
        <v>917.38</v>
      </c>
      <c r="G1240" s="8">
        <f t="shared" si="238"/>
        <v>127.98</v>
      </c>
      <c r="H1240" s="8">
        <f t="shared" si="239"/>
        <v>5917.1849000000002</v>
      </c>
      <c r="I1240" s="8">
        <f t="shared" si="240"/>
        <v>241.47760000000002</v>
      </c>
      <c r="J1240" s="8">
        <f t="shared" si="241"/>
        <v>9797.6183999999994</v>
      </c>
      <c r="K1240" s="8">
        <f t="shared" si="242"/>
        <v>16084.260899999999</v>
      </c>
      <c r="L1240" s="8">
        <f t="shared" si="249"/>
        <v>127.98</v>
      </c>
      <c r="M1240" s="8">
        <f t="shared" si="250"/>
        <v>5917.1849000000002</v>
      </c>
      <c r="N1240" s="8">
        <f t="shared" si="243"/>
        <v>95.914000000000001</v>
      </c>
      <c r="O1240" s="8">
        <f t="shared" si="244"/>
        <v>5880.4058000000005</v>
      </c>
      <c r="P1240" s="8">
        <f t="shared" si="245"/>
        <v>12021.484700000001</v>
      </c>
    </row>
    <row r="1241" spans="1:16" outlineLevel="2" x14ac:dyDescent="0.25">
      <c r="A1241" s="1" t="s">
        <v>1050</v>
      </c>
      <c r="B1241" s="1" t="s">
        <v>873</v>
      </c>
      <c r="C1241" s="9">
        <v>463.16</v>
      </c>
      <c r="D1241" s="9">
        <v>4629.4620000000004</v>
      </c>
      <c r="E1241" s="9">
        <v>197</v>
      </c>
      <c r="F1241" s="9">
        <v>1519.74</v>
      </c>
      <c r="G1241" s="8">
        <f t="shared" ref="G1241:G1308" si="252">+C1241*0.79</f>
        <v>365.89640000000003</v>
      </c>
      <c r="H1241" s="8">
        <f t="shared" ref="H1241:H1308" si="253">+D1241*1.87</f>
        <v>8657.0939400000007</v>
      </c>
      <c r="I1241" s="8">
        <f t="shared" ref="I1241:I1308" si="254">+E1241*2.14</f>
        <v>421.58000000000004</v>
      </c>
      <c r="J1241" s="8">
        <f t="shared" ref="J1241:J1308" si="255">+F1241*10.68</f>
        <v>16230.823199999999</v>
      </c>
      <c r="K1241" s="8">
        <f t="shared" ref="K1241:K1308" si="256">SUM(G1241:J1241)</f>
        <v>25675.393539999997</v>
      </c>
      <c r="L1241" s="8">
        <f t="shared" si="249"/>
        <v>365.89640000000003</v>
      </c>
      <c r="M1241" s="8">
        <f t="shared" si="250"/>
        <v>8657.0939400000007</v>
      </c>
      <c r="N1241" s="8">
        <f t="shared" ref="N1241:N1308" si="257">+E1241*0.85</f>
        <v>167.45</v>
      </c>
      <c r="O1241" s="8">
        <f t="shared" ref="O1241:O1308" si="258">+F1241*6.41</f>
        <v>9741.5334000000003</v>
      </c>
      <c r="P1241" s="8">
        <f t="shared" ref="P1241:P1308" si="259">SUM(L1241:O1241)</f>
        <v>18931.973740000001</v>
      </c>
    </row>
    <row r="1242" spans="1:16" outlineLevel="2" x14ac:dyDescent="0.25">
      <c r="A1242" s="1" t="s">
        <v>1050</v>
      </c>
      <c r="B1242" s="1" t="s">
        <v>1054</v>
      </c>
      <c r="C1242" s="9">
        <v>214</v>
      </c>
      <c r="D1242" s="9">
        <v>1163.8599999999999</v>
      </c>
      <c r="E1242" s="9">
        <v>66</v>
      </c>
      <c r="F1242" s="9">
        <v>449.16</v>
      </c>
      <c r="G1242" s="8">
        <f t="shared" si="252"/>
        <v>169.06</v>
      </c>
      <c r="H1242" s="8">
        <f t="shared" si="253"/>
        <v>2176.4182000000001</v>
      </c>
      <c r="I1242" s="8">
        <f t="shared" si="254"/>
        <v>141.24</v>
      </c>
      <c r="J1242" s="8">
        <f t="shared" si="255"/>
        <v>4797.0288</v>
      </c>
      <c r="K1242" s="8">
        <f t="shared" si="256"/>
        <v>7283.7470000000003</v>
      </c>
      <c r="L1242" s="8">
        <f t="shared" si="249"/>
        <v>169.06</v>
      </c>
      <c r="M1242" s="8">
        <f t="shared" si="250"/>
        <v>2176.4182000000001</v>
      </c>
      <c r="N1242" s="8">
        <f t="shared" si="257"/>
        <v>56.1</v>
      </c>
      <c r="O1242" s="8">
        <f t="shared" si="258"/>
        <v>2879.1156000000001</v>
      </c>
      <c r="P1242" s="8">
        <f t="shared" si="259"/>
        <v>5280.6938</v>
      </c>
    </row>
    <row r="1243" spans="1:16" outlineLevel="2" x14ac:dyDescent="0.25">
      <c r="A1243" s="1" t="s">
        <v>1050</v>
      </c>
      <c r="B1243" s="1" t="s">
        <v>464</v>
      </c>
      <c r="C1243" s="9">
        <v>54</v>
      </c>
      <c r="D1243" s="9">
        <v>1718.4739999999999</v>
      </c>
      <c r="E1243" s="9">
        <v>0</v>
      </c>
      <c r="F1243" s="9">
        <v>844.524</v>
      </c>
      <c r="G1243" s="8">
        <f t="shared" si="252"/>
        <v>42.660000000000004</v>
      </c>
      <c r="H1243" s="8">
        <f t="shared" si="253"/>
        <v>3213.5463800000002</v>
      </c>
      <c r="I1243" s="8">
        <f t="shared" si="254"/>
        <v>0</v>
      </c>
      <c r="J1243" s="8">
        <f t="shared" si="255"/>
        <v>9019.5163200000006</v>
      </c>
      <c r="K1243" s="8">
        <f t="shared" si="256"/>
        <v>12275.7227</v>
      </c>
      <c r="L1243" s="8">
        <f t="shared" si="249"/>
        <v>42.660000000000004</v>
      </c>
      <c r="M1243" s="8">
        <f t="shared" si="250"/>
        <v>3213.5463800000002</v>
      </c>
      <c r="N1243" s="8">
        <f t="shared" si="257"/>
        <v>0</v>
      </c>
      <c r="O1243" s="8">
        <f t="shared" si="258"/>
        <v>5413.3988399999998</v>
      </c>
      <c r="P1243" s="8">
        <f t="shared" si="259"/>
        <v>8669.6052199999995</v>
      </c>
    </row>
    <row r="1244" spans="1:16" outlineLevel="2" x14ac:dyDescent="0.25">
      <c r="A1244" s="1" t="s">
        <v>1050</v>
      </c>
      <c r="B1244" s="1" t="s">
        <v>1055</v>
      </c>
      <c r="C1244" s="9">
        <v>253.9</v>
      </c>
      <c r="D1244" s="9">
        <v>2971.4380000000001</v>
      </c>
      <c r="E1244" s="9">
        <v>40</v>
      </c>
      <c r="F1244" s="9">
        <v>890.35500000000002</v>
      </c>
      <c r="G1244" s="8">
        <f t="shared" si="252"/>
        <v>200.58100000000002</v>
      </c>
      <c r="H1244" s="8">
        <f t="shared" si="253"/>
        <v>5556.5890600000002</v>
      </c>
      <c r="I1244" s="8">
        <f t="shared" si="254"/>
        <v>85.600000000000009</v>
      </c>
      <c r="J1244" s="8">
        <f t="shared" si="255"/>
        <v>9508.9914000000008</v>
      </c>
      <c r="K1244" s="8">
        <f t="shared" si="256"/>
        <v>15351.761460000002</v>
      </c>
      <c r="L1244" s="8">
        <f t="shared" si="249"/>
        <v>200.58100000000002</v>
      </c>
      <c r="M1244" s="8">
        <f t="shared" si="250"/>
        <v>5556.5890600000002</v>
      </c>
      <c r="N1244" s="8">
        <f t="shared" si="257"/>
        <v>34</v>
      </c>
      <c r="O1244" s="8">
        <f t="shared" si="258"/>
        <v>5707.1755499999999</v>
      </c>
      <c r="P1244" s="8">
        <f t="shared" si="259"/>
        <v>11498.34561</v>
      </c>
    </row>
    <row r="1245" spans="1:16" outlineLevel="2" x14ac:dyDescent="0.25">
      <c r="A1245" s="1" t="s">
        <v>1050</v>
      </c>
      <c r="B1245" s="1" t="s">
        <v>436</v>
      </c>
      <c r="C1245" s="9">
        <v>72</v>
      </c>
      <c r="D1245" s="9">
        <v>886.93</v>
      </c>
      <c r="E1245" s="9">
        <v>0</v>
      </c>
      <c r="F1245" s="9">
        <v>995.94</v>
      </c>
      <c r="G1245" s="8">
        <f t="shared" si="252"/>
        <v>56.88</v>
      </c>
      <c r="H1245" s="8">
        <f t="shared" si="253"/>
        <v>1658.5590999999999</v>
      </c>
      <c r="I1245" s="8">
        <f t="shared" si="254"/>
        <v>0</v>
      </c>
      <c r="J1245" s="8">
        <f t="shared" si="255"/>
        <v>10636.6392</v>
      </c>
      <c r="K1245" s="8">
        <f t="shared" si="256"/>
        <v>12352.078299999999</v>
      </c>
      <c r="L1245" s="8">
        <f t="shared" si="249"/>
        <v>56.88</v>
      </c>
      <c r="M1245" s="8">
        <f t="shared" si="250"/>
        <v>1658.5590999999999</v>
      </c>
      <c r="N1245" s="8">
        <f t="shared" si="257"/>
        <v>0</v>
      </c>
      <c r="O1245" s="8">
        <f t="shared" si="258"/>
        <v>6383.9754000000003</v>
      </c>
      <c r="P1245" s="8">
        <f t="shared" si="259"/>
        <v>8099.4145000000008</v>
      </c>
    </row>
    <row r="1246" spans="1:16" outlineLevel="2" x14ac:dyDescent="0.25">
      <c r="A1246" s="1" t="s">
        <v>1050</v>
      </c>
      <c r="B1246" s="1" t="s">
        <v>1056</v>
      </c>
      <c r="C1246" s="9">
        <v>0</v>
      </c>
      <c r="D1246" s="9">
        <v>0</v>
      </c>
      <c r="E1246" s="9">
        <v>0</v>
      </c>
      <c r="F1246" s="9">
        <v>3</v>
      </c>
      <c r="G1246" s="8">
        <f t="shared" si="252"/>
        <v>0</v>
      </c>
      <c r="H1246" s="8">
        <f t="shared" si="253"/>
        <v>0</v>
      </c>
      <c r="I1246" s="8">
        <f t="shared" si="254"/>
        <v>0</v>
      </c>
      <c r="J1246" s="8">
        <f t="shared" si="255"/>
        <v>32.04</v>
      </c>
      <c r="K1246" s="8">
        <f t="shared" si="256"/>
        <v>32.04</v>
      </c>
      <c r="L1246" s="8">
        <f t="shared" si="249"/>
        <v>0</v>
      </c>
      <c r="M1246" s="8">
        <f t="shared" si="250"/>
        <v>0</v>
      </c>
      <c r="N1246" s="8">
        <f t="shared" si="257"/>
        <v>0</v>
      </c>
      <c r="O1246" s="8">
        <f t="shared" si="258"/>
        <v>19.23</v>
      </c>
      <c r="P1246" s="8">
        <f t="shared" si="259"/>
        <v>19.23</v>
      </c>
    </row>
    <row r="1247" spans="1:16" outlineLevel="2" x14ac:dyDescent="0.25">
      <c r="A1247" s="1" t="s">
        <v>1050</v>
      </c>
      <c r="B1247" s="1" t="s">
        <v>1057</v>
      </c>
      <c r="C1247" s="9">
        <v>0</v>
      </c>
      <c r="D1247" s="9">
        <v>80</v>
      </c>
      <c r="E1247" s="9">
        <v>0</v>
      </c>
      <c r="F1247" s="9">
        <v>0</v>
      </c>
      <c r="G1247" s="8">
        <f t="shared" si="252"/>
        <v>0</v>
      </c>
      <c r="H1247" s="8">
        <f t="shared" si="253"/>
        <v>149.60000000000002</v>
      </c>
      <c r="I1247" s="8">
        <f t="shared" si="254"/>
        <v>0</v>
      </c>
      <c r="J1247" s="8">
        <f t="shared" si="255"/>
        <v>0</v>
      </c>
      <c r="K1247" s="8">
        <f t="shared" si="256"/>
        <v>149.60000000000002</v>
      </c>
      <c r="L1247" s="8">
        <f t="shared" si="249"/>
        <v>0</v>
      </c>
      <c r="M1247" s="8">
        <f t="shared" si="250"/>
        <v>149.60000000000002</v>
      </c>
      <c r="N1247" s="8">
        <f t="shared" si="257"/>
        <v>0</v>
      </c>
      <c r="O1247" s="8">
        <f t="shared" si="258"/>
        <v>0</v>
      </c>
      <c r="P1247" s="8">
        <f t="shared" si="259"/>
        <v>149.60000000000002</v>
      </c>
    </row>
    <row r="1248" spans="1:16" outlineLevel="2" x14ac:dyDescent="0.25">
      <c r="A1248" s="1" t="s">
        <v>1050</v>
      </c>
      <c r="B1248" s="1" t="s">
        <v>1058</v>
      </c>
      <c r="C1248" s="9">
        <v>20.13</v>
      </c>
      <c r="D1248" s="9">
        <v>3070.72</v>
      </c>
      <c r="E1248" s="9">
        <v>35.75</v>
      </c>
      <c r="F1248" s="9">
        <v>1377.825</v>
      </c>
      <c r="G1248" s="8">
        <f t="shared" si="252"/>
        <v>15.902699999999999</v>
      </c>
      <c r="H1248" s="8">
        <f t="shared" si="253"/>
        <v>5742.2464</v>
      </c>
      <c r="I1248" s="8">
        <f t="shared" si="254"/>
        <v>76.50500000000001</v>
      </c>
      <c r="J1248" s="8">
        <f t="shared" si="255"/>
        <v>14715.171</v>
      </c>
      <c r="K1248" s="8">
        <f t="shared" si="256"/>
        <v>20549.825100000002</v>
      </c>
      <c r="L1248" s="8">
        <f t="shared" si="249"/>
        <v>15.902699999999999</v>
      </c>
      <c r="M1248" s="8">
        <f t="shared" si="250"/>
        <v>5742.2464</v>
      </c>
      <c r="N1248" s="8">
        <f t="shared" si="257"/>
        <v>30.387499999999999</v>
      </c>
      <c r="O1248" s="8">
        <f t="shared" si="258"/>
        <v>8831.8582500000011</v>
      </c>
      <c r="P1248" s="8">
        <f t="shared" si="259"/>
        <v>14620.394850000001</v>
      </c>
    </row>
    <row r="1249" spans="1:16" outlineLevel="2" x14ac:dyDescent="0.25">
      <c r="A1249" s="1" t="s">
        <v>1050</v>
      </c>
      <c r="B1249" s="1" t="s">
        <v>848</v>
      </c>
      <c r="C1249" s="9">
        <v>0</v>
      </c>
      <c r="D1249" s="9">
        <v>1116.7370000000001</v>
      </c>
      <c r="E1249" s="9">
        <v>0</v>
      </c>
      <c r="F1249" s="9">
        <v>1306.8979999999999</v>
      </c>
      <c r="G1249" s="8">
        <f t="shared" si="252"/>
        <v>0</v>
      </c>
      <c r="H1249" s="8">
        <f t="shared" si="253"/>
        <v>2088.2981900000004</v>
      </c>
      <c r="I1249" s="8">
        <f t="shared" si="254"/>
        <v>0</v>
      </c>
      <c r="J1249" s="8">
        <f t="shared" si="255"/>
        <v>13957.670639999998</v>
      </c>
      <c r="K1249" s="8">
        <f t="shared" si="256"/>
        <v>16045.968829999998</v>
      </c>
      <c r="L1249" s="8">
        <f t="shared" si="249"/>
        <v>0</v>
      </c>
      <c r="M1249" s="8">
        <f t="shared" si="250"/>
        <v>2088.2981900000004</v>
      </c>
      <c r="N1249" s="8">
        <f t="shared" si="257"/>
        <v>0</v>
      </c>
      <c r="O1249" s="8">
        <f t="shared" si="258"/>
        <v>8377.2161799999994</v>
      </c>
      <c r="P1249" s="8">
        <f t="shared" si="259"/>
        <v>10465.514370000001</v>
      </c>
    </row>
    <row r="1250" spans="1:16" outlineLevel="2" x14ac:dyDescent="0.25">
      <c r="A1250" s="1" t="s">
        <v>1050</v>
      </c>
      <c r="B1250" s="1" t="s">
        <v>144</v>
      </c>
      <c r="C1250" s="9">
        <v>213.5</v>
      </c>
      <c r="D1250" s="9">
        <v>2029.241</v>
      </c>
      <c r="E1250" s="9">
        <v>0</v>
      </c>
      <c r="F1250" s="9">
        <v>876.78499999999997</v>
      </c>
      <c r="G1250" s="8">
        <f t="shared" si="252"/>
        <v>168.66500000000002</v>
      </c>
      <c r="H1250" s="8">
        <f t="shared" si="253"/>
        <v>3794.6806700000002</v>
      </c>
      <c r="I1250" s="8">
        <f t="shared" si="254"/>
        <v>0</v>
      </c>
      <c r="J1250" s="8">
        <f t="shared" si="255"/>
        <v>9364.0637999999999</v>
      </c>
      <c r="K1250" s="8">
        <f t="shared" si="256"/>
        <v>13327.409470000001</v>
      </c>
      <c r="L1250" s="8">
        <f t="shared" si="249"/>
        <v>168.66500000000002</v>
      </c>
      <c r="M1250" s="8">
        <f t="shared" si="250"/>
        <v>3794.6806700000002</v>
      </c>
      <c r="N1250" s="8">
        <f t="shared" si="257"/>
        <v>0</v>
      </c>
      <c r="O1250" s="8">
        <f t="shared" si="258"/>
        <v>5620.1918500000002</v>
      </c>
      <c r="P1250" s="8">
        <f t="shared" si="259"/>
        <v>9583.5375199999999</v>
      </c>
    </row>
    <row r="1251" spans="1:16" outlineLevel="2" x14ac:dyDescent="0.25">
      <c r="A1251" s="1" t="s">
        <v>1050</v>
      </c>
      <c r="B1251" s="1" t="s">
        <v>1059</v>
      </c>
      <c r="C1251" s="9">
        <v>178</v>
      </c>
      <c r="D1251" s="9">
        <v>1657.18</v>
      </c>
      <c r="E1251" s="9">
        <v>0</v>
      </c>
      <c r="F1251" s="9">
        <v>490.1</v>
      </c>
      <c r="G1251" s="8">
        <f t="shared" si="252"/>
        <v>140.62</v>
      </c>
      <c r="H1251" s="8">
        <f t="shared" si="253"/>
        <v>3098.9266000000002</v>
      </c>
      <c r="I1251" s="8">
        <f t="shared" si="254"/>
        <v>0</v>
      </c>
      <c r="J1251" s="8">
        <f t="shared" si="255"/>
        <v>5234.268</v>
      </c>
      <c r="K1251" s="8">
        <f t="shared" si="256"/>
        <v>8473.8145999999997</v>
      </c>
      <c r="L1251" s="8">
        <f t="shared" si="249"/>
        <v>140.62</v>
      </c>
      <c r="M1251" s="8">
        <f t="shared" si="250"/>
        <v>3098.9266000000002</v>
      </c>
      <c r="N1251" s="8">
        <f t="shared" si="257"/>
        <v>0</v>
      </c>
      <c r="O1251" s="8">
        <f t="shared" si="258"/>
        <v>3141.5410000000002</v>
      </c>
      <c r="P1251" s="8">
        <f t="shared" si="259"/>
        <v>6381.0876000000007</v>
      </c>
    </row>
    <row r="1252" spans="1:16" outlineLevel="2" x14ac:dyDescent="0.25">
      <c r="A1252" s="1" t="s">
        <v>1050</v>
      </c>
      <c r="B1252" s="1" t="s">
        <v>1060</v>
      </c>
      <c r="C1252" s="9">
        <v>60</v>
      </c>
      <c r="D1252" s="9">
        <v>1525.3019999999999</v>
      </c>
      <c r="E1252" s="9">
        <v>0</v>
      </c>
      <c r="F1252" s="9">
        <v>1165.9970000000001</v>
      </c>
      <c r="G1252" s="8">
        <f t="shared" si="252"/>
        <v>47.400000000000006</v>
      </c>
      <c r="H1252" s="8">
        <f t="shared" si="253"/>
        <v>2852.3147399999998</v>
      </c>
      <c r="I1252" s="8">
        <f t="shared" si="254"/>
        <v>0</v>
      </c>
      <c r="J1252" s="8">
        <f t="shared" si="255"/>
        <v>12452.847960000001</v>
      </c>
      <c r="K1252" s="8">
        <f t="shared" si="256"/>
        <v>15352.5627</v>
      </c>
      <c r="L1252" s="8">
        <f t="shared" si="249"/>
        <v>47.400000000000006</v>
      </c>
      <c r="M1252" s="8">
        <f t="shared" si="250"/>
        <v>2852.3147399999998</v>
      </c>
      <c r="N1252" s="8">
        <f t="shared" si="257"/>
        <v>0</v>
      </c>
      <c r="O1252" s="8">
        <f t="shared" si="258"/>
        <v>7474.0407700000005</v>
      </c>
      <c r="P1252" s="8">
        <f t="shared" si="259"/>
        <v>10373.755510000001</v>
      </c>
    </row>
    <row r="1253" spans="1:16" outlineLevel="2" x14ac:dyDescent="0.25">
      <c r="A1253" s="1" t="s">
        <v>1050</v>
      </c>
      <c r="B1253" s="1" t="s">
        <v>556</v>
      </c>
      <c r="C1253" s="9">
        <v>781</v>
      </c>
      <c r="D1253" s="9">
        <v>2089.91</v>
      </c>
      <c r="E1253" s="9">
        <v>62</v>
      </c>
      <c r="F1253" s="9">
        <v>714.25</v>
      </c>
      <c r="G1253" s="8">
        <f t="shared" si="252"/>
        <v>616.99</v>
      </c>
      <c r="H1253" s="8">
        <f t="shared" si="253"/>
        <v>3908.1316999999999</v>
      </c>
      <c r="I1253" s="8">
        <f t="shared" si="254"/>
        <v>132.68</v>
      </c>
      <c r="J1253" s="8">
        <f t="shared" si="255"/>
        <v>7628.19</v>
      </c>
      <c r="K1253" s="8">
        <f t="shared" si="256"/>
        <v>12285.991699999999</v>
      </c>
      <c r="L1253" s="8">
        <f t="shared" si="249"/>
        <v>616.99</v>
      </c>
      <c r="M1253" s="8">
        <f t="shared" si="250"/>
        <v>3908.1316999999999</v>
      </c>
      <c r="N1253" s="8">
        <f t="shared" si="257"/>
        <v>52.699999999999996</v>
      </c>
      <c r="O1253" s="8">
        <f t="shared" si="258"/>
        <v>4578.3424999999997</v>
      </c>
      <c r="P1253" s="8">
        <f t="shared" si="259"/>
        <v>9156.1641999999993</v>
      </c>
    </row>
    <row r="1254" spans="1:16" outlineLevel="2" x14ac:dyDescent="0.25">
      <c r="A1254" s="1" t="s">
        <v>1050</v>
      </c>
      <c r="B1254" s="1" t="s">
        <v>1061</v>
      </c>
      <c r="C1254" s="9">
        <v>245</v>
      </c>
      <c r="D1254" s="9">
        <v>1680.32</v>
      </c>
      <c r="E1254" s="9">
        <v>0</v>
      </c>
      <c r="F1254" s="9">
        <v>466.404</v>
      </c>
      <c r="G1254" s="8">
        <f t="shared" si="252"/>
        <v>193.55</v>
      </c>
      <c r="H1254" s="8">
        <f t="shared" si="253"/>
        <v>3142.1984000000002</v>
      </c>
      <c r="I1254" s="8">
        <f t="shared" si="254"/>
        <v>0</v>
      </c>
      <c r="J1254" s="8">
        <f t="shared" si="255"/>
        <v>4981.1947199999995</v>
      </c>
      <c r="K1254" s="8">
        <f t="shared" si="256"/>
        <v>8316.9431199999999</v>
      </c>
      <c r="L1254" s="8">
        <f t="shared" si="249"/>
        <v>193.55</v>
      </c>
      <c r="M1254" s="8">
        <f t="shared" si="250"/>
        <v>3142.1984000000002</v>
      </c>
      <c r="N1254" s="8">
        <f t="shared" si="257"/>
        <v>0</v>
      </c>
      <c r="O1254" s="8">
        <f t="shared" si="258"/>
        <v>2989.6496400000001</v>
      </c>
      <c r="P1254" s="8">
        <f t="shared" si="259"/>
        <v>6325.39804</v>
      </c>
    </row>
    <row r="1255" spans="1:16" outlineLevel="1" x14ac:dyDescent="0.25">
      <c r="A1255" s="23" t="s">
        <v>1211</v>
      </c>
      <c r="B1255" s="22"/>
      <c r="C1255" s="9">
        <f t="shared" ref="C1255:P1255" si="260">SUBTOTAL(9,C1230:C1254)</f>
        <v>3605.2160000000003</v>
      </c>
      <c r="D1255" s="9">
        <f t="shared" si="260"/>
        <v>40625.676000000014</v>
      </c>
      <c r="E1255" s="9">
        <f t="shared" si="260"/>
        <v>1184.9250000000002</v>
      </c>
      <c r="F1255" s="9">
        <f t="shared" si="260"/>
        <v>17200.463</v>
      </c>
      <c r="G1255" s="8">
        <f t="shared" si="260"/>
        <v>2848.1206400000001</v>
      </c>
      <c r="H1255" s="8">
        <f t="shared" si="260"/>
        <v>75970.014120000007</v>
      </c>
      <c r="I1255" s="8">
        <f t="shared" si="260"/>
        <v>2535.7394999999997</v>
      </c>
      <c r="J1255" s="8">
        <f t="shared" si="260"/>
        <v>183700.94484000004</v>
      </c>
      <c r="K1255" s="8">
        <f t="shared" si="260"/>
        <v>265054.81910000008</v>
      </c>
      <c r="L1255" s="8">
        <f t="shared" si="260"/>
        <v>2848.1206400000001</v>
      </c>
      <c r="M1255" s="8">
        <f t="shared" si="260"/>
        <v>75970.014120000007</v>
      </c>
      <c r="N1255" s="8">
        <f t="shared" si="260"/>
        <v>1007.1862500000001</v>
      </c>
      <c r="O1255" s="8">
        <f t="shared" si="260"/>
        <v>110254.96783000001</v>
      </c>
      <c r="P1255" s="8">
        <f t="shared" si="260"/>
        <v>190080.28883999999</v>
      </c>
    </row>
    <row r="1256" spans="1:16" outlineLevel="2" x14ac:dyDescent="0.25">
      <c r="A1256" s="1" t="s">
        <v>1062</v>
      </c>
      <c r="B1256" s="1" t="s">
        <v>1063</v>
      </c>
      <c r="C1256" s="9">
        <v>0</v>
      </c>
      <c r="D1256" s="9">
        <v>797.9</v>
      </c>
      <c r="E1256" s="9">
        <v>70.05</v>
      </c>
      <c r="F1256" s="9">
        <v>545.66999999999996</v>
      </c>
      <c r="G1256" s="8">
        <f t="shared" si="252"/>
        <v>0</v>
      </c>
      <c r="H1256" s="8">
        <f t="shared" si="253"/>
        <v>1492.0730000000001</v>
      </c>
      <c r="I1256" s="8">
        <f t="shared" si="254"/>
        <v>149.90700000000001</v>
      </c>
      <c r="J1256" s="8">
        <f t="shared" si="255"/>
        <v>5827.7555999999995</v>
      </c>
      <c r="K1256" s="8">
        <f t="shared" si="256"/>
        <v>7469.7356</v>
      </c>
      <c r="L1256" s="8">
        <f t="shared" si="249"/>
        <v>0</v>
      </c>
      <c r="M1256" s="8">
        <f t="shared" si="250"/>
        <v>1492.0730000000001</v>
      </c>
      <c r="N1256" s="8">
        <f t="shared" si="257"/>
        <v>59.542499999999997</v>
      </c>
      <c r="O1256" s="8">
        <f t="shared" si="258"/>
        <v>3497.7446999999997</v>
      </c>
      <c r="P1256" s="8">
        <f t="shared" si="259"/>
        <v>5049.3602000000001</v>
      </c>
    </row>
    <row r="1257" spans="1:16" outlineLevel="2" x14ac:dyDescent="0.25">
      <c r="A1257" s="1" t="s">
        <v>1062</v>
      </c>
      <c r="B1257" s="1" t="s">
        <v>1064</v>
      </c>
      <c r="C1257" s="9">
        <v>58.27</v>
      </c>
      <c r="D1257" s="9">
        <v>240</v>
      </c>
      <c r="E1257" s="9">
        <v>6.25</v>
      </c>
      <c r="F1257" s="9">
        <v>347.9</v>
      </c>
      <c r="G1257" s="8">
        <f t="shared" si="252"/>
        <v>46.033300000000004</v>
      </c>
      <c r="H1257" s="8">
        <f t="shared" si="253"/>
        <v>448.8</v>
      </c>
      <c r="I1257" s="8">
        <f t="shared" si="254"/>
        <v>13.375</v>
      </c>
      <c r="J1257" s="8">
        <f t="shared" si="255"/>
        <v>3715.5719999999997</v>
      </c>
      <c r="K1257" s="8">
        <f t="shared" si="256"/>
        <v>4223.7802999999994</v>
      </c>
      <c r="L1257" s="8">
        <f t="shared" si="249"/>
        <v>46.033300000000004</v>
      </c>
      <c r="M1257" s="8">
        <f t="shared" si="250"/>
        <v>448.8</v>
      </c>
      <c r="N1257" s="8">
        <f t="shared" si="257"/>
        <v>5.3125</v>
      </c>
      <c r="O1257" s="8">
        <f t="shared" si="258"/>
        <v>2230.0389999999998</v>
      </c>
      <c r="P1257" s="8">
        <f t="shared" si="259"/>
        <v>2730.1848</v>
      </c>
    </row>
    <row r="1258" spans="1:16" outlineLevel="2" x14ac:dyDescent="0.25">
      <c r="A1258" s="1" t="s">
        <v>1062</v>
      </c>
      <c r="B1258" s="1" t="s">
        <v>340</v>
      </c>
      <c r="C1258" s="9">
        <v>80</v>
      </c>
      <c r="D1258" s="9">
        <v>644.47</v>
      </c>
      <c r="E1258" s="9">
        <v>38</v>
      </c>
      <c r="F1258" s="9">
        <v>340</v>
      </c>
      <c r="G1258" s="8">
        <f t="shared" si="252"/>
        <v>63.2</v>
      </c>
      <c r="H1258" s="8">
        <f t="shared" si="253"/>
        <v>1205.1589000000001</v>
      </c>
      <c r="I1258" s="8">
        <f t="shared" si="254"/>
        <v>81.320000000000007</v>
      </c>
      <c r="J1258" s="8">
        <f t="shared" si="255"/>
        <v>3631.2</v>
      </c>
      <c r="K1258" s="8">
        <f t="shared" si="256"/>
        <v>4980.8788999999997</v>
      </c>
      <c r="L1258" s="8">
        <f t="shared" si="249"/>
        <v>63.2</v>
      </c>
      <c r="M1258" s="8">
        <f t="shared" si="250"/>
        <v>1205.1589000000001</v>
      </c>
      <c r="N1258" s="8">
        <f t="shared" si="257"/>
        <v>32.299999999999997</v>
      </c>
      <c r="O1258" s="8">
        <f t="shared" si="258"/>
        <v>2179.4</v>
      </c>
      <c r="P1258" s="8">
        <f t="shared" si="259"/>
        <v>3480.0589</v>
      </c>
    </row>
    <row r="1259" spans="1:16" outlineLevel="2" x14ac:dyDescent="0.25">
      <c r="A1259" s="1" t="s">
        <v>1062</v>
      </c>
      <c r="B1259" s="1" t="s">
        <v>1065</v>
      </c>
      <c r="C1259" s="9">
        <v>187.2</v>
      </c>
      <c r="D1259" s="9">
        <v>1444.27</v>
      </c>
      <c r="E1259" s="9">
        <v>85</v>
      </c>
      <c r="F1259" s="9">
        <v>690.52</v>
      </c>
      <c r="G1259" s="8">
        <f t="shared" si="252"/>
        <v>147.88800000000001</v>
      </c>
      <c r="H1259" s="8">
        <f t="shared" si="253"/>
        <v>2700.7849000000001</v>
      </c>
      <c r="I1259" s="8">
        <f t="shared" si="254"/>
        <v>181.9</v>
      </c>
      <c r="J1259" s="8">
        <f t="shared" si="255"/>
        <v>7374.7536</v>
      </c>
      <c r="K1259" s="8">
        <f t="shared" si="256"/>
        <v>10405.326499999999</v>
      </c>
      <c r="L1259" s="8">
        <f t="shared" si="249"/>
        <v>147.88800000000001</v>
      </c>
      <c r="M1259" s="8">
        <f t="shared" si="250"/>
        <v>2700.7849000000001</v>
      </c>
      <c r="N1259" s="8">
        <f t="shared" si="257"/>
        <v>72.25</v>
      </c>
      <c r="O1259" s="8">
        <f t="shared" si="258"/>
        <v>4426.2331999999997</v>
      </c>
      <c r="P1259" s="8">
        <f t="shared" si="259"/>
        <v>7347.1561000000002</v>
      </c>
    </row>
    <row r="1260" spans="1:16" outlineLevel="2" x14ac:dyDescent="0.25">
      <c r="A1260" s="1" t="s">
        <v>1062</v>
      </c>
      <c r="B1260" s="1" t="s">
        <v>1066</v>
      </c>
      <c r="C1260" s="9">
        <v>551.67999999999995</v>
      </c>
      <c r="D1260" s="9">
        <v>2340.13</v>
      </c>
      <c r="E1260" s="9">
        <v>239.1</v>
      </c>
      <c r="F1260" s="9">
        <v>903.61</v>
      </c>
      <c r="G1260" s="8">
        <f t="shared" si="252"/>
        <v>435.8272</v>
      </c>
      <c r="H1260" s="8">
        <f t="shared" si="253"/>
        <v>4376.0431000000008</v>
      </c>
      <c r="I1260" s="8">
        <f t="shared" si="254"/>
        <v>511.67400000000004</v>
      </c>
      <c r="J1260" s="8">
        <f t="shared" si="255"/>
        <v>9650.5547999999999</v>
      </c>
      <c r="K1260" s="8">
        <f t="shared" si="256"/>
        <v>14974.099099999999</v>
      </c>
      <c r="L1260" s="8">
        <f t="shared" si="249"/>
        <v>435.8272</v>
      </c>
      <c r="M1260" s="8">
        <f t="shared" si="250"/>
        <v>4376.0431000000008</v>
      </c>
      <c r="N1260" s="8">
        <f t="shared" si="257"/>
        <v>203.23499999999999</v>
      </c>
      <c r="O1260" s="8">
        <f t="shared" si="258"/>
        <v>5792.1401000000005</v>
      </c>
      <c r="P1260" s="8">
        <f t="shared" si="259"/>
        <v>10807.2454</v>
      </c>
    </row>
    <row r="1261" spans="1:16" outlineLevel="2" x14ac:dyDescent="0.25">
      <c r="A1261" s="1" t="s">
        <v>1062</v>
      </c>
      <c r="B1261" s="1" t="s">
        <v>1067</v>
      </c>
      <c r="C1261" s="9">
        <v>3012.23</v>
      </c>
      <c r="D1261" s="9">
        <v>2248.62</v>
      </c>
      <c r="E1261" s="9">
        <v>782.11</v>
      </c>
      <c r="F1261" s="9">
        <v>540.52</v>
      </c>
      <c r="G1261" s="8">
        <f t="shared" si="252"/>
        <v>2379.6617000000001</v>
      </c>
      <c r="H1261" s="8">
        <f t="shared" si="253"/>
        <v>4204.9193999999998</v>
      </c>
      <c r="I1261" s="8">
        <f t="shared" si="254"/>
        <v>1673.7154</v>
      </c>
      <c r="J1261" s="8">
        <f t="shared" si="255"/>
        <v>5772.7536</v>
      </c>
      <c r="K1261" s="8">
        <f t="shared" si="256"/>
        <v>14031.0501</v>
      </c>
      <c r="L1261" s="8">
        <f t="shared" si="249"/>
        <v>2379.6617000000001</v>
      </c>
      <c r="M1261" s="8">
        <f t="shared" si="250"/>
        <v>4204.9193999999998</v>
      </c>
      <c r="N1261" s="8">
        <f t="shared" si="257"/>
        <v>664.79349999999999</v>
      </c>
      <c r="O1261" s="8">
        <f t="shared" si="258"/>
        <v>3464.7332000000001</v>
      </c>
      <c r="P1261" s="8">
        <f t="shared" si="259"/>
        <v>10714.1078</v>
      </c>
    </row>
    <row r="1262" spans="1:16" outlineLevel="2" x14ac:dyDescent="0.25">
      <c r="A1262" s="1" t="s">
        <v>1062</v>
      </c>
      <c r="B1262" s="1" t="s">
        <v>11</v>
      </c>
      <c r="C1262" s="9">
        <v>119</v>
      </c>
      <c r="D1262" s="9">
        <v>650.24</v>
      </c>
      <c r="E1262" s="9">
        <v>0</v>
      </c>
      <c r="F1262" s="9">
        <v>104</v>
      </c>
      <c r="G1262" s="8">
        <f t="shared" si="252"/>
        <v>94.01</v>
      </c>
      <c r="H1262" s="8">
        <f t="shared" si="253"/>
        <v>1215.9488000000001</v>
      </c>
      <c r="I1262" s="8">
        <f t="shared" si="254"/>
        <v>0</v>
      </c>
      <c r="J1262" s="8">
        <f t="shared" si="255"/>
        <v>1110.72</v>
      </c>
      <c r="K1262" s="8">
        <f t="shared" si="256"/>
        <v>2420.6788000000001</v>
      </c>
      <c r="L1262" s="8">
        <f t="shared" si="249"/>
        <v>94.01</v>
      </c>
      <c r="M1262" s="8">
        <f t="shared" si="250"/>
        <v>1215.9488000000001</v>
      </c>
      <c r="N1262" s="8">
        <f t="shared" si="257"/>
        <v>0</v>
      </c>
      <c r="O1262" s="8">
        <f t="shared" si="258"/>
        <v>666.64</v>
      </c>
      <c r="P1262" s="8">
        <f t="shared" si="259"/>
        <v>1976.5988000000002</v>
      </c>
    </row>
    <row r="1263" spans="1:16" outlineLevel="2" x14ac:dyDescent="0.25">
      <c r="A1263" s="1" t="s">
        <v>1062</v>
      </c>
      <c r="B1263" s="1" t="s">
        <v>1068</v>
      </c>
      <c r="C1263" s="9">
        <v>127</v>
      </c>
      <c r="D1263" s="9">
        <v>449.4</v>
      </c>
      <c r="E1263" s="9">
        <v>0</v>
      </c>
      <c r="F1263" s="9">
        <v>105.78</v>
      </c>
      <c r="G1263" s="8">
        <f t="shared" si="252"/>
        <v>100.33</v>
      </c>
      <c r="H1263" s="8">
        <f t="shared" si="253"/>
        <v>840.37800000000004</v>
      </c>
      <c r="I1263" s="8">
        <f t="shared" si="254"/>
        <v>0</v>
      </c>
      <c r="J1263" s="8">
        <f t="shared" si="255"/>
        <v>1129.7303999999999</v>
      </c>
      <c r="K1263" s="8">
        <f t="shared" si="256"/>
        <v>2070.4384</v>
      </c>
      <c r="L1263" s="8">
        <f t="shared" si="249"/>
        <v>100.33</v>
      </c>
      <c r="M1263" s="8">
        <f t="shared" si="250"/>
        <v>840.37800000000004</v>
      </c>
      <c r="N1263" s="8">
        <f t="shared" si="257"/>
        <v>0</v>
      </c>
      <c r="O1263" s="8">
        <f t="shared" si="258"/>
        <v>678.0498</v>
      </c>
      <c r="P1263" s="8">
        <f t="shared" si="259"/>
        <v>1618.7578000000001</v>
      </c>
    </row>
    <row r="1264" spans="1:16" outlineLevel="2" x14ac:dyDescent="0.25">
      <c r="A1264" s="1" t="s">
        <v>1062</v>
      </c>
      <c r="B1264" s="1" t="s">
        <v>1069</v>
      </c>
      <c r="C1264" s="9">
        <v>284.5</v>
      </c>
      <c r="D1264" s="9">
        <v>1368.3</v>
      </c>
      <c r="E1264" s="9">
        <v>142</v>
      </c>
      <c r="F1264" s="9">
        <v>383.4</v>
      </c>
      <c r="G1264" s="8">
        <f t="shared" si="252"/>
        <v>224.75500000000002</v>
      </c>
      <c r="H1264" s="8">
        <f t="shared" si="253"/>
        <v>2558.721</v>
      </c>
      <c r="I1264" s="8">
        <f t="shared" si="254"/>
        <v>303.88</v>
      </c>
      <c r="J1264" s="8">
        <f t="shared" si="255"/>
        <v>4094.7119999999995</v>
      </c>
      <c r="K1264" s="8">
        <f t="shared" si="256"/>
        <v>7182.0679999999993</v>
      </c>
      <c r="L1264" s="8">
        <f t="shared" si="249"/>
        <v>224.75500000000002</v>
      </c>
      <c r="M1264" s="8">
        <f t="shared" si="250"/>
        <v>2558.721</v>
      </c>
      <c r="N1264" s="8">
        <f t="shared" si="257"/>
        <v>120.7</v>
      </c>
      <c r="O1264" s="8">
        <f t="shared" si="258"/>
        <v>2457.5940000000001</v>
      </c>
      <c r="P1264" s="8">
        <f t="shared" si="259"/>
        <v>5361.77</v>
      </c>
    </row>
    <row r="1265" spans="1:16" outlineLevel="2" x14ac:dyDescent="0.25">
      <c r="A1265" s="1" t="s">
        <v>1062</v>
      </c>
      <c r="B1265" s="1" t="s">
        <v>1070</v>
      </c>
      <c r="C1265" s="9">
        <v>1163.28</v>
      </c>
      <c r="D1265" s="9">
        <v>1115.5899999999999</v>
      </c>
      <c r="E1265" s="9">
        <v>133</v>
      </c>
      <c r="F1265" s="9">
        <v>450.5</v>
      </c>
      <c r="G1265" s="8">
        <f t="shared" si="252"/>
        <v>918.99120000000005</v>
      </c>
      <c r="H1265" s="8">
        <f t="shared" si="253"/>
        <v>2086.1532999999999</v>
      </c>
      <c r="I1265" s="8">
        <f t="shared" si="254"/>
        <v>284.62</v>
      </c>
      <c r="J1265" s="8">
        <f t="shared" si="255"/>
        <v>4811.34</v>
      </c>
      <c r="K1265" s="8">
        <f t="shared" si="256"/>
        <v>8101.1044999999995</v>
      </c>
      <c r="L1265" s="8">
        <f t="shared" si="249"/>
        <v>918.99120000000005</v>
      </c>
      <c r="M1265" s="8">
        <f t="shared" si="250"/>
        <v>2086.1532999999999</v>
      </c>
      <c r="N1265" s="8">
        <f t="shared" si="257"/>
        <v>113.05</v>
      </c>
      <c r="O1265" s="8">
        <f t="shared" si="258"/>
        <v>2887.7049999999999</v>
      </c>
      <c r="P1265" s="8">
        <f t="shared" si="259"/>
        <v>6005.8994999999995</v>
      </c>
    </row>
    <row r="1266" spans="1:16" outlineLevel="2" x14ac:dyDescent="0.25">
      <c r="A1266" s="1" t="s">
        <v>1062</v>
      </c>
      <c r="B1266" s="1" t="s">
        <v>1071</v>
      </c>
      <c r="C1266" s="9">
        <v>481</v>
      </c>
      <c r="D1266" s="9">
        <v>588</v>
      </c>
      <c r="E1266" s="9">
        <v>223.89</v>
      </c>
      <c r="F1266" s="9">
        <v>1110.24</v>
      </c>
      <c r="G1266" s="8">
        <f t="shared" si="252"/>
        <v>379.99</v>
      </c>
      <c r="H1266" s="8">
        <f t="shared" si="253"/>
        <v>1099.5600000000002</v>
      </c>
      <c r="I1266" s="8">
        <f t="shared" si="254"/>
        <v>479.12459999999999</v>
      </c>
      <c r="J1266" s="8">
        <f t="shared" si="255"/>
        <v>11857.3632</v>
      </c>
      <c r="K1266" s="8">
        <f t="shared" si="256"/>
        <v>13816.0378</v>
      </c>
      <c r="L1266" s="8">
        <f t="shared" si="249"/>
        <v>379.99</v>
      </c>
      <c r="M1266" s="8">
        <f t="shared" si="250"/>
        <v>1099.5600000000002</v>
      </c>
      <c r="N1266" s="8">
        <f t="shared" si="257"/>
        <v>190.30649999999997</v>
      </c>
      <c r="O1266" s="8">
        <f t="shared" si="258"/>
        <v>7116.6383999999998</v>
      </c>
      <c r="P1266" s="8">
        <f t="shared" si="259"/>
        <v>8786.4948999999997</v>
      </c>
    </row>
    <row r="1267" spans="1:16" outlineLevel="2" x14ac:dyDescent="0.25">
      <c r="A1267" s="1" t="s">
        <v>1062</v>
      </c>
      <c r="B1267" s="1" t="s">
        <v>1072</v>
      </c>
      <c r="C1267" s="9">
        <v>0</v>
      </c>
      <c r="D1267" s="9">
        <v>795.82</v>
      </c>
      <c r="E1267" s="9">
        <v>32</v>
      </c>
      <c r="F1267" s="9">
        <v>448.49</v>
      </c>
      <c r="G1267" s="8">
        <f t="shared" si="252"/>
        <v>0</v>
      </c>
      <c r="H1267" s="8">
        <f t="shared" si="253"/>
        <v>1488.1834000000001</v>
      </c>
      <c r="I1267" s="8">
        <f t="shared" si="254"/>
        <v>68.48</v>
      </c>
      <c r="J1267" s="8">
        <f t="shared" si="255"/>
        <v>4789.8732</v>
      </c>
      <c r="K1267" s="8">
        <f t="shared" si="256"/>
        <v>6346.5366000000004</v>
      </c>
      <c r="L1267" s="8">
        <f t="shared" si="249"/>
        <v>0</v>
      </c>
      <c r="M1267" s="8">
        <f t="shared" si="250"/>
        <v>1488.1834000000001</v>
      </c>
      <c r="N1267" s="8">
        <f t="shared" si="257"/>
        <v>27.2</v>
      </c>
      <c r="O1267" s="8">
        <f t="shared" si="258"/>
        <v>2874.8209000000002</v>
      </c>
      <c r="P1267" s="8">
        <f t="shared" si="259"/>
        <v>4390.2043000000003</v>
      </c>
    </row>
    <row r="1268" spans="1:16" outlineLevel="2" x14ac:dyDescent="0.25">
      <c r="A1268" s="1" t="s">
        <v>1062</v>
      </c>
      <c r="B1268" s="1" t="s">
        <v>335</v>
      </c>
      <c r="C1268" s="9">
        <v>74</v>
      </c>
      <c r="D1268" s="9">
        <v>655.79</v>
      </c>
      <c r="E1268" s="9">
        <v>212.13</v>
      </c>
      <c r="F1268" s="9">
        <v>205.53</v>
      </c>
      <c r="G1268" s="8">
        <f t="shared" si="252"/>
        <v>58.46</v>
      </c>
      <c r="H1268" s="8">
        <f t="shared" si="253"/>
        <v>1226.3272999999999</v>
      </c>
      <c r="I1268" s="8">
        <f t="shared" si="254"/>
        <v>453.95820000000003</v>
      </c>
      <c r="J1268" s="8">
        <f t="shared" si="255"/>
        <v>2195.0603999999998</v>
      </c>
      <c r="K1268" s="8">
        <f t="shared" si="256"/>
        <v>3933.8058999999998</v>
      </c>
      <c r="L1268" s="8">
        <f t="shared" si="249"/>
        <v>58.46</v>
      </c>
      <c r="M1268" s="8">
        <f t="shared" si="250"/>
        <v>1226.3272999999999</v>
      </c>
      <c r="N1268" s="8">
        <f t="shared" si="257"/>
        <v>180.31049999999999</v>
      </c>
      <c r="O1268" s="8">
        <f t="shared" si="258"/>
        <v>1317.4473</v>
      </c>
      <c r="P1268" s="8">
        <f t="shared" si="259"/>
        <v>2782.5451000000003</v>
      </c>
    </row>
    <row r="1269" spans="1:16" outlineLevel="2" x14ac:dyDescent="0.25">
      <c r="A1269" s="1" t="s">
        <v>1062</v>
      </c>
      <c r="B1269" s="1" t="s">
        <v>1073</v>
      </c>
      <c r="C1269" s="9">
        <v>5663.65</v>
      </c>
      <c r="D1269" s="9">
        <v>1149.96</v>
      </c>
      <c r="E1269" s="9">
        <v>103</v>
      </c>
      <c r="F1269" s="9">
        <v>278.98</v>
      </c>
      <c r="G1269" s="8">
        <f t="shared" si="252"/>
        <v>4474.2834999999995</v>
      </c>
      <c r="H1269" s="8">
        <f t="shared" si="253"/>
        <v>2150.4252000000001</v>
      </c>
      <c r="I1269" s="8">
        <f t="shared" si="254"/>
        <v>220.42000000000002</v>
      </c>
      <c r="J1269" s="8">
        <f t="shared" si="255"/>
        <v>2979.5064000000002</v>
      </c>
      <c r="K1269" s="8">
        <f t="shared" si="256"/>
        <v>9824.6350999999995</v>
      </c>
      <c r="L1269" s="8">
        <f t="shared" si="249"/>
        <v>4474.2834999999995</v>
      </c>
      <c r="M1269" s="8">
        <f t="shared" si="250"/>
        <v>2150.4252000000001</v>
      </c>
      <c r="N1269" s="8">
        <f t="shared" si="257"/>
        <v>87.55</v>
      </c>
      <c r="O1269" s="8">
        <f t="shared" si="258"/>
        <v>1788.2618000000002</v>
      </c>
      <c r="P1269" s="8">
        <f t="shared" si="259"/>
        <v>8500.5204999999987</v>
      </c>
    </row>
    <row r="1270" spans="1:16" outlineLevel="1" x14ac:dyDescent="0.25">
      <c r="A1270" s="23" t="s">
        <v>1210</v>
      </c>
      <c r="B1270" s="22"/>
      <c r="C1270" s="9">
        <f t="shared" ref="C1270:P1270" si="261">SUBTOTAL(9,C1256:C1269)</f>
        <v>11801.81</v>
      </c>
      <c r="D1270" s="9">
        <f t="shared" si="261"/>
        <v>14488.489999999998</v>
      </c>
      <c r="E1270" s="9">
        <f t="shared" si="261"/>
        <v>2066.5300000000002</v>
      </c>
      <c r="F1270" s="9">
        <f t="shared" si="261"/>
        <v>6455.1399999999994</v>
      </c>
      <c r="G1270" s="8">
        <f t="shared" si="261"/>
        <v>9323.4298999999992</v>
      </c>
      <c r="H1270" s="8">
        <f t="shared" si="261"/>
        <v>27093.476300000006</v>
      </c>
      <c r="I1270" s="8">
        <f t="shared" si="261"/>
        <v>4422.3742000000002</v>
      </c>
      <c r="J1270" s="8">
        <f t="shared" si="261"/>
        <v>68940.895199999984</v>
      </c>
      <c r="K1270" s="8">
        <f t="shared" si="261"/>
        <v>109780.17560000002</v>
      </c>
      <c r="L1270" s="8">
        <f t="shared" si="261"/>
        <v>9323.4298999999992</v>
      </c>
      <c r="M1270" s="8">
        <f t="shared" si="261"/>
        <v>27093.476300000006</v>
      </c>
      <c r="N1270" s="8">
        <f t="shared" si="261"/>
        <v>1756.5505000000001</v>
      </c>
      <c r="O1270" s="8">
        <f t="shared" si="261"/>
        <v>41377.447400000005</v>
      </c>
      <c r="P1270" s="8">
        <f t="shared" si="261"/>
        <v>79550.9041</v>
      </c>
    </row>
    <row r="1271" spans="1:16" outlineLevel="2" x14ac:dyDescent="0.25">
      <c r="A1271" s="1" t="s">
        <v>1074</v>
      </c>
      <c r="B1271" s="1" t="s">
        <v>1075</v>
      </c>
      <c r="C1271" s="9">
        <v>92</v>
      </c>
      <c r="D1271" s="9">
        <v>106</v>
      </c>
      <c r="E1271" s="9">
        <v>0</v>
      </c>
      <c r="F1271" s="9">
        <v>0</v>
      </c>
      <c r="G1271" s="8">
        <f t="shared" si="252"/>
        <v>72.680000000000007</v>
      </c>
      <c r="H1271" s="8">
        <f t="shared" si="253"/>
        <v>198.22</v>
      </c>
      <c r="I1271" s="8">
        <f t="shared" si="254"/>
        <v>0</v>
      </c>
      <c r="J1271" s="8">
        <f t="shared" si="255"/>
        <v>0</v>
      </c>
      <c r="K1271" s="8">
        <f t="shared" si="256"/>
        <v>270.89999999999998</v>
      </c>
      <c r="L1271" s="8">
        <f t="shared" si="249"/>
        <v>72.680000000000007</v>
      </c>
      <c r="M1271" s="8">
        <f t="shared" si="250"/>
        <v>198.22</v>
      </c>
      <c r="N1271" s="8">
        <f t="shared" si="257"/>
        <v>0</v>
      </c>
      <c r="O1271" s="8">
        <f t="shared" si="258"/>
        <v>0</v>
      </c>
      <c r="P1271" s="8">
        <f t="shared" si="259"/>
        <v>270.89999999999998</v>
      </c>
    </row>
    <row r="1272" spans="1:16" outlineLevel="2" x14ac:dyDescent="0.25">
      <c r="A1272" s="1" t="s">
        <v>1074</v>
      </c>
      <c r="B1272" s="1" t="s">
        <v>1076</v>
      </c>
      <c r="C1272" s="9">
        <v>13</v>
      </c>
      <c r="D1272" s="9">
        <v>14</v>
      </c>
      <c r="E1272" s="9">
        <v>0</v>
      </c>
      <c r="F1272" s="9">
        <v>0</v>
      </c>
      <c r="G1272" s="8">
        <f t="shared" si="252"/>
        <v>10.27</v>
      </c>
      <c r="H1272" s="8">
        <f t="shared" si="253"/>
        <v>26.18</v>
      </c>
      <c r="I1272" s="8">
        <f t="shared" si="254"/>
        <v>0</v>
      </c>
      <c r="J1272" s="8">
        <f t="shared" si="255"/>
        <v>0</v>
      </c>
      <c r="K1272" s="8">
        <f t="shared" si="256"/>
        <v>36.450000000000003</v>
      </c>
      <c r="L1272" s="8">
        <f t="shared" si="249"/>
        <v>10.27</v>
      </c>
      <c r="M1272" s="8">
        <f t="shared" si="250"/>
        <v>26.18</v>
      </c>
      <c r="N1272" s="8">
        <f t="shared" si="257"/>
        <v>0</v>
      </c>
      <c r="O1272" s="8">
        <f t="shared" si="258"/>
        <v>0</v>
      </c>
      <c r="P1272" s="8">
        <f t="shared" si="259"/>
        <v>36.450000000000003</v>
      </c>
    </row>
    <row r="1273" spans="1:16" outlineLevel="2" x14ac:dyDescent="0.25">
      <c r="A1273" s="1" t="s">
        <v>1074</v>
      </c>
      <c r="B1273" s="1" t="s">
        <v>1077</v>
      </c>
      <c r="C1273" s="9">
        <v>0</v>
      </c>
      <c r="D1273" s="9">
        <v>55</v>
      </c>
      <c r="E1273" s="9">
        <v>0</v>
      </c>
      <c r="F1273" s="9">
        <v>0</v>
      </c>
      <c r="G1273" s="8">
        <f t="shared" si="252"/>
        <v>0</v>
      </c>
      <c r="H1273" s="8">
        <f t="shared" si="253"/>
        <v>102.85000000000001</v>
      </c>
      <c r="I1273" s="8">
        <f t="shared" si="254"/>
        <v>0</v>
      </c>
      <c r="J1273" s="8">
        <f t="shared" si="255"/>
        <v>0</v>
      </c>
      <c r="K1273" s="8">
        <f t="shared" si="256"/>
        <v>102.85000000000001</v>
      </c>
      <c r="L1273" s="8">
        <f t="shared" si="249"/>
        <v>0</v>
      </c>
      <c r="M1273" s="8">
        <f t="shared" si="250"/>
        <v>102.85000000000001</v>
      </c>
      <c r="N1273" s="8">
        <f t="shared" si="257"/>
        <v>0</v>
      </c>
      <c r="O1273" s="8">
        <f t="shared" si="258"/>
        <v>0</v>
      </c>
      <c r="P1273" s="8">
        <f t="shared" si="259"/>
        <v>102.85000000000001</v>
      </c>
    </row>
    <row r="1274" spans="1:16" outlineLevel="2" x14ac:dyDescent="0.25">
      <c r="A1274" s="1" t="s">
        <v>1074</v>
      </c>
      <c r="B1274" s="1" t="s">
        <v>1078</v>
      </c>
      <c r="C1274" s="9">
        <v>0</v>
      </c>
      <c r="D1274" s="9">
        <v>15</v>
      </c>
      <c r="E1274" s="9">
        <v>0</v>
      </c>
      <c r="F1274" s="9">
        <v>0</v>
      </c>
      <c r="G1274" s="8">
        <f t="shared" si="252"/>
        <v>0</v>
      </c>
      <c r="H1274" s="8">
        <f t="shared" si="253"/>
        <v>28.05</v>
      </c>
      <c r="I1274" s="8">
        <f t="shared" si="254"/>
        <v>0</v>
      </c>
      <c r="J1274" s="8">
        <f t="shared" si="255"/>
        <v>0</v>
      </c>
      <c r="K1274" s="8">
        <f t="shared" si="256"/>
        <v>28.05</v>
      </c>
      <c r="L1274" s="8">
        <f t="shared" si="249"/>
        <v>0</v>
      </c>
      <c r="M1274" s="8">
        <f t="shared" si="250"/>
        <v>28.05</v>
      </c>
      <c r="N1274" s="8">
        <f t="shared" si="257"/>
        <v>0</v>
      </c>
      <c r="O1274" s="8">
        <f t="shared" si="258"/>
        <v>0</v>
      </c>
      <c r="P1274" s="8">
        <f t="shared" si="259"/>
        <v>28.05</v>
      </c>
    </row>
    <row r="1275" spans="1:16" outlineLevel="2" x14ac:dyDescent="0.25">
      <c r="A1275" s="1" t="s">
        <v>1074</v>
      </c>
      <c r="B1275" s="1" t="s">
        <v>719</v>
      </c>
      <c r="C1275" s="9">
        <v>0</v>
      </c>
      <c r="D1275" s="9">
        <v>368.8</v>
      </c>
      <c r="E1275" s="9">
        <v>0</v>
      </c>
      <c r="F1275" s="9">
        <v>51.25</v>
      </c>
      <c r="G1275" s="8">
        <f t="shared" si="252"/>
        <v>0</v>
      </c>
      <c r="H1275" s="8">
        <f t="shared" si="253"/>
        <v>689.65600000000006</v>
      </c>
      <c r="I1275" s="8">
        <f t="shared" si="254"/>
        <v>0</v>
      </c>
      <c r="J1275" s="8">
        <f t="shared" si="255"/>
        <v>547.35</v>
      </c>
      <c r="K1275" s="8">
        <f t="shared" si="256"/>
        <v>1237.0060000000001</v>
      </c>
      <c r="L1275" s="8">
        <f t="shared" si="249"/>
        <v>0</v>
      </c>
      <c r="M1275" s="8">
        <f t="shared" si="250"/>
        <v>689.65600000000006</v>
      </c>
      <c r="N1275" s="8">
        <f t="shared" si="257"/>
        <v>0</v>
      </c>
      <c r="O1275" s="8">
        <f t="shared" si="258"/>
        <v>328.51249999999999</v>
      </c>
      <c r="P1275" s="8">
        <f t="shared" si="259"/>
        <v>1018.1685</v>
      </c>
    </row>
    <row r="1276" spans="1:16" outlineLevel="2" x14ac:dyDescent="0.25">
      <c r="A1276" s="1" t="s">
        <v>1074</v>
      </c>
      <c r="B1276" s="1" t="s">
        <v>172</v>
      </c>
      <c r="C1276" s="9">
        <v>0</v>
      </c>
      <c r="D1276" s="9">
        <v>433</v>
      </c>
      <c r="E1276" s="9">
        <v>0</v>
      </c>
      <c r="F1276" s="9">
        <v>0</v>
      </c>
      <c r="G1276" s="8">
        <f t="shared" si="252"/>
        <v>0</v>
      </c>
      <c r="H1276" s="8">
        <f t="shared" si="253"/>
        <v>809.71</v>
      </c>
      <c r="I1276" s="8">
        <f t="shared" si="254"/>
        <v>0</v>
      </c>
      <c r="J1276" s="8">
        <f t="shared" si="255"/>
        <v>0</v>
      </c>
      <c r="K1276" s="8">
        <f t="shared" si="256"/>
        <v>809.71</v>
      </c>
      <c r="L1276" s="8">
        <f t="shared" si="249"/>
        <v>0</v>
      </c>
      <c r="M1276" s="8">
        <f t="shared" si="250"/>
        <v>809.71</v>
      </c>
      <c r="N1276" s="8">
        <f t="shared" si="257"/>
        <v>0</v>
      </c>
      <c r="O1276" s="8">
        <f t="shared" si="258"/>
        <v>0</v>
      </c>
      <c r="P1276" s="8">
        <f t="shared" si="259"/>
        <v>809.71</v>
      </c>
    </row>
    <row r="1277" spans="1:16" outlineLevel="2" x14ac:dyDescent="0.25">
      <c r="A1277" s="1" t="s">
        <v>1074</v>
      </c>
      <c r="B1277" s="1" t="s">
        <v>1079</v>
      </c>
      <c r="C1277" s="9">
        <v>30</v>
      </c>
      <c r="D1277" s="9">
        <v>159.69999999999999</v>
      </c>
      <c r="E1277" s="9">
        <v>0</v>
      </c>
      <c r="F1277" s="9">
        <v>0</v>
      </c>
      <c r="G1277" s="8">
        <f t="shared" si="252"/>
        <v>23.700000000000003</v>
      </c>
      <c r="H1277" s="8">
        <f t="shared" si="253"/>
        <v>298.63900000000001</v>
      </c>
      <c r="I1277" s="8">
        <f t="shared" si="254"/>
        <v>0</v>
      </c>
      <c r="J1277" s="8">
        <f t="shared" si="255"/>
        <v>0</v>
      </c>
      <c r="K1277" s="8">
        <f t="shared" si="256"/>
        <v>322.339</v>
      </c>
      <c r="L1277" s="8">
        <f t="shared" si="249"/>
        <v>23.700000000000003</v>
      </c>
      <c r="M1277" s="8">
        <f t="shared" si="250"/>
        <v>298.63900000000001</v>
      </c>
      <c r="N1277" s="8">
        <f t="shared" si="257"/>
        <v>0</v>
      </c>
      <c r="O1277" s="8">
        <f t="shared" si="258"/>
        <v>0</v>
      </c>
      <c r="P1277" s="8">
        <f t="shared" si="259"/>
        <v>322.339</v>
      </c>
    </row>
    <row r="1278" spans="1:16" outlineLevel="2" x14ac:dyDescent="0.25">
      <c r="A1278" s="1" t="s">
        <v>1074</v>
      </c>
      <c r="B1278" s="1" t="s">
        <v>949</v>
      </c>
      <c r="C1278" s="9">
        <v>0</v>
      </c>
      <c r="D1278" s="9">
        <v>219.35</v>
      </c>
      <c r="E1278" s="9">
        <v>43.4</v>
      </c>
      <c r="F1278" s="9">
        <v>0</v>
      </c>
      <c r="G1278" s="8">
        <f t="shared" si="252"/>
        <v>0</v>
      </c>
      <c r="H1278" s="8">
        <f t="shared" si="253"/>
        <v>410.18450000000001</v>
      </c>
      <c r="I1278" s="8">
        <f t="shared" si="254"/>
        <v>92.876000000000005</v>
      </c>
      <c r="J1278" s="8">
        <f t="shared" si="255"/>
        <v>0</v>
      </c>
      <c r="K1278" s="8">
        <f t="shared" si="256"/>
        <v>503.06050000000005</v>
      </c>
      <c r="L1278" s="8">
        <f t="shared" si="249"/>
        <v>0</v>
      </c>
      <c r="M1278" s="8">
        <f t="shared" si="250"/>
        <v>410.18450000000001</v>
      </c>
      <c r="N1278" s="8">
        <f t="shared" si="257"/>
        <v>36.89</v>
      </c>
      <c r="O1278" s="8">
        <f t="shared" si="258"/>
        <v>0</v>
      </c>
      <c r="P1278" s="8">
        <f t="shared" si="259"/>
        <v>447.0745</v>
      </c>
    </row>
    <row r="1279" spans="1:16" outlineLevel="2" x14ac:dyDescent="0.25">
      <c r="A1279" s="1" t="s">
        <v>1074</v>
      </c>
      <c r="B1279" s="1" t="s">
        <v>1080</v>
      </c>
      <c r="C1279" s="9">
        <v>0</v>
      </c>
      <c r="D1279" s="9">
        <v>143</v>
      </c>
      <c r="E1279" s="9">
        <v>0</v>
      </c>
      <c r="F1279" s="9">
        <v>20</v>
      </c>
      <c r="G1279" s="8">
        <f t="shared" si="252"/>
        <v>0</v>
      </c>
      <c r="H1279" s="8">
        <f t="shared" si="253"/>
        <v>267.41000000000003</v>
      </c>
      <c r="I1279" s="8">
        <f t="shared" si="254"/>
        <v>0</v>
      </c>
      <c r="J1279" s="8">
        <f t="shared" si="255"/>
        <v>213.6</v>
      </c>
      <c r="K1279" s="8">
        <f t="shared" si="256"/>
        <v>481.01</v>
      </c>
      <c r="L1279" s="8">
        <f t="shared" si="249"/>
        <v>0</v>
      </c>
      <c r="M1279" s="8">
        <f t="shared" si="250"/>
        <v>267.41000000000003</v>
      </c>
      <c r="N1279" s="8">
        <f t="shared" si="257"/>
        <v>0</v>
      </c>
      <c r="O1279" s="8">
        <f t="shared" si="258"/>
        <v>128.19999999999999</v>
      </c>
      <c r="P1279" s="8">
        <f t="shared" si="259"/>
        <v>395.61</v>
      </c>
    </row>
    <row r="1280" spans="1:16" outlineLevel="2" x14ac:dyDescent="0.25">
      <c r="A1280" s="1" t="s">
        <v>1074</v>
      </c>
      <c r="B1280" s="1" t="s">
        <v>1081</v>
      </c>
      <c r="C1280" s="9">
        <v>0</v>
      </c>
      <c r="D1280" s="9">
        <v>29</v>
      </c>
      <c r="E1280" s="9">
        <v>0</v>
      </c>
      <c r="F1280" s="9">
        <v>0</v>
      </c>
      <c r="G1280" s="8">
        <f t="shared" si="252"/>
        <v>0</v>
      </c>
      <c r="H1280" s="8">
        <f t="shared" si="253"/>
        <v>54.230000000000004</v>
      </c>
      <c r="I1280" s="8">
        <f t="shared" si="254"/>
        <v>0</v>
      </c>
      <c r="J1280" s="8">
        <f t="shared" si="255"/>
        <v>0</v>
      </c>
      <c r="K1280" s="8">
        <f t="shared" si="256"/>
        <v>54.230000000000004</v>
      </c>
      <c r="L1280" s="8">
        <f t="shared" si="249"/>
        <v>0</v>
      </c>
      <c r="M1280" s="8">
        <f t="shared" si="250"/>
        <v>54.230000000000004</v>
      </c>
      <c r="N1280" s="8">
        <f t="shared" si="257"/>
        <v>0</v>
      </c>
      <c r="O1280" s="8">
        <f t="shared" si="258"/>
        <v>0</v>
      </c>
      <c r="P1280" s="8">
        <f t="shared" si="259"/>
        <v>54.230000000000004</v>
      </c>
    </row>
    <row r="1281" spans="1:16" outlineLevel="2" x14ac:dyDescent="0.25">
      <c r="A1281" s="1" t="s">
        <v>1074</v>
      </c>
      <c r="B1281" s="1" t="s">
        <v>956</v>
      </c>
      <c r="C1281" s="9">
        <v>0</v>
      </c>
      <c r="D1281" s="9">
        <v>176</v>
      </c>
      <c r="E1281" s="9">
        <v>0</v>
      </c>
      <c r="F1281" s="9">
        <v>0</v>
      </c>
      <c r="G1281" s="8">
        <f t="shared" si="252"/>
        <v>0</v>
      </c>
      <c r="H1281" s="8">
        <f t="shared" si="253"/>
        <v>329.12</v>
      </c>
      <c r="I1281" s="8">
        <f t="shared" si="254"/>
        <v>0</v>
      </c>
      <c r="J1281" s="8">
        <f t="shared" si="255"/>
        <v>0</v>
      </c>
      <c r="K1281" s="8">
        <f t="shared" si="256"/>
        <v>329.12</v>
      </c>
      <c r="L1281" s="8">
        <f t="shared" si="249"/>
        <v>0</v>
      </c>
      <c r="M1281" s="8">
        <f t="shared" si="250"/>
        <v>329.12</v>
      </c>
      <c r="N1281" s="8">
        <f t="shared" si="257"/>
        <v>0</v>
      </c>
      <c r="O1281" s="8">
        <f t="shared" si="258"/>
        <v>0</v>
      </c>
      <c r="P1281" s="8">
        <f t="shared" si="259"/>
        <v>329.12</v>
      </c>
    </row>
    <row r="1282" spans="1:16" outlineLevel="2" x14ac:dyDescent="0.25">
      <c r="A1282" s="1" t="s">
        <v>1074</v>
      </c>
      <c r="B1282" s="1" t="s">
        <v>1082</v>
      </c>
      <c r="C1282" s="9">
        <v>0</v>
      </c>
      <c r="D1282" s="9">
        <v>78</v>
      </c>
      <c r="E1282" s="9">
        <v>0</v>
      </c>
      <c r="F1282" s="9">
        <v>0</v>
      </c>
      <c r="G1282" s="8">
        <f t="shared" si="252"/>
        <v>0</v>
      </c>
      <c r="H1282" s="8">
        <f t="shared" si="253"/>
        <v>145.86000000000001</v>
      </c>
      <c r="I1282" s="8">
        <f t="shared" si="254"/>
        <v>0</v>
      </c>
      <c r="J1282" s="8">
        <f t="shared" si="255"/>
        <v>0</v>
      </c>
      <c r="K1282" s="8">
        <f t="shared" si="256"/>
        <v>145.86000000000001</v>
      </c>
      <c r="L1282" s="8">
        <f t="shared" si="249"/>
        <v>0</v>
      </c>
      <c r="M1282" s="8">
        <f t="shared" si="250"/>
        <v>145.86000000000001</v>
      </c>
      <c r="N1282" s="8">
        <f t="shared" si="257"/>
        <v>0</v>
      </c>
      <c r="O1282" s="8">
        <f t="shared" si="258"/>
        <v>0</v>
      </c>
      <c r="P1282" s="8">
        <f t="shared" si="259"/>
        <v>145.86000000000001</v>
      </c>
    </row>
    <row r="1283" spans="1:16" outlineLevel="1" x14ac:dyDescent="0.25">
      <c r="A1283" s="23" t="s">
        <v>1209</v>
      </c>
      <c r="B1283" s="22"/>
      <c r="C1283" s="9">
        <f t="shared" ref="C1283:P1283" si="262">SUBTOTAL(9,C1271:C1282)</f>
        <v>135</v>
      </c>
      <c r="D1283" s="9">
        <f t="shared" si="262"/>
        <v>1796.85</v>
      </c>
      <c r="E1283" s="9">
        <f t="shared" si="262"/>
        <v>43.4</v>
      </c>
      <c r="F1283" s="9">
        <f t="shared" si="262"/>
        <v>71.25</v>
      </c>
      <c r="G1283" s="8">
        <f t="shared" si="262"/>
        <v>106.65</v>
      </c>
      <c r="H1283" s="8">
        <f t="shared" si="262"/>
        <v>3360.1095</v>
      </c>
      <c r="I1283" s="8">
        <f t="shared" si="262"/>
        <v>92.876000000000005</v>
      </c>
      <c r="J1283" s="8">
        <f t="shared" si="262"/>
        <v>760.95</v>
      </c>
      <c r="K1283" s="8">
        <f t="shared" si="262"/>
        <v>4320.5855000000001</v>
      </c>
      <c r="L1283" s="8">
        <f t="shared" si="262"/>
        <v>106.65</v>
      </c>
      <c r="M1283" s="8">
        <f t="shared" si="262"/>
        <v>3360.1095</v>
      </c>
      <c r="N1283" s="8">
        <f t="shared" si="262"/>
        <v>36.89</v>
      </c>
      <c r="O1283" s="8">
        <f t="shared" si="262"/>
        <v>456.71249999999998</v>
      </c>
      <c r="P1283" s="8">
        <f t="shared" si="262"/>
        <v>3960.3620000000001</v>
      </c>
    </row>
    <row r="1284" spans="1:16" outlineLevel="2" x14ac:dyDescent="0.25">
      <c r="A1284" s="1" t="s">
        <v>1083</v>
      </c>
      <c r="B1284" s="1" t="s">
        <v>1084</v>
      </c>
      <c r="C1284" s="9">
        <v>293.8</v>
      </c>
      <c r="D1284" s="9">
        <v>1126.81</v>
      </c>
      <c r="E1284" s="9">
        <v>148.4</v>
      </c>
      <c r="F1284" s="9">
        <v>938.63</v>
      </c>
      <c r="G1284" s="8">
        <f t="shared" si="252"/>
        <v>232.10200000000003</v>
      </c>
      <c r="H1284" s="8">
        <f t="shared" si="253"/>
        <v>2107.1347000000001</v>
      </c>
      <c r="I1284" s="8">
        <f t="shared" si="254"/>
        <v>317.57600000000002</v>
      </c>
      <c r="J1284" s="8">
        <f t="shared" si="255"/>
        <v>10024.5684</v>
      </c>
      <c r="K1284" s="8">
        <f t="shared" si="256"/>
        <v>12681.381100000001</v>
      </c>
      <c r="L1284" s="8">
        <f t="shared" si="249"/>
        <v>232.10200000000003</v>
      </c>
      <c r="M1284" s="8">
        <f t="shared" si="250"/>
        <v>2107.1347000000001</v>
      </c>
      <c r="N1284" s="8">
        <f t="shared" si="257"/>
        <v>126.14</v>
      </c>
      <c r="O1284" s="8">
        <f t="shared" si="258"/>
        <v>6016.6183000000001</v>
      </c>
      <c r="P1284" s="8">
        <f t="shared" si="259"/>
        <v>8481.994999999999</v>
      </c>
    </row>
    <row r="1285" spans="1:16" outlineLevel="2" x14ac:dyDescent="0.25">
      <c r="A1285" s="1" t="s">
        <v>1083</v>
      </c>
      <c r="B1285" s="1" t="s">
        <v>1085</v>
      </c>
      <c r="C1285" s="9">
        <v>120</v>
      </c>
      <c r="D1285" s="9">
        <v>615.89</v>
      </c>
      <c r="E1285" s="9">
        <v>34.5</v>
      </c>
      <c r="F1285" s="9">
        <v>256.77999999999997</v>
      </c>
      <c r="G1285" s="8">
        <f t="shared" si="252"/>
        <v>94.800000000000011</v>
      </c>
      <c r="H1285" s="8">
        <f t="shared" si="253"/>
        <v>1151.7143000000001</v>
      </c>
      <c r="I1285" s="8">
        <f t="shared" si="254"/>
        <v>73.83</v>
      </c>
      <c r="J1285" s="8">
        <f t="shared" si="255"/>
        <v>2742.4103999999998</v>
      </c>
      <c r="K1285" s="8">
        <f t="shared" si="256"/>
        <v>4062.7546999999995</v>
      </c>
      <c r="L1285" s="8">
        <f t="shared" si="249"/>
        <v>94.800000000000011</v>
      </c>
      <c r="M1285" s="8">
        <f t="shared" si="250"/>
        <v>1151.7143000000001</v>
      </c>
      <c r="N1285" s="8">
        <f t="shared" si="257"/>
        <v>29.324999999999999</v>
      </c>
      <c r="O1285" s="8">
        <f t="shared" si="258"/>
        <v>1645.9597999999999</v>
      </c>
      <c r="P1285" s="8">
        <f t="shared" si="259"/>
        <v>2921.7991000000002</v>
      </c>
    </row>
    <row r="1286" spans="1:16" outlineLevel="2" x14ac:dyDescent="0.25">
      <c r="A1286" s="1" t="s">
        <v>1083</v>
      </c>
      <c r="B1286" s="1" t="s">
        <v>979</v>
      </c>
      <c r="C1286" s="9">
        <v>160</v>
      </c>
      <c r="D1286" s="9">
        <v>650.79999999999995</v>
      </c>
      <c r="E1286" s="9">
        <v>307</v>
      </c>
      <c r="F1286" s="9">
        <v>1289.8599999999999</v>
      </c>
      <c r="G1286" s="8">
        <f t="shared" si="252"/>
        <v>126.4</v>
      </c>
      <c r="H1286" s="8">
        <f t="shared" si="253"/>
        <v>1216.9960000000001</v>
      </c>
      <c r="I1286" s="8">
        <f t="shared" si="254"/>
        <v>656.98</v>
      </c>
      <c r="J1286" s="8">
        <f t="shared" si="255"/>
        <v>13775.704799999998</v>
      </c>
      <c r="K1286" s="8">
        <f t="shared" si="256"/>
        <v>15776.080799999998</v>
      </c>
      <c r="L1286" s="8">
        <f t="shared" ref="L1286:L1352" si="263">+C1286*0.79</f>
        <v>126.4</v>
      </c>
      <c r="M1286" s="8">
        <f t="shared" ref="M1286:M1352" si="264">+D1286*1.87</f>
        <v>1216.9960000000001</v>
      </c>
      <c r="N1286" s="8">
        <f t="shared" si="257"/>
        <v>260.95</v>
      </c>
      <c r="O1286" s="8">
        <f t="shared" si="258"/>
        <v>8268.0025999999998</v>
      </c>
      <c r="P1286" s="8">
        <f t="shared" si="259"/>
        <v>9872.3485999999994</v>
      </c>
    </row>
    <row r="1287" spans="1:16" outlineLevel="2" x14ac:dyDescent="0.25">
      <c r="A1287" s="1" t="s">
        <v>1083</v>
      </c>
      <c r="B1287" s="1" t="s">
        <v>1086</v>
      </c>
      <c r="C1287" s="9">
        <v>415</v>
      </c>
      <c r="D1287" s="9">
        <v>543.65</v>
      </c>
      <c r="E1287" s="9">
        <v>177.61</v>
      </c>
      <c r="F1287" s="9">
        <v>632.96</v>
      </c>
      <c r="G1287" s="8">
        <f t="shared" si="252"/>
        <v>327.85</v>
      </c>
      <c r="H1287" s="8">
        <f t="shared" si="253"/>
        <v>1016.6255</v>
      </c>
      <c r="I1287" s="8">
        <f t="shared" si="254"/>
        <v>380.08540000000005</v>
      </c>
      <c r="J1287" s="8">
        <f t="shared" si="255"/>
        <v>6760.0128000000004</v>
      </c>
      <c r="K1287" s="8">
        <f t="shared" si="256"/>
        <v>8484.5737000000008</v>
      </c>
      <c r="L1287" s="8">
        <f t="shared" si="263"/>
        <v>327.85</v>
      </c>
      <c r="M1287" s="8">
        <f t="shared" si="264"/>
        <v>1016.6255</v>
      </c>
      <c r="N1287" s="8">
        <f t="shared" si="257"/>
        <v>150.96850000000001</v>
      </c>
      <c r="O1287" s="8">
        <f t="shared" si="258"/>
        <v>4057.2736000000004</v>
      </c>
      <c r="P1287" s="8">
        <f t="shared" si="259"/>
        <v>5552.7175999999999</v>
      </c>
    </row>
    <row r="1288" spans="1:16" outlineLevel="2" x14ac:dyDescent="0.25">
      <c r="A1288" s="1" t="s">
        <v>1083</v>
      </c>
      <c r="B1288" s="1" t="s">
        <v>1087</v>
      </c>
      <c r="C1288" s="9">
        <v>1224.83</v>
      </c>
      <c r="D1288" s="9">
        <v>1775.46</v>
      </c>
      <c r="E1288" s="9">
        <v>691.52</v>
      </c>
      <c r="F1288" s="9">
        <v>938</v>
      </c>
      <c r="G1288" s="8">
        <f t="shared" si="252"/>
        <v>967.61569999999995</v>
      </c>
      <c r="H1288" s="8">
        <f t="shared" si="253"/>
        <v>3320.1102000000001</v>
      </c>
      <c r="I1288" s="8">
        <f t="shared" si="254"/>
        <v>1479.8528000000001</v>
      </c>
      <c r="J1288" s="8">
        <f t="shared" si="255"/>
        <v>10017.84</v>
      </c>
      <c r="K1288" s="8">
        <f t="shared" si="256"/>
        <v>15785.4187</v>
      </c>
      <c r="L1288" s="8">
        <f t="shared" si="263"/>
        <v>967.61569999999995</v>
      </c>
      <c r="M1288" s="8">
        <f t="shared" si="264"/>
        <v>3320.1102000000001</v>
      </c>
      <c r="N1288" s="8">
        <f t="shared" si="257"/>
        <v>587.79199999999992</v>
      </c>
      <c r="O1288" s="8">
        <f t="shared" si="258"/>
        <v>6012.58</v>
      </c>
      <c r="P1288" s="8">
        <f t="shared" si="259"/>
        <v>10888.097900000001</v>
      </c>
    </row>
    <row r="1289" spans="1:16" outlineLevel="2" x14ac:dyDescent="0.25">
      <c r="A1289" s="1" t="s">
        <v>1083</v>
      </c>
      <c r="B1289" s="1" t="s">
        <v>459</v>
      </c>
      <c r="C1289" s="9">
        <v>758.44</v>
      </c>
      <c r="D1289" s="9">
        <v>1677.17</v>
      </c>
      <c r="E1289" s="9">
        <v>197</v>
      </c>
      <c r="F1289" s="9">
        <v>718.23</v>
      </c>
      <c r="G1289" s="8">
        <f t="shared" si="252"/>
        <v>599.16760000000011</v>
      </c>
      <c r="H1289" s="8">
        <f t="shared" si="253"/>
        <v>3136.3079000000002</v>
      </c>
      <c r="I1289" s="8">
        <f t="shared" si="254"/>
        <v>421.58000000000004</v>
      </c>
      <c r="J1289" s="8">
        <f t="shared" si="255"/>
        <v>7670.6963999999998</v>
      </c>
      <c r="K1289" s="8">
        <f t="shared" si="256"/>
        <v>11827.751899999999</v>
      </c>
      <c r="L1289" s="8">
        <f t="shared" si="263"/>
        <v>599.16760000000011</v>
      </c>
      <c r="M1289" s="8">
        <f t="shared" si="264"/>
        <v>3136.3079000000002</v>
      </c>
      <c r="N1289" s="8">
        <f t="shared" si="257"/>
        <v>167.45</v>
      </c>
      <c r="O1289" s="8">
        <f t="shared" si="258"/>
        <v>4603.8543</v>
      </c>
      <c r="P1289" s="8">
        <f t="shared" si="259"/>
        <v>8506.7798000000003</v>
      </c>
    </row>
    <row r="1290" spans="1:16" outlineLevel="2" x14ac:dyDescent="0.25">
      <c r="A1290" s="1" t="s">
        <v>1083</v>
      </c>
      <c r="B1290" s="1" t="s">
        <v>1088</v>
      </c>
      <c r="C1290" s="9">
        <v>339.79</v>
      </c>
      <c r="D1290" s="9">
        <v>581.54</v>
      </c>
      <c r="E1290" s="9">
        <v>52.13</v>
      </c>
      <c r="F1290" s="9">
        <v>476.45</v>
      </c>
      <c r="G1290" s="8">
        <f t="shared" si="252"/>
        <v>268.4341</v>
      </c>
      <c r="H1290" s="8">
        <f t="shared" si="253"/>
        <v>1087.4798000000001</v>
      </c>
      <c r="I1290" s="8">
        <f t="shared" si="254"/>
        <v>111.55820000000001</v>
      </c>
      <c r="J1290" s="8">
        <f t="shared" si="255"/>
        <v>5088.4859999999999</v>
      </c>
      <c r="K1290" s="8">
        <f t="shared" si="256"/>
        <v>6555.9580999999998</v>
      </c>
      <c r="L1290" s="8">
        <f t="shared" si="263"/>
        <v>268.4341</v>
      </c>
      <c r="M1290" s="8">
        <f t="shared" si="264"/>
        <v>1087.4798000000001</v>
      </c>
      <c r="N1290" s="8">
        <f t="shared" si="257"/>
        <v>44.310499999999998</v>
      </c>
      <c r="O1290" s="8">
        <f t="shared" si="258"/>
        <v>3054.0445</v>
      </c>
      <c r="P1290" s="8">
        <f t="shared" si="259"/>
        <v>4454.2689</v>
      </c>
    </row>
    <row r="1291" spans="1:16" outlineLevel="2" x14ac:dyDescent="0.25">
      <c r="A1291" s="1" t="s">
        <v>1083</v>
      </c>
      <c r="B1291" s="1" t="s">
        <v>1089</v>
      </c>
      <c r="C1291" s="9">
        <v>1886.36</v>
      </c>
      <c r="D1291" s="9">
        <v>1934.47</v>
      </c>
      <c r="E1291" s="9">
        <v>300.36</v>
      </c>
      <c r="F1291" s="9">
        <v>609.12</v>
      </c>
      <c r="G1291" s="8">
        <f t="shared" si="252"/>
        <v>1490.2244000000001</v>
      </c>
      <c r="H1291" s="8">
        <f t="shared" si="253"/>
        <v>3617.4589000000001</v>
      </c>
      <c r="I1291" s="8">
        <f t="shared" si="254"/>
        <v>642.77040000000011</v>
      </c>
      <c r="J1291" s="8">
        <f t="shared" si="255"/>
        <v>6505.4016000000001</v>
      </c>
      <c r="K1291" s="8">
        <f t="shared" si="256"/>
        <v>12255.855300000001</v>
      </c>
      <c r="L1291" s="8">
        <f t="shared" si="263"/>
        <v>1490.2244000000001</v>
      </c>
      <c r="M1291" s="8">
        <f t="shared" si="264"/>
        <v>3617.4589000000001</v>
      </c>
      <c r="N1291" s="8">
        <f t="shared" si="257"/>
        <v>255.30600000000001</v>
      </c>
      <c r="O1291" s="8">
        <f t="shared" si="258"/>
        <v>3904.4592000000002</v>
      </c>
      <c r="P1291" s="8">
        <f t="shared" si="259"/>
        <v>9267.4485000000004</v>
      </c>
    </row>
    <row r="1292" spans="1:16" outlineLevel="2" x14ac:dyDescent="0.25">
      <c r="A1292" s="1" t="s">
        <v>1083</v>
      </c>
      <c r="B1292" s="1" t="s">
        <v>1090</v>
      </c>
      <c r="C1292" s="9">
        <v>1434.68</v>
      </c>
      <c r="D1292" s="9">
        <v>1338.87</v>
      </c>
      <c r="E1292" s="9">
        <v>415.27</v>
      </c>
      <c r="F1292" s="9">
        <v>596.66999999999996</v>
      </c>
      <c r="G1292" s="8">
        <f t="shared" si="252"/>
        <v>1133.3972000000001</v>
      </c>
      <c r="H1292" s="8">
        <f t="shared" si="253"/>
        <v>2503.6869000000002</v>
      </c>
      <c r="I1292" s="8">
        <f t="shared" si="254"/>
        <v>888.67780000000005</v>
      </c>
      <c r="J1292" s="8">
        <f t="shared" si="255"/>
        <v>6372.4355999999998</v>
      </c>
      <c r="K1292" s="8">
        <f t="shared" si="256"/>
        <v>10898.1975</v>
      </c>
      <c r="L1292" s="8">
        <f t="shared" si="263"/>
        <v>1133.3972000000001</v>
      </c>
      <c r="M1292" s="8">
        <f t="shared" si="264"/>
        <v>2503.6869000000002</v>
      </c>
      <c r="N1292" s="8">
        <f t="shared" si="257"/>
        <v>352.97949999999997</v>
      </c>
      <c r="O1292" s="8">
        <f t="shared" si="258"/>
        <v>3824.6547</v>
      </c>
      <c r="P1292" s="8">
        <f t="shared" si="259"/>
        <v>7814.7183000000005</v>
      </c>
    </row>
    <row r="1293" spans="1:16" outlineLevel="2" x14ac:dyDescent="0.25">
      <c r="A1293" s="1" t="s">
        <v>1083</v>
      </c>
      <c r="B1293" s="1" t="s">
        <v>599</v>
      </c>
      <c r="C1293" s="9">
        <v>52.39</v>
      </c>
      <c r="D1293" s="9">
        <v>727.86</v>
      </c>
      <c r="E1293" s="9">
        <v>78</v>
      </c>
      <c r="F1293" s="9">
        <v>815.5</v>
      </c>
      <c r="G1293" s="8">
        <f t="shared" si="252"/>
        <v>41.388100000000001</v>
      </c>
      <c r="H1293" s="8">
        <f t="shared" si="253"/>
        <v>1361.0982000000001</v>
      </c>
      <c r="I1293" s="8">
        <f t="shared" si="254"/>
        <v>166.92000000000002</v>
      </c>
      <c r="J1293" s="8">
        <f t="shared" si="255"/>
        <v>8709.5399999999991</v>
      </c>
      <c r="K1293" s="8">
        <f t="shared" si="256"/>
        <v>10278.9463</v>
      </c>
      <c r="L1293" s="8">
        <f t="shared" si="263"/>
        <v>41.388100000000001</v>
      </c>
      <c r="M1293" s="8">
        <f t="shared" si="264"/>
        <v>1361.0982000000001</v>
      </c>
      <c r="N1293" s="8">
        <f t="shared" si="257"/>
        <v>66.3</v>
      </c>
      <c r="O1293" s="8">
        <f t="shared" si="258"/>
        <v>5227.3550000000005</v>
      </c>
      <c r="P1293" s="8">
        <f t="shared" si="259"/>
        <v>6696.1413000000002</v>
      </c>
    </row>
    <row r="1294" spans="1:16" outlineLevel="2" x14ac:dyDescent="0.25">
      <c r="A1294" s="1" t="s">
        <v>1083</v>
      </c>
      <c r="B1294" s="1" t="s">
        <v>1091</v>
      </c>
      <c r="C1294" s="9">
        <v>191.69</v>
      </c>
      <c r="D1294" s="9">
        <v>636</v>
      </c>
      <c r="E1294" s="9">
        <v>151</v>
      </c>
      <c r="F1294" s="9">
        <v>248.42</v>
      </c>
      <c r="G1294" s="8">
        <f t="shared" si="252"/>
        <v>151.43510000000001</v>
      </c>
      <c r="H1294" s="8">
        <f t="shared" si="253"/>
        <v>1189.3200000000002</v>
      </c>
      <c r="I1294" s="8">
        <f t="shared" si="254"/>
        <v>323.14000000000004</v>
      </c>
      <c r="J1294" s="8">
        <f t="shared" si="255"/>
        <v>2653.1255999999998</v>
      </c>
      <c r="K1294" s="8">
        <f t="shared" si="256"/>
        <v>4317.0207</v>
      </c>
      <c r="L1294" s="8">
        <f t="shared" si="263"/>
        <v>151.43510000000001</v>
      </c>
      <c r="M1294" s="8">
        <f t="shared" si="264"/>
        <v>1189.3200000000002</v>
      </c>
      <c r="N1294" s="8">
        <f t="shared" si="257"/>
        <v>128.35</v>
      </c>
      <c r="O1294" s="8">
        <f t="shared" si="258"/>
        <v>1592.3722</v>
      </c>
      <c r="P1294" s="8">
        <f t="shared" si="259"/>
        <v>3061.4773</v>
      </c>
    </row>
    <row r="1295" spans="1:16" outlineLevel="2" x14ac:dyDescent="0.25">
      <c r="A1295" s="1" t="s">
        <v>1083</v>
      </c>
      <c r="B1295" s="1" t="s">
        <v>1092</v>
      </c>
      <c r="C1295" s="9">
        <v>424.42</v>
      </c>
      <c r="D1295" s="9">
        <v>1173.01</v>
      </c>
      <c r="E1295" s="9">
        <v>0</v>
      </c>
      <c r="F1295" s="9">
        <v>560</v>
      </c>
      <c r="G1295" s="8">
        <f t="shared" si="252"/>
        <v>335.29180000000002</v>
      </c>
      <c r="H1295" s="8">
        <f t="shared" si="253"/>
        <v>2193.5287000000003</v>
      </c>
      <c r="I1295" s="8">
        <f t="shared" si="254"/>
        <v>0</v>
      </c>
      <c r="J1295" s="8">
        <f t="shared" si="255"/>
        <v>5980.8</v>
      </c>
      <c r="K1295" s="8">
        <f t="shared" si="256"/>
        <v>8509.6205000000009</v>
      </c>
      <c r="L1295" s="8">
        <f t="shared" si="263"/>
        <v>335.29180000000002</v>
      </c>
      <c r="M1295" s="8">
        <f t="shared" si="264"/>
        <v>2193.5287000000003</v>
      </c>
      <c r="N1295" s="8">
        <f t="shared" si="257"/>
        <v>0</v>
      </c>
      <c r="O1295" s="8">
        <f t="shared" si="258"/>
        <v>3589.6</v>
      </c>
      <c r="P1295" s="8">
        <f t="shared" si="259"/>
        <v>6118.4205000000002</v>
      </c>
    </row>
    <row r="1296" spans="1:16" outlineLevel="2" x14ac:dyDescent="0.25">
      <c r="A1296" s="1" t="s">
        <v>1083</v>
      </c>
      <c r="B1296" s="1" t="s">
        <v>389</v>
      </c>
      <c r="C1296" s="9">
        <v>194.9</v>
      </c>
      <c r="D1296" s="9">
        <v>2439.23</v>
      </c>
      <c r="E1296" s="9">
        <v>145.93</v>
      </c>
      <c r="F1296" s="9">
        <v>1132.51</v>
      </c>
      <c r="G1296" s="8">
        <f t="shared" si="252"/>
        <v>153.971</v>
      </c>
      <c r="H1296" s="8">
        <f t="shared" si="253"/>
        <v>4561.3600999999999</v>
      </c>
      <c r="I1296" s="8">
        <f t="shared" si="254"/>
        <v>312.29020000000003</v>
      </c>
      <c r="J1296" s="8">
        <f t="shared" si="255"/>
        <v>12095.2068</v>
      </c>
      <c r="K1296" s="8">
        <f t="shared" si="256"/>
        <v>17122.828099999999</v>
      </c>
      <c r="L1296" s="8">
        <f t="shared" si="263"/>
        <v>153.971</v>
      </c>
      <c r="M1296" s="8">
        <f t="shared" si="264"/>
        <v>4561.3600999999999</v>
      </c>
      <c r="N1296" s="8">
        <f t="shared" si="257"/>
        <v>124.04050000000001</v>
      </c>
      <c r="O1296" s="8">
        <f t="shared" si="258"/>
        <v>7259.3891000000003</v>
      </c>
      <c r="P1296" s="8">
        <f t="shared" si="259"/>
        <v>12098.760699999999</v>
      </c>
    </row>
    <row r="1297" spans="1:16" outlineLevel="2" x14ac:dyDescent="0.25">
      <c r="A1297" s="1" t="s">
        <v>1083</v>
      </c>
      <c r="B1297" s="1" t="s">
        <v>1093</v>
      </c>
      <c r="C1297" s="9">
        <v>488.27</v>
      </c>
      <c r="D1297" s="9">
        <v>902.43</v>
      </c>
      <c r="E1297" s="9">
        <v>277.72000000000003</v>
      </c>
      <c r="F1297" s="9">
        <v>1238.81</v>
      </c>
      <c r="G1297" s="8">
        <f t="shared" si="252"/>
        <v>385.73329999999999</v>
      </c>
      <c r="H1297" s="8">
        <f t="shared" si="253"/>
        <v>1687.5441000000001</v>
      </c>
      <c r="I1297" s="8">
        <f t="shared" si="254"/>
        <v>594.32080000000008</v>
      </c>
      <c r="J1297" s="8">
        <f t="shared" si="255"/>
        <v>13230.4908</v>
      </c>
      <c r="K1297" s="8">
        <f t="shared" si="256"/>
        <v>15898.089</v>
      </c>
      <c r="L1297" s="8">
        <f t="shared" si="263"/>
        <v>385.73329999999999</v>
      </c>
      <c r="M1297" s="8">
        <f t="shared" si="264"/>
        <v>1687.5441000000001</v>
      </c>
      <c r="N1297" s="8">
        <f t="shared" si="257"/>
        <v>236.06200000000001</v>
      </c>
      <c r="O1297" s="8">
        <f t="shared" si="258"/>
        <v>7940.7721000000001</v>
      </c>
      <c r="P1297" s="8">
        <f t="shared" si="259"/>
        <v>10250.111499999999</v>
      </c>
    </row>
    <row r="1298" spans="1:16" outlineLevel="2" x14ac:dyDescent="0.25">
      <c r="A1298" s="1" t="s">
        <v>1083</v>
      </c>
      <c r="B1298" s="1" t="s">
        <v>1094</v>
      </c>
      <c r="C1298" s="9">
        <v>663.56</v>
      </c>
      <c r="D1298" s="9">
        <v>1686.55</v>
      </c>
      <c r="E1298" s="9">
        <v>440.61</v>
      </c>
      <c r="F1298" s="9">
        <v>239.29</v>
      </c>
      <c r="G1298" s="8">
        <f t="shared" si="252"/>
        <v>524.2124</v>
      </c>
      <c r="H1298" s="8">
        <f t="shared" si="253"/>
        <v>3153.8485000000001</v>
      </c>
      <c r="I1298" s="8">
        <f t="shared" si="254"/>
        <v>942.9054000000001</v>
      </c>
      <c r="J1298" s="8">
        <f t="shared" si="255"/>
        <v>2555.6171999999997</v>
      </c>
      <c r="K1298" s="8">
        <f t="shared" si="256"/>
        <v>7176.5834999999997</v>
      </c>
      <c r="L1298" s="8">
        <f t="shared" si="263"/>
        <v>524.2124</v>
      </c>
      <c r="M1298" s="8">
        <f t="shared" si="264"/>
        <v>3153.8485000000001</v>
      </c>
      <c r="N1298" s="8">
        <f t="shared" si="257"/>
        <v>374.51850000000002</v>
      </c>
      <c r="O1298" s="8">
        <f t="shared" si="258"/>
        <v>1533.8489</v>
      </c>
      <c r="P1298" s="8">
        <f t="shared" si="259"/>
        <v>5586.4282999999996</v>
      </c>
    </row>
    <row r="1299" spans="1:16" outlineLevel="2" x14ac:dyDescent="0.25">
      <c r="A1299" s="1" t="s">
        <v>1083</v>
      </c>
      <c r="B1299" s="1" t="s">
        <v>1095</v>
      </c>
      <c r="C1299" s="9">
        <v>294.95999999999998</v>
      </c>
      <c r="D1299" s="9">
        <v>1689.21</v>
      </c>
      <c r="E1299" s="9">
        <v>466</v>
      </c>
      <c r="F1299" s="9">
        <v>652.47</v>
      </c>
      <c r="G1299" s="8">
        <f t="shared" si="252"/>
        <v>233.01839999999999</v>
      </c>
      <c r="H1299" s="8">
        <f t="shared" si="253"/>
        <v>3158.8227000000002</v>
      </c>
      <c r="I1299" s="8">
        <f t="shared" si="254"/>
        <v>997.24</v>
      </c>
      <c r="J1299" s="8">
        <f t="shared" si="255"/>
        <v>6968.3796000000002</v>
      </c>
      <c r="K1299" s="8">
        <f t="shared" si="256"/>
        <v>11357.4607</v>
      </c>
      <c r="L1299" s="8">
        <f t="shared" si="263"/>
        <v>233.01839999999999</v>
      </c>
      <c r="M1299" s="8">
        <f t="shared" si="264"/>
        <v>3158.8227000000002</v>
      </c>
      <c r="N1299" s="8">
        <f t="shared" si="257"/>
        <v>396.09999999999997</v>
      </c>
      <c r="O1299" s="8">
        <f t="shared" si="258"/>
        <v>4182.3326999999999</v>
      </c>
      <c r="P1299" s="8">
        <f t="shared" si="259"/>
        <v>7970.2737999999999</v>
      </c>
    </row>
    <row r="1300" spans="1:16" outlineLevel="2" x14ac:dyDescent="0.25">
      <c r="A1300" s="1" t="s">
        <v>1083</v>
      </c>
      <c r="B1300" s="1" t="s">
        <v>1096</v>
      </c>
      <c r="C1300" s="9">
        <v>0</v>
      </c>
      <c r="D1300" s="9">
        <v>0</v>
      </c>
      <c r="E1300" s="9">
        <v>0</v>
      </c>
      <c r="F1300" s="9">
        <v>43.88</v>
      </c>
      <c r="G1300" s="8">
        <f t="shared" si="252"/>
        <v>0</v>
      </c>
      <c r="H1300" s="8">
        <f t="shared" si="253"/>
        <v>0</v>
      </c>
      <c r="I1300" s="8">
        <f t="shared" si="254"/>
        <v>0</v>
      </c>
      <c r="J1300" s="8">
        <f t="shared" si="255"/>
        <v>468.63839999999999</v>
      </c>
      <c r="K1300" s="8">
        <f t="shared" si="256"/>
        <v>468.63839999999999</v>
      </c>
      <c r="L1300" s="8">
        <f t="shared" si="263"/>
        <v>0</v>
      </c>
      <c r="M1300" s="8">
        <f t="shared" si="264"/>
        <v>0</v>
      </c>
      <c r="N1300" s="8">
        <f t="shared" si="257"/>
        <v>0</v>
      </c>
      <c r="O1300" s="8">
        <f t="shared" si="258"/>
        <v>281.27080000000001</v>
      </c>
      <c r="P1300" s="8">
        <f t="shared" si="259"/>
        <v>281.27080000000001</v>
      </c>
    </row>
    <row r="1301" spans="1:16" outlineLevel="2" x14ac:dyDescent="0.25">
      <c r="A1301" s="1" t="s">
        <v>1083</v>
      </c>
      <c r="B1301" s="1" t="s">
        <v>1097</v>
      </c>
      <c r="C1301" s="9">
        <v>217.13</v>
      </c>
      <c r="D1301" s="9">
        <v>312.33</v>
      </c>
      <c r="E1301" s="9">
        <v>416.94</v>
      </c>
      <c r="F1301" s="9">
        <v>171.25</v>
      </c>
      <c r="G1301" s="8">
        <f t="shared" si="252"/>
        <v>171.53270000000001</v>
      </c>
      <c r="H1301" s="8">
        <f t="shared" si="253"/>
        <v>584.05709999999999</v>
      </c>
      <c r="I1301" s="8">
        <f t="shared" si="254"/>
        <v>892.25160000000005</v>
      </c>
      <c r="J1301" s="8">
        <f t="shared" si="255"/>
        <v>1828.95</v>
      </c>
      <c r="K1301" s="8">
        <f t="shared" si="256"/>
        <v>3476.7914000000001</v>
      </c>
      <c r="L1301" s="8">
        <f t="shared" si="263"/>
        <v>171.53270000000001</v>
      </c>
      <c r="M1301" s="8">
        <f t="shared" si="264"/>
        <v>584.05709999999999</v>
      </c>
      <c r="N1301" s="8">
        <f t="shared" si="257"/>
        <v>354.399</v>
      </c>
      <c r="O1301" s="8">
        <f t="shared" si="258"/>
        <v>1097.7125000000001</v>
      </c>
      <c r="P1301" s="8">
        <f t="shared" si="259"/>
        <v>2207.7013000000002</v>
      </c>
    </row>
    <row r="1302" spans="1:16" outlineLevel="2" x14ac:dyDescent="0.25">
      <c r="A1302" s="1" t="s">
        <v>1083</v>
      </c>
      <c r="B1302" s="1" t="s">
        <v>367</v>
      </c>
      <c r="C1302" s="9">
        <v>1625.82</v>
      </c>
      <c r="D1302" s="9">
        <v>386.94</v>
      </c>
      <c r="E1302" s="9">
        <v>74</v>
      </c>
      <c r="F1302" s="9">
        <v>506.85</v>
      </c>
      <c r="G1302" s="8">
        <f t="shared" si="252"/>
        <v>1284.3978</v>
      </c>
      <c r="H1302" s="8">
        <f t="shared" si="253"/>
        <v>723.57780000000002</v>
      </c>
      <c r="I1302" s="8">
        <f t="shared" si="254"/>
        <v>158.36000000000001</v>
      </c>
      <c r="J1302" s="8">
        <f t="shared" si="255"/>
        <v>5413.1580000000004</v>
      </c>
      <c r="K1302" s="8">
        <f t="shared" si="256"/>
        <v>7579.4935999999998</v>
      </c>
      <c r="L1302" s="8">
        <f t="shared" si="263"/>
        <v>1284.3978</v>
      </c>
      <c r="M1302" s="8">
        <f t="shared" si="264"/>
        <v>723.57780000000002</v>
      </c>
      <c r="N1302" s="8">
        <f t="shared" si="257"/>
        <v>62.9</v>
      </c>
      <c r="O1302" s="8">
        <f t="shared" si="258"/>
        <v>3248.9085</v>
      </c>
      <c r="P1302" s="8">
        <f t="shared" si="259"/>
        <v>5319.7840999999999</v>
      </c>
    </row>
    <row r="1303" spans="1:16" outlineLevel="2" x14ac:dyDescent="0.25">
      <c r="A1303" s="1" t="s">
        <v>1083</v>
      </c>
      <c r="B1303" s="1" t="s">
        <v>1098</v>
      </c>
      <c r="C1303" s="9">
        <v>742</v>
      </c>
      <c r="D1303" s="9">
        <v>24</v>
      </c>
      <c r="E1303" s="9">
        <v>197</v>
      </c>
      <c r="F1303" s="9">
        <v>75</v>
      </c>
      <c r="G1303" s="8">
        <f t="shared" si="252"/>
        <v>586.18000000000006</v>
      </c>
      <c r="H1303" s="8">
        <f t="shared" si="253"/>
        <v>44.88</v>
      </c>
      <c r="I1303" s="8">
        <f t="shared" si="254"/>
        <v>421.58000000000004</v>
      </c>
      <c r="J1303" s="8">
        <f t="shared" si="255"/>
        <v>801</v>
      </c>
      <c r="K1303" s="8">
        <f t="shared" si="256"/>
        <v>1853.64</v>
      </c>
      <c r="L1303" s="8">
        <f t="shared" si="263"/>
        <v>586.18000000000006</v>
      </c>
      <c r="M1303" s="8">
        <f t="shared" si="264"/>
        <v>44.88</v>
      </c>
      <c r="N1303" s="8">
        <f t="shared" si="257"/>
        <v>167.45</v>
      </c>
      <c r="O1303" s="8">
        <f t="shared" si="258"/>
        <v>480.75</v>
      </c>
      <c r="P1303" s="8">
        <f t="shared" si="259"/>
        <v>1279.26</v>
      </c>
    </row>
    <row r="1304" spans="1:16" outlineLevel="2" x14ac:dyDescent="0.25">
      <c r="A1304" s="1" t="s">
        <v>1083</v>
      </c>
      <c r="B1304" s="1" t="s">
        <v>1099</v>
      </c>
      <c r="C1304" s="9">
        <v>864.22199999999998</v>
      </c>
      <c r="D1304" s="9">
        <v>973.3</v>
      </c>
      <c r="E1304" s="9">
        <v>622.41</v>
      </c>
      <c r="F1304" s="9">
        <v>508</v>
      </c>
      <c r="G1304" s="8">
        <f t="shared" si="252"/>
        <v>682.73537999999996</v>
      </c>
      <c r="H1304" s="8">
        <f t="shared" si="253"/>
        <v>1820.0709999999999</v>
      </c>
      <c r="I1304" s="8">
        <f t="shared" si="254"/>
        <v>1331.9574</v>
      </c>
      <c r="J1304" s="8">
        <f t="shared" si="255"/>
        <v>5425.44</v>
      </c>
      <c r="K1304" s="8">
        <f t="shared" si="256"/>
        <v>9260.2037799999998</v>
      </c>
      <c r="L1304" s="8">
        <f t="shared" si="263"/>
        <v>682.73537999999996</v>
      </c>
      <c r="M1304" s="8">
        <f t="shared" si="264"/>
        <v>1820.0709999999999</v>
      </c>
      <c r="N1304" s="8">
        <f t="shared" si="257"/>
        <v>529.04849999999999</v>
      </c>
      <c r="O1304" s="8">
        <f t="shared" si="258"/>
        <v>3256.28</v>
      </c>
      <c r="P1304" s="8">
        <f t="shared" si="259"/>
        <v>6288.1348799999996</v>
      </c>
    </row>
    <row r="1305" spans="1:16" outlineLevel="2" x14ac:dyDescent="0.25">
      <c r="A1305" s="1" t="s">
        <v>1083</v>
      </c>
      <c r="B1305" s="1" t="s">
        <v>1100</v>
      </c>
      <c r="C1305" s="9">
        <v>1874.75</v>
      </c>
      <c r="D1305" s="9">
        <v>1027.3699999999999</v>
      </c>
      <c r="E1305" s="9">
        <v>117.21</v>
      </c>
      <c r="F1305" s="9">
        <v>331.25</v>
      </c>
      <c r="G1305" s="8">
        <f t="shared" si="252"/>
        <v>1481.0525</v>
      </c>
      <c r="H1305" s="8">
        <f t="shared" si="253"/>
        <v>1921.1818999999998</v>
      </c>
      <c r="I1305" s="8">
        <f t="shared" si="254"/>
        <v>250.82939999999999</v>
      </c>
      <c r="J1305" s="8">
        <f t="shared" si="255"/>
        <v>3537.75</v>
      </c>
      <c r="K1305" s="8">
        <f t="shared" si="256"/>
        <v>7190.8137999999999</v>
      </c>
      <c r="L1305" s="8">
        <f t="shared" si="263"/>
        <v>1481.0525</v>
      </c>
      <c r="M1305" s="8">
        <f t="shared" si="264"/>
        <v>1921.1818999999998</v>
      </c>
      <c r="N1305" s="8">
        <f t="shared" si="257"/>
        <v>99.628499999999988</v>
      </c>
      <c r="O1305" s="8">
        <f t="shared" si="258"/>
        <v>2123.3125</v>
      </c>
      <c r="P1305" s="8">
        <f t="shared" si="259"/>
        <v>5625.1754000000001</v>
      </c>
    </row>
    <row r="1306" spans="1:16" outlineLevel="1" x14ac:dyDescent="0.25">
      <c r="A1306" s="23" t="s">
        <v>1208</v>
      </c>
      <c r="B1306" s="22"/>
      <c r="C1306" s="9">
        <f t="shared" ref="C1306:P1306" si="265">SUBTOTAL(9,C1284:C1305)</f>
        <v>14267.011999999997</v>
      </c>
      <c r="D1306" s="9">
        <f t="shared" si="265"/>
        <v>22222.89</v>
      </c>
      <c r="E1306" s="9">
        <f t="shared" si="265"/>
        <v>5310.61</v>
      </c>
      <c r="F1306" s="9">
        <f t="shared" si="265"/>
        <v>12979.929999999998</v>
      </c>
      <c r="G1306" s="8">
        <f t="shared" si="265"/>
        <v>11270.939480000001</v>
      </c>
      <c r="H1306" s="8">
        <f t="shared" si="265"/>
        <v>41556.804299999996</v>
      </c>
      <c r="I1306" s="8">
        <f t="shared" si="265"/>
        <v>11364.705400000001</v>
      </c>
      <c r="J1306" s="8">
        <f t="shared" si="265"/>
        <v>138625.65239999996</v>
      </c>
      <c r="K1306" s="8">
        <f t="shared" si="265"/>
        <v>202818.10158000002</v>
      </c>
      <c r="L1306" s="8">
        <f t="shared" si="265"/>
        <v>11270.939480000001</v>
      </c>
      <c r="M1306" s="8">
        <f t="shared" si="265"/>
        <v>41556.804299999996</v>
      </c>
      <c r="N1306" s="8">
        <f t="shared" si="265"/>
        <v>4514.0184999999992</v>
      </c>
      <c r="O1306" s="8">
        <f t="shared" si="265"/>
        <v>83201.351299999995</v>
      </c>
      <c r="P1306" s="8">
        <f t="shared" si="265"/>
        <v>140543.11358</v>
      </c>
    </row>
    <row r="1307" spans="1:16" outlineLevel="2" x14ac:dyDescent="0.25">
      <c r="A1307" s="1" t="s">
        <v>1101</v>
      </c>
      <c r="B1307" s="1" t="s">
        <v>1102</v>
      </c>
      <c r="C1307" s="9">
        <v>0</v>
      </c>
      <c r="D1307" s="9">
        <v>167</v>
      </c>
      <c r="E1307" s="9">
        <v>0</v>
      </c>
      <c r="F1307" s="9">
        <v>53.5</v>
      </c>
      <c r="G1307" s="8">
        <f t="shared" si="252"/>
        <v>0</v>
      </c>
      <c r="H1307" s="8">
        <f t="shared" si="253"/>
        <v>312.29000000000002</v>
      </c>
      <c r="I1307" s="8">
        <f t="shared" si="254"/>
        <v>0</v>
      </c>
      <c r="J1307" s="8">
        <f t="shared" si="255"/>
        <v>571.38</v>
      </c>
      <c r="K1307" s="8">
        <f t="shared" si="256"/>
        <v>883.67000000000007</v>
      </c>
      <c r="L1307" s="8">
        <f t="shared" si="263"/>
        <v>0</v>
      </c>
      <c r="M1307" s="8">
        <f t="shared" si="264"/>
        <v>312.29000000000002</v>
      </c>
      <c r="N1307" s="8">
        <f t="shared" si="257"/>
        <v>0</v>
      </c>
      <c r="O1307" s="8">
        <f t="shared" si="258"/>
        <v>342.935</v>
      </c>
      <c r="P1307" s="8">
        <f t="shared" si="259"/>
        <v>655.22500000000002</v>
      </c>
    </row>
    <row r="1308" spans="1:16" outlineLevel="2" x14ac:dyDescent="0.25">
      <c r="A1308" s="1" t="s">
        <v>1101</v>
      </c>
      <c r="B1308" s="1" t="s">
        <v>1103</v>
      </c>
      <c r="C1308" s="9">
        <v>0</v>
      </c>
      <c r="D1308" s="9">
        <v>305</v>
      </c>
      <c r="E1308" s="9">
        <v>0</v>
      </c>
      <c r="F1308" s="9">
        <v>139.03</v>
      </c>
      <c r="G1308" s="8">
        <f t="shared" si="252"/>
        <v>0</v>
      </c>
      <c r="H1308" s="8">
        <f t="shared" si="253"/>
        <v>570.35</v>
      </c>
      <c r="I1308" s="8">
        <f t="shared" si="254"/>
        <v>0</v>
      </c>
      <c r="J1308" s="8">
        <f t="shared" si="255"/>
        <v>1484.8404</v>
      </c>
      <c r="K1308" s="8">
        <f t="shared" si="256"/>
        <v>2055.1904</v>
      </c>
      <c r="L1308" s="8">
        <f t="shared" si="263"/>
        <v>0</v>
      </c>
      <c r="M1308" s="8">
        <f t="shared" si="264"/>
        <v>570.35</v>
      </c>
      <c r="N1308" s="8">
        <f t="shared" si="257"/>
        <v>0</v>
      </c>
      <c r="O1308" s="8">
        <f t="shared" si="258"/>
        <v>891.18230000000005</v>
      </c>
      <c r="P1308" s="8">
        <f t="shared" si="259"/>
        <v>1461.5323000000001</v>
      </c>
    </row>
    <row r="1309" spans="1:16" outlineLevel="2" x14ac:dyDescent="0.25">
      <c r="A1309" s="1" t="s">
        <v>1101</v>
      </c>
      <c r="B1309" s="1" t="s">
        <v>1104</v>
      </c>
      <c r="C1309" s="9">
        <v>0</v>
      </c>
      <c r="D1309" s="9">
        <v>1233.25</v>
      </c>
      <c r="E1309" s="9">
        <v>0</v>
      </c>
      <c r="F1309" s="9">
        <v>86</v>
      </c>
      <c r="G1309" s="8">
        <f t="shared" ref="G1309:G1375" si="266">+C1309*0.79</f>
        <v>0</v>
      </c>
      <c r="H1309" s="8">
        <f t="shared" ref="H1309:H1375" si="267">+D1309*1.87</f>
        <v>2306.1775000000002</v>
      </c>
      <c r="I1309" s="8">
        <f t="shared" ref="I1309:I1375" si="268">+E1309*2.14</f>
        <v>0</v>
      </c>
      <c r="J1309" s="8">
        <f t="shared" ref="J1309:J1375" si="269">+F1309*10.68</f>
        <v>918.48</v>
      </c>
      <c r="K1309" s="8">
        <f t="shared" ref="K1309:K1375" si="270">SUM(G1309:J1309)</f>
        <v>3224.6575000000003</v>
      </c>
      <c r="L1309" s="8">
        <f t="shared" si="263"/>
        <v>0</v>
      </c>
      <c r="M1309" s="8">
        <f t="shared" si="264"/>
        <v>2306.1775000000002</v>
      </c>
      <c r="N1309" s="8">
        <f t="shared" ref="N1309:N1375" si="271">+E1309*0.85</f>
        <v>0</v>
      </c>
      <c r="O1309" s="8">
        <f t="shared" ref="O1309:O1375" si="272">+F1309*6.41</f>
        <v>551.26</v>
      </c>
      <c r="P1309" s="8">
        <f t="shared" ref="P1309:P1375" si="273">SUM(L1309:O1309)</f>
        <v>2857.4375</v>
      </c>
    </row>
    <row r="1310" spans="1:16" outlineLevel="2" x14ac:dyDescent="0.25">
      <c r="A1310" s="1" t="s">
        <v>1101</v>
      </c>
      <c r="B1310" s="1" t="s">
        <v>521</v>
      </c>
      <c r="C1310" s="9">
        <v>43</v>
      </c>
      <c r="D1310" s="9">
        <v>506.2</v>
      </c>
      <c r="E1310" s="9">
        <v>0</v>
      </c>
      <c r="F1310" s="9">
        <v>0</v>
      </c>
      <c r="G1310" s="8">
        <f t="shared" si="266"/>
        <v>33.97</v>
      </c>
      <c r="H1310" s="8">
        <f t="shared" si="267"/>
        <v>946.59400000000005</v>
      </c>
      <c r="I1310" s="8">
        <f t="shared" si="268"/>
        <v>0</v>
      </c>
      <c r="J1310" s="8">
        <f t="shared" si="269"/>
        <v>0</v>
      </c>
      <c r="K1310" s="8">
        <f t="shared" si="270"/>
        <v>980.56400000000008</v>
      </c>
      <c r="L1310" s="8">
        <f t="shared" si="263"/>
        <v>33.97</v>
      </c>
      <c r="M1310" s="8">
        <f t="shared" si="264"/>
        <v>946.59400000000005</v>
      </c>
      <c r="N1310" s="8">
        <f t="shared" si="271"/>
        <v>0</v>
      </c>
      <c r="O1310" s="8">
        <f t="shared" si="272"/>
        <v>0</v>
      </c>
      <c r="P1310" s="8">
        <f t="shared" si="273"/>
        <v>980.56400000000008</v>
      </c>
    </row>
    <row r="1311" spans="1:16" outlineLevel="2" x14ac:dyDescent="0.25">
      <c r="A1311" s="1" t="s">
        <v>1101</v>
      </c>
      <c r="B1311" s="1" t="s">
        <v>1105</v>
      </c>
      <c r="C1311" s="9">
        <v>41.75</v>
      </c>
      <c r="D1311" s="9">
        <v>104.75</v>
      </c>
      <c r="E1311" s="9">
        <v>0</v>
      </c>
      <c r="F1311" s="9">
        <v>0</v>
      </c>
      <c r="G1311" s="8">
        <f t="shared" si="266"/>
        <v>32.982500000000002</v>
      </c>
      <c r="H1311" s="8">
        <f t="shared" si="267"/>
        <v>195.88250000000002</v>
      </c>
      <c r="I1311" s="8">
        <f t="shared" si="268"/>
        <v>0</v>
      </c>
      <c r="J1311" s="8">
        <f t="shared" si="269"/>
        <v>0</v>
      </c>
      <c r="K1311" s="8">
        <f t="shared" si="270"/>
        <v>228.86500000000001</v>
      </c>
      <c r="L1311" s="8">
        <f t="shared" si="263"/>
        <v>32.982500000000002</v>
      </c>
      <c r="M1311" s="8">
        <f t="shared" si="264"/>
        <v>195.88250000000002</v>
      </c>
      <c r="N1311" s="8">
        <f t="shared" si="271"/>
        <v>0</v>
      </c>
      <c r="O1311" s="8">
        <f t="shared" si="272"/>
        <v>0</v>
      </c>
      <c r="P1311" s="8">
        <f t="shared" si="273"/>
        <v>228.86500000000001</v>
      </c>
    </row>
    <row r="1312" spans="1:16" outlineLevel="2" x14ac:dyDescent="0.25">
      <c r="A1312" s="1" t="s">
        <v>1101</v>
      </c>
      <c r="B1312" s="1" t="s">
        <v>1106</v>
      </c>
      <c r="C1312" s="9">
        <v>0</v>
      </c>
      <c r="D1312" s="9">
        <v>134.9</v>
      </c>
      <c r="E1312" s="9">
        <v>0</v>
      </c>
      <c r="F1312" s="9">
        <v>0</v>
      </c>
      <c r="G1312" s="8">
        <f t="shared" si="266"/>
        <v>0</v>
      </c>
      <c r="H1312" s="8">
        <f t="shared" si="267"/>
        <v>252.26300000000003</v>
      </c>
      <c r="I1312" s="8">
        <f t="shared" si="268"/>
        <v>0</v>
      </c>
      <c r="J1312" s="8">
        <f t="shared" si="269"/>
        <v>0</v>
      </c>
      <c r="K1312" s="8">
        <f t="shared" si="270"/>
        <v>252.26300000000003</v>
      </c>
      <c r="L1312" s="8">
        <f t="shared" si="263"/>
        <v>0</v>
      </c>
      <c r="M1312" s="8">
        <f t="shared" si="264"/>
        <v>252.26300000000003</v>
      </c>
      <c r="N1312" s="8">
        <f t="shared" si="271"/>
        <v>0</v>
      </c>
      <c r="O1312" s="8">
        <f t="shared" si="272"/>
        <v>0</v>
      </c>
      <c r="P1312" s="8">
        <f t="shared" si="273"/>
        <v>252.26300000000003</v>
      </c>
    </row>
    <row r="1313" spans="1:16" outlineLevel="2" x14ac:dyDescent="0.25">
      <c r="A1313" s="1" t="s">
        <v>1101</v>
      </c>
      <c r="B1313" s="1" t="s">
        <v>9</v>
      </c>
      <c r="C1313" s="9">
        <v>0</v>
      </c>
      <c r="D1313" s="9">
        <v>211.59</v>
      </c>
      <c r="E1313" s="9">
        <v>0</v>
      </c>
      <c r="F1313" s="9">
        <v>28</v>
      </c>
      <c r="G1313" s="8">
        <f t="shared" si="266"/>
        <v>0</v>
      </c>
      <c r="H1313" s="8">
        <f t="shared" si="267"/>
        <v>395.67330000000004</v>
      </c>
      <c r="I1313" s="8">
        <f t="shared" si="268"/>
        <v>0</v>
      </c>
      <c r="J1313" s="8">
        <f t="shared" si="269"/>
        <v>299.03999999999996</v>
      </c>
      <c r="K1313" s="8">
        <f t="shared" si="270"/>
        <v>694.7133</v>
      </c>
      <c r="L1313" s="8">
        <f t="shared" si="263"/>
        <v>0</v>
      </c>
      <c r="M1313" s="8">
        <f t="shared" si="264"/>
        <v>395.67330000000004</v>
      </c>
      <c r="N1313" s="8">
        <f t="shared" si="271"/>
        <v>0</v>
      </c>
      <c r="O1313" s="8">
        <f t="shared" si="272"/>
        <v>179.48000000000002</v>
      </c>
      <c r="P1313" s="8">
        <f t="shared" si="273"/>
        <v>575.15330000000006</v>
      </c>
    </row>
    <row r="1314" spans="1:16" outlineLevel="2" x14ac:dyDescent="0.25">
      <c r="A1314" s="1" t="s">
        <v>1101</v>
      </c>
      <c r="B1314" s="1" t="s">
        <v>1107</v>
      </c>
      <c r="C1314" s="9">
        <v>10</v>
      </c>
      <c r="D1314" s="9">
        <v>233.94</v>
      </c>
      <c r="E1314" s="9">
        <v>0</v>
      </c>
      <c r="F1314" s="9">
        <v>27</v>
      </c>
      <c r="G1314" s="8">
        <f t="shared" si="266"/>
        <v>7.9</v>
      </c>
      <c r="H1314" s="8">
        <f t="shared" si="267"/>
        <v>437.46780000000001</v>
      </c>
      <c r="I1314" s="8">
        <f t="shared" si="268"/>
        <v>0</v>
      </c>
      <c r="J1314" s="8">
        <f t="shared" si="269"/>
        <v>288.36</v>
      </c>
      <c r="K1314" s="8">
        <f t="shared" si="270"/>
        <v>733.7278</v>
      </c>
      <c r="L1314" s="8">
        <f t="shared" si="263"/>
        <v>7.9</v>
      </c>
      <c r="M1314" s="8">
        <f t="shared" si="264"/>
        <v>437.46780000000001</v>
      </c>
      <c r="N1314" s="8">
        <f t="shared" si="271"/>
        <v>0</v>
      </c>
      <c r="O1314" s="8">
        <f t="shared" si="272"/>
        <v>173.07</v>
      </c>
      <c r="P1314" s="8">
        <f t="shared" si="273"/>
        <v>618.43779999999992</v>
      </c>
    </row>
    <row r="1315" spans="1:16" outlineLevel="2" x14ac:dyDescent="0.25">
      <c r="A1315" s="1" t="s">
        <v>1101</v>
      </c>
      <c r="B1315" s="1" t="s">
        <v>1108</v>
      </c>
      <c r="C1315" s="9">
        <v>0</v>
      </c>
      <c r="D1315" s="9">
        <v>308.44</v>
      </c>
      <c r="E1315" s="9">
        <v>0</v>
      </c>
      <c r="F1315" s="9">
        <v>24</v>
      </c>
      <c r="G1315" s="8">
        <f t="shared" si="266"/>
        <v>0</v>
      </c>
      <c r="H1315" s="8">
        <f t="shared" si="267"/>
        <v>576.78280000000007</v>
      </c>
      <c r="I1315" s="8">
        <f t="shared" si="268"/>
        <v>0</v>
      </c>
      <c r="J1315" s="8">
        <f t="shared" si="269"/>
        <v>256.32</v>
      </c>
      <c r="K1315" s="8">
        <f t="shared" si="270"/>
        <v>833.10280000000012</v>
      </c>
      <c r="L1315" s="8">
        <f t="shared" si="263"/>
        <v>0</v>
      </c>
      <c r="M1315" s="8">
        <f t="shared" si="264"/>
        <v>576.78280000000007</v>
      </c>
      <c r="N1315" s="8">
        <f t="shared" si="271"/>
        <v>0</v>
      </c>
      <c r="O1315" s="8">
        <f t="shared" si="272"/>
        <v>153.84</v>
      </c>
      <c r="P1315" s="8">
        <f t="shared" si="273"/>
        <v>730.6228000000001</v>
      </c>
    </row>
    <row r="1316" spans="1:16" outlineLevel="2" x14ac:dyDescent="0.25">
      <c r="A1316" s="1" t="s">
        <v>1101</v>
      </c>
      <c r="B1316" s="1" t="s">
        <v>1109</v>
      </c>
      <c r="C1316" s="9">
        <v>0</v>
      </c>
      <c r="D1316" s="9">
        <v>398.31</v>
      </c>
      <c r="E1316" s="9">
        <v>0</v>
      </c>
      <c r="F1316" s="9">
        <v>76.28</v>
      </c>
      <c r="G1316" s="8">
        <f t="shared" si="266"/>
        <v>0</v>
      </c>
      <c r="H1316" s="8">
        <f t="shared" si="267"/>
        <v>744.83969999999999</v>
      </c>
      <c r="I1316" s="8">
        <f t="shared" si="268"/>
        <v>0</v>
      </c>
      <c r="J1316" s="8">
        <f t="shared" si="269"/>
        <v>814.67039999999997</v>
      </c>
      <c r="K1316" s="8">
        <f t="shared" si="270"/>
        <v>1559.5101</v>
      </c>
      <c r="L1316" s="8">
        <f t="shared" si="263"/>
        <v>0</v>
      </c>
      <c r="M1316" s="8">
        <f t="shared" si="264"/>
        <v>744.83969999999999</v>
      </c>
      <c r="N1316" s="8">
        <f t="shared" si="271"/>
        <v>0</v>
      </c>
      <c r="O1316" s="8">
        <f t="shared" si="272"/>
        <v>488.95480000000003</v>
      </c>
      <c r="P1316" s="8">
        <f t="shared" si="273"/>
        <v>1233.7945</v>
      </c>
    </row>
    <row r="1317" spans="1:16" outlineLevel="2" x14ac:dyDescent="0.25">
      <c r="A1317" s="1" t="s">
        <v>1101</v>
      </c>
      <c r="B1317" s="1" t="s">
        <v>315</v>
      </c>
      <c r="C1317" s="9">
        <v>0</v>
      </c>
      <c r="D1317" s="9">
        <v>547.49</v>
      </c>
      <c r="E1317" s="9">
        <v>0</v>
      </c>
      <c r="F1317" s="9">
        <v>42</v>
      </c>
      <c r="G1317" s="8">
        <f t="shared" si="266"/>
        <v>0</v>
      </c>
      <c r="H1317" s="8">
        <f t="shared" si="267"/>
        <v>1023.8063000000001</v>
      </c>
      <c r="I1317" s="8">
        <f t="shared" si="268"/>
        <v>0</v>
      </c>
      <c r="J1317" s="8">
        <f t="shared" si="269"/>
        <v>448.56</v>
      </c>
      <c r="K1317" s="8">
        <f t="shared" si="270"/>
        <v>1472.3663000000001</v>
      </c>
      <c r="L1317" s="8">
        <f t="shared" si="263"/>
        <v>0</v>
      </c>
      <c r="M1317" s="8">
        <f t="shared" si="264"/>
        <v>1023.8063000000001</v>
      </c>
      <c r="N1317" s="8">
        <f t="shared" si="271"/>
        <v>0</v>
      </c>
      <c r="O1317" s="8">
        <f t="shared" si="272"/>
        <v>269.22000000000003</v>
      </c>
      <c r="P1317" s="8">
        <f t="shared" si="273"/>
        <v>1293.0263</v>
      </c>
    </row>
    <row r="1318" spans="1:16" outlineLevel="2" x14ac:dyDescent="0.25">
      <c r="A1318" s="1" t="s">
        <v>1101</v>
      </c>
      <c r="B1318" s="1" t="s">
        <v>590</v>
      </c>
      <c r="C1318" s="9">
        <v>83</v>
      </c>
      <c r="D1318" s="9">
        <v>415.56</v>
      </c>
      <c r="E1318" s="9">
        <v>23</v>
      </c>
      <c r="F1318" s="9">
        <v>129</v>
      </c>
      <c r="G1318" s="8">
        <f t="shared" si="266"/>
        <v>65.570000000000007</v>
      </c>
      <c r="H1318" s="8">
        <f t="shared" si="267"/>
        <v>777.09720000000004</v>
      </c>
      <c r="I1318" s="8">
        <f t="shared" si="268"/>
        <v>49.220000000000006</v>
      </c>
      <c r="J1318" s="8">
        <f t="shared" si="269"/>
        <v>1377.72</v>
      </c>
      <c r="K1318" s="8">
        <f t="shared" si="270"/>
        <v>2269.6072000000004</v>
      </c>
      <c r="L1318" s="8">
        <f t="shared" si="263"/>
        <v>65.570000000000007</v>
      </c>
      <c r="M1318" s="8">
        <f t="shared" si="264"/>
        <v>777.09720000000004</v>
      </c>
      <c r="N1318" s="8">
        <f t="shared" si="271"/>
        <v>19.55</v>
      </c>
      <c r="O1318" s="8">
        <f t="shared" si="272"/>
        <v>826.89</v>
      </c>
      <c r="P1318" s="8">
        <f t="shared" si="273"/>
        <v>1689.1071999999999</v>
      </c>
    </row>
    <row r="1319" spans="1:16" outlineLevel="2" x14ac:dyDescent="0.25">
      <c r="A1319" s="1" t="s">
        <v>1101</v>
      </c>
      <c r="B1319" s="1" t="s">
        <v>1110</v>
      </c>
      <c r="C1319" s="9">
        <v>0</v>
      </c>
      <c r="D1319" s="9">
        <v>526.46</v>
      </c>
      <c r="E1319" s="9">
        <v>0</v>
      </c>
      <c r="F1319" s="9">
        <v>43</v>
      </c>
      <c r="G1319" s="8">
        <f t="shared" si="266"/>
        <v>0</v>
      </c>
      <c r="H1319" s="8">
        <f t="shared" si="267"/>
        <v>984.48020000000008</v>
      </c>
      <c r="I1319" s="8">
        <f t="shared" si="268"/>
        <v>0</v>
      </c>
      <c r="J1319" s="8">
        <f t="shared" si="269"/>
        <v>459.24</v>
      </c>
      <c r="K1319" s="8">
        <f t="shared" si="270"/>
        <v>1443.7202000000002</v>
      </c>
      <c r="L1319" s="8">
        <f t="shared" si="263"/>
        <v>0</v>
      </c>
      <c r="M1319" s="8">
        <f t="shared" si="264"/>
        <v>984.48020000000008</v>
      </c>
      <c r="N1319" s="8">
        <f t="shared" si="271"/>
        <v>0</v>
      </c>
      <c r="O1319" s="8">
        <f t="shared" si="272"/>
        <v>275.63</v>
      </c>
      <c r="P1319" s="8">
        <f t="shared" si="273"/>
        <v>1260.1102000000001</v>
      </c>
    </row>
    <row r="1320" spans="1:16" outlineLevel="1" x14ac:dyDescent="0.25">
      <c r="A1320" s="23" t="s">
        <v>1207</v>
      </c>
      <c r="B1320" s="22"/>
      <c r="C1320" s="9">
        <f t="shared" ref="C1320:P1320" si="274">SUBTOTAL(9,C1307:C1319)</f>
        <v>177.75</v>
      </c>
      <c r="D1320" s="9">
        <f t="shared" si="274"/>
        <v>5092.8900000000003</v>
      </c>
      <c r="E1320" s="9">
        <f t="shared" si="274"/>
        <v>23</v>
      </c>
      <c r="F1320" s="9">
        <f t="shared" si="274"/>
        <v>647.80999999999995</v>
      </c>
      <c r="G1320" s="8">
        <f t="shared" si="274"/>
        <v>140.42250000000001</v>
      </c>
      <c r="H1320" s="8">
        <f t="shared" si="274"/>
        <v>9523.7043000000012</v>
      </c>
      <c r="I1320" s="8">
        <f t="shared" si="274"/>
        <v>49.220000000000006</v>
      </c>
      <c r="J1320" s="8">
        <f t="shared" si="274"/>
        <v>6918.6108000000004</v>
      </c>
      <c r="K1320" s="8">
        <f t="shared" si="274"/>
        <v>16631.957600000002</v>
      </c>
      <c r="L1320" s="8">
        <f t="shared" si="274"/>
        <v>140.42250000000001</v>
      </c>
      <c r="M1320" s="8">
        <f t="shared" si="274"/>
        <v>9523.7043000000012</v>
      </c>
      <c r="N1320" s="8">
        <f t="shared" si="274"/>
        <v>19.55</v>
      </c>
      <c r="O1320" s="8">
        <f t="shared" si="274"/>
        <v>4152.4620999999997</v>
      </c>
      <c r="P1320" s="8">
        <f t="shared" si="274"/>
        <v>13836.138899999998</v>
      </c>
    </row>
    <row r="1321" spans="1:16" outlineLevel="2" x14ac:dyDescent="0.25">
      <c r="A1321" s="1" t="s">
        <v>1111</v>
      </c>
      <c r="B1321" s="1" t="s">
        <v>1112</v>
      </c>
      <c r="C1321" s="9">
        <v>0</v>
      </c>
      <c r="D1321" s="9">
        <v>0</v>
      </c>
      <c r="E1321" s="9">
        <v>0</v>
      </c>
      <c r="F1321" s="9">
        <v>10</v>
      </c>
      <c r="G1321" s="8">
        <f t="shared" si="266"/>
        <v>0</v>
      </c>
      <c r="H1321" s="8">
        <f t="shared" si="267"/>
        <v>0</v>
      </c>
      <c r="I1321" s="8">
        <f t="shared" si="268"/>
        <v>0</v>
      </c>
      <c r="J1321" s="8">
        <f t="shared" si="269"/>
        <v>106.8</v>
      </c>
      <c r="K1321" s="8">
        <f t="shared" si="270"/>
        <v>106.8</v>
      </c>
      <c r="L1321" s="8">
        <f t="shared" si="263"/>
        <v>0</v>
      </c>
      <c r="M1321" s="8">
        <f t="shared" si="264"/>
        <v>0</v>
      </c>
      <c r="N1321" s="8">
        <f t="shared" si="271"/>
        <v>0</v>
      </c>
      <c r="O1321" s="8">
        <f t="shared" si="272"/>
        <v>64.099999999999994</v>
      </c>
      <c r="P1321" s="8">
        <f t="shared" si="273"/>
        <v>64.099999999999994</v>
      </c>
    </row>
    <row r="1322" spans="1:16" outlineLevel="2" x14ac:dyDescent="0.25">
      <c r="A1322" s="1" t="s">
        <v>1111</v>
      </c>
      <c r="B1322" s="1" t="s">
        <v>1113</v>
      </c>
      <c r="C1322" s="9">
        <v>0</v>
      </c>
      <c r="D1322" s="9">
        <v>27.7</v>
      </c>
      <c r="E1322" s="9">
        <v>0</v>
      </c>
      <c r="F1322" s="9">
        <v>20.157</v>
      </c>
      <c r="G1322" s="8">
        <f t="shared" si="266"/>
        <v>0</v>
      </c>
      <c r="H1322" s="8">
        <f t="shared" si="267"/>
        <v>51.798999999999999</v>
      </c>
      <c r="I1322" s="8">
        <f t="shared" si="268"/>
        <v>0</v>
      </c>
      <c r="J1322" s="8">
        <f t="shared" si="269"/>
        <v>215.27676</v>
      </c>
      <c r="K1322" s="8">
        <f t="shared" si="270"/>
        <v>267.07576</v>
      </c>
      <c r="L1322" s="8">
        <f t="shared" si="263"/>
        <v>0</v>
      </c>
      <c r="M1322" s="8">
        <f t="shared" si="264"/>
        <v>51.798999999999999</v>
      </c>
      <c r="N1322" s="8">
        <f t="shared" si="271"/>
        <v>0</v>
      </c>
      <c r="O1322" s="8">
        <f t="shared" si="272"/>
        <v>129.20636999999999</v>
      </c>
      <c r="P1322" s="8">
        <f t="shared" si="273"/>
        <v>181.00537</v>
      </c>
    </row>
    <row r="1323" spans="1:16" outlineLevel="2" x14ac:dyDescent="0.25">
      <c r="A1323" s="1" t="s">
        <v>1111</v>
      </c>
      <c r="B1323" s="1" t="s">
        <v>1114</v>
      </c>
      <c r="C1323" s="9">
        <v>0</v>
      </c>
      <c r="D1323" s="9">
        <v>45</v>
      </c>
      <c r="E1323" s="9">
        <v>0</v>
      </c>
      <c r="F1323" s="9">
        <v>0</v>
      </c>
      <c r="G1323" s="8">
        <f t="shared" si="266"/>
        <v>0</v>
      </c>
      <c r="H1323" s="8">
        <f t="shared" si="267"/>
        <v>84.15</v>
      </c>
      <c r="I1323" s="8">
        <f t="shared" si="268"/>
        <v>0</v>
      </c>
      <c r="J1323" s="8">
        <f t="shared" si="269"/>
        <v>0</v>
      </c>
      <c r="K1323" s="8">
        <f t="shared" si="270"/>
        <v>84.15</v>
      </c>
      <c r="L1323" s="8">
        <f t="shared" si="263"/>
        <v>0</v>
      </c>
      <c r="M1323" s="8">
        <f t="shared" si="264"/>
        <v>84.15</v>
      </c>
      <c r="N1323" s="8">
        <f t="shared" si="271"/>
        <v>0</v>
      </c>
      <c r="O1323" s="8">
        <f t="shared" si="272"/>
        <v>0</v>
      </c>
      <c r="P1323" s="8">
        <f t="shared" si="273"/>
        <v>84.15</v>
      </c>
    </row>
    <row r="1324" spans="1:16" outlineLevel="2" x14ac:dyDescent="0.25">
      <c r="A1324" s="1" t="s">
        <v>1111</v>
      </c>
      <c r="B1324" s="1" t="s">
        <v>1115</v>
      </c>
      <c r="C1324" s="9">
        <v>0</v>
      </c>
      <c r="D1324" s="9">
        <v>23</v>
      </c>
      <c r="E1324" s="9">
        <v>0</v>
      </c>
      <c r="F1324" s="9">
        <v>0</v>
      </c>
      <c r="G1324" s="8">
        <f t="shared" si="266"/>
        <v>0</v>
      </c>
      <c r="H1324" s="8">
        <f t="shared" si="267"/>
        <v>43.010000000000005</v>
      </c>
      <c r="I1324" s="8">
        <f t="shared" si="268"/>
        <v>0</v>
      </c>
      <c r="J1324" s="8">
        <f t="shared" si="269"/>
        <v>0</v>
      </c>
      <c r="K1324" s="8">
        <f t="shared" si="270"/>
        <v>43.010000000000005</v>
      </c>
      <c r="L1324" s="8">
        <f t="shared" si="263"/>
        <v>0</v>
      </c>
      <c r="M1324" s="8">
        <f t="shared" si="264"/>
        <v>43.010000000000005</v>
      </c>
      <c r="N1324" s="8">
        <f t="shared" si="271"/>
        <v>0</v>
      </c>
      <c r="O1324" s="8">
        <f t="shared" si="272"/>
        <v>0</v>
      </c>
      <c r="P1324" s="8">
        <f t="shared" si="273"/>
        <v>43.010000000000005</v>
      </c>
    </row>
    <row r="1325" spans="1:16" outlineLevel="2" x14ac:dyDescent="0.25">
      <c r="A1325" s="1" t="s">
        <v>1111</v>
      </c>
      <c r="B1325" s="1" t="s">
        <v>895</v>
      </c>
      <c r="C1325" s="9">
        <v>0</v>
      </c>
      <c r="D1325" s="9">
        <v>139</v>
      </c>
      <c r="E1325" s="9">
        <v>0</v>
      </c>
      <c r="F1325" s="9">
        <v>0</v>
      </c>
      <c r="G1325" s="8">
        <f t="shared" si="266"/>
        <v>0</v>
      </c>
      <c r="H1325" s="8">
        <f t="shared" si="267"/>
        <v>259.93</v>
      </c>
      <c r="I1325" s="8">
        <f t="shared" si="268"/>
        <v>0</v>
      </c>
      <c r="J1325" s="8">
        <f t="shared" si="269"/>
        <v>0</v>
      </c>
      <c r="K1325" s="8">
        <f t="shared" si="270"/>
        <v>259.93</v>
      </c>
      <c r="L1325" s="8">
        <f t="shared" si="263"/>
        <v>0</v>
      </c>
      <c r="M1325" s="8">
        <f t="shared" si="264"/>
        <v>259.93</v>
      </c>
      <c r="N1325" s="8">
        <f t="shared" si="271"/>
        <v>0</v>
      </c>
      <c r="O1325" s="8">
        <f t="shared" si="272"/>
        <v>0</v>
      </c>
      <c r="P1325" s="8">
        <f t="shared" si="273"/>
        <v>259.93</v>
      </c>
    </row>
    <row r="1326" spans="1:16" outlineLevel="2" x14ac:dyDescent="0.25">
      <c r="A1326" s="1" t="s">
        <v>1111</v>
      </c>
      <c r="B1326" s="1" t="s">
        <v>1116</v>
      </c>
      <c r="C1326" s="9">
        <v>0</v>
      </c>
      <c r="D1326" s="9">
        <v>254.845</v>
      </c>
      <c r="E1326" s="9">
        <v>0</v>
      </c>
      <c r="F1326" s="9">
        <v>0</v>
      </c>
      <c r="G1326" s="8">
        <f t="shared" si="266"/>
        <v>0</v>
      </c>
      <c r="H1326" s="8">
        <f t="shared" si="267"/>
        <v>476.56015000000002</v>
      </c>
      <c r="I1326" s="8">
        <f t="shared" si="268"/>
        <v>0</v>
      </c>
      <c r="J1326" s="8">
        <f t="shared" si="269"/>
        <v>0</v>
      </c>
      <c r="K1326" s="8">
        <f t="shared" si="270"/>
        <v>476.56015000000002</v>
      </c>
      <c r="L1326" s="8">
        <f t="shared" si="263"/>
        <v>0</v>
      </c>
      <c r="M1326" s="8">
        <f t="shared" si="264"/>
        <v>476.56015000000002</v>
      </c>
      <c r="N1326" s="8">
        <f t="shared" si="271"/>
        <v>0</v>
      </c>
      <c r="O1326" s="8">
        <f t="shared" si="272"/>
        <v>0</v>
      </c>
      <c r="P1326" s="8">
        <f t="shared" si="273"/>
        <v>476.56015000000002</v>
      </c>
    </row>
    <row r="1327" spans="1:16" outlineLevel="2" x14ac:dyDescent="0.25">
      <c r="A1327" s="1" t="s">
        <v>1111</v>
      </c>
      <c r="B1327" s="1" t="s">
        <v>541</v>
      </c>
      <c r="C1327" s="9">
        <v>0</v>
      </c>
      <c r="D1327" s="9">
        <v>119</v>
      </c>
      <c r="E1327" s="9">
        <v>0</v>
      </c>
      <c r="F1327" s="9">
        <v>64</v>
      </c>
      <c r="G1327" s="8">
        <f t="shared" si="266"/>
        <v>0</v>
      </c>
      <c r="H1327" s="8">
        <f t="shared" si="267"/>
        <v>222.53</v>
      </c>
      <c r="I1327" s="8">
        <f t="shared" si="268"/>
        <v>0</v>
      </c>
      <c r="J1327" s="8">
        <f t="shared" si="269"/>
        <v>683.52</v>
      </c>
      <c r="K1327" s="8">
        <f t="shared" si="270"/>
        <v>906.05</v>
      </c>
      <c r="L1327" s="8">
        <f t="shared" si="263"/>
        <v>0</v>
      </c>
      <c r="M1327" s="8">
        <f t="shared" si="264"/>
        <v>222.53</v>
      </c>
      <c r="N1327" s="8">
        <f t="shared" si="271"/>
        <v>0</v>
      </c>
      <c r="O1327" s="8">
        <f t="shared" si="272"/>
        <v>410.24</v>
      </c>
      <c r="P1327" s="8">
        <f t="shared" si="273"/>
        <v>632.77</v>
      </c>
    </row>
    <row r="1328" spans="1:16" outlineLevel="2" x14ac:dyDescent="0.25">
      <c r="A1328" s="1" t="s">
        <v>1111</v>
      </c>
      <c r="B1328" s="1" t="s">
        <v>1117</v>
      </c>
      <c r="C1328" s="9">
        <v>41</v>
      </c>
      <c r="D1328" s="9">
        <v>66</v>
      </c>
      <c r="E1328" s="9">
        <v>0</v>
      </c>
      <c r="F1328" s="9">
        <v>0</v>
      </c>
      <c r="G1328" s="8">
        <f t="shared" si="266"/>
        <v>32.39</v>
      </c>
      <c r="H1328" s="8">
        <f t="shared" si="267"/>
        <v>123.42</v>
      </c>
      <c r="I1328" s="8">
        <f t="shared" si="268"/>
        <v>0</v>
      </c>
      <c r="J1328" s="8">
        <f t="shared" si="269"/>
        <v>0</v>
      </c>
      <c r="K1328" s="8">
        <f t="shared" si="270"/>
        <v>155.81</v>
      </c>
      <c r="L1328" s="8">
        <f t="shared" si="263"/>
        <v>32.39</v>
      </c>
      <c r="M1328" s="8">
        <f t="shared" si="264"/>
        <v>123.42</v>
      </c>
      <c r="N1328" s="8">
        <f t="shared" si="271"/>
        <v>0</v>
      </c>
      <c r="O1328" s="8">
        <f t="shared" si="272"/>
        <v>0</v>
      </c>
      <c r="P1328" s="8">
        <f t="shared" si="273"/>
        <v>155.81</v>
      </c>
    </row>
    <row r="1329" spans="1:16" outlineLevel="2" x14ac:dyDescent="0.25">
      <c r="A1329" s="1" t="s">
        <v>1111</v>
      </c>
      <c r="B1329" s="1" t="s">
        <v>1118</v>
      </c>
      <c r="C1329" s="9">
        <v>0</v>
      </c>
      <c r="D1329" s="9">
        <v>123.41</v>
      </c>
      <c r="E1329" s="9">
        <v>0</v>
      </c>
      <c r="F1329" s="9">
        <v>111.22</v>
      </c>
      <c r="G1329" s="8">
        <f t="shared" si="266"/>
        <v>0</v>
      </c>
      <c r="H1329" s="8">
        <f t="shared" si="267"/>
        <v>230.77670000000001</v>
      </c>
      <c r="I1329" s="8">
        <f t="shared" si="268"/>
        <v>0</v>
      </c>
      <c r="J1329" s="8">
        <f t="shared" si="269"/>
        <v>1187.8296</v>
      </c>
      <c r="K1329" s="8">
        <f t="shared" si="270"/>
        <v>1418.6062999999999</v>
      </c>
      <c r="L1329" s="8">
        <f t="shared" si="263"/>
        <v>0</v>
      </c>
      <c r="M1329" s="8">
        <f t="shared" si="264"/>
        <v>230.77670000000001</v>
      </c>
      <c r="N1329" s="8">
        <f t="shared" si="271"/>
        <v>0</v>
      </c>
      <c r="O1329" s="8">
        <f t="shared" si="272"/>
        <v>712.92020000000002</v>
      </c>
      <c r="P1329" s="8">
        <f t="shared" si="273"/>
        <v>943.69690000000003</v>
      </c>
    </row>
    <row r="1330" spans="1:16" outlineLevel="2" x14ac:dyDescent="0.25">
      <c r="A1330" s="1" t="s">
        <v>1111</v>
      </c>
      <c r="B1330" s="1" t="s">
        <v>1119</v>
      </c>
      <c r="C1330" s="9">
        <v>0</v>
      </c>
      <c r="D1330" s="9">
        <v>10</v>
      </c>
      <c r="E1330" s="9">
        <v>0</v>
      </c>
      <c r="F1330" s="9">
        <v>0</v>
      </c>
      <c r="G1330" s="8">
        <f t="shared" si="266"/>
        <v>0</v>
      </c>
      <c r="H1330" s="8">
        <f t="shared" si="267"/>
        <v>18.700000000000003</v>
      </c>
      <c r="I1330" s="8">
        <f t="shared" si="268"/>
        <v>0</v>
      </c>
      <c r="J1330" s="8">
        <f t="shared" si="269"/>
        <v>0</v>
      </c>
      <c r="K1330" s="8">
        <f t="shared" si="270"/>
        <v>18.700000000000003</v>
      </c>
      <c r="L1330" s="8">
        <f t="shared" si="263"/>
        <v>0</v>
      </c>
      <c r="M1330" s="8">
        <f t="shared" si="264"/>
        <v>18.700000000000003</v>
      </c>
      <c r="N1330" s="8">
        <f t="shared" si="271"/>
        <v>0</v>
      </c>
      <c r="O1330" s="8">
        <f t="shared" si="272"/>
        <v>0</v>
      </c>
      <c r="P1330" s="8">
        <f t="shared" si="273"/>
        <v>18.700000000000003</v>
      </c>
    </row>
    <row r="1331" spans="1:16" outlineLevel="2" x14ac:dyDescent="0.25">
      <c r="A1331" s="1" t="s">
        <v>1111</v>
      </c>
      <c r="B1331" s="1" t="s">
        <v>1120</v>
      </c>
      <c r="C1331" s="9">
        <v>0</v>
      </c>
      <c r="D1331" s="9">
        <v>287</v>
      </c>
      <c r="E1331" s="9">
        <v>0</v>
      </c>
      <c r="F1331" s="9">
        <v>0</v>
      </c>
      <c r="G1331" s="8">
        <f t="shared" si="266"/>
        <v>0</v>
      </c>
      <c r="H1331" s="8">
        <f t="shared" si="267"/>
        <v>536.69000000000005</v>
      </c>
      <c r="I1331" s="8">
        <f t="shared" si="268"/>
        <v>0</v>
      </c>
      <c r="J1331" s="8">
        <f t="shared" si="269"/>
        <v>0</v>
      </c>
      <c r="K1331" s="8">
        <f t="shared" si="270"/>
        <v>536.69000000000005</v>
      </c>
      <c r="L1331" s="8">
        <f t="shared" si="263"/>
        <v>0</v>
      </c>
      <c r="M1331" s="8">
        <f t="shared" si="264"/>
        <v>536.69000000000005</v>
      </c>
      <c r="N1331" s="8">
        <f t="shared" si="271"/>
        <v>0</v>
      </c>
      <c r="O1331" s="8">
        <f t="shared" si="272"/>
        <v>0</v>
      </c>
      <c r="P1331" s="8">
        <f t="shared" si="273"/>
        <v>536.69000000000005</v>
      </c>
    </row>
    <row r="1332" spans="1:16" outlineLevel="2" x14ac:dyDescent="0.25">
      <c r="A1332" s="1" t="s">
        <v>1111</v>
      </c>
      <c r="B1332" s="1" t="s">
        <v>1121</v>
      </c>
      <c r="C1332" s="9">
        <v>0</v>
      </c>
      <c r="D1332" s="9">
        <v>0</v>
      </c>
      <c r="E1332" s="9">
        <v>0</v>
      </c>
      <c r="F1332" s="9">
        <v>10</v>
      </c>
      <c r="G1332" s="8">
        <f t="shared" si="266"/>
        <v>0</v>
      </c>
      <c r="H1332" s="8">
        <f t="shared" si="267"/>
        <v>0</v>
      </c>
      <c r="I1332" s="8">
        <f t="shared" si="268"/>
        <v>0</v>
      </c>
      <c r="J1332" s="8">
        <f t="shared" si="269"/>
        <v>106.8</v>
      </c>
      <c r="K1332" s="8">
        <f t="shared" si="270"/>
        <v>106.8</v>
      </c>
      <c r="L1332" s="8">
        <f t="shared" si="263"/>
        <v>0</v>
      </c>
      <c r="M1332" s="8">
        <f t="shared" si="264"/>
        <v>0</v>
      </c>
      <c r="N1332" s="8">
        <f t="shared" si="271"/>
        <v>0</v>
      </c>
      <c r="O1332" s="8">
        <f t="shared" si="272"/>
        <v>64.099999999999994</v>
      </c>
      <c r="P1332" s="8">
        <f t="shared" si="273"/>
        <v>64.099999999999994</v>
      </c>
    </row>
    <row r="1333" spans="1:16" outlineLevel="2" x14ac:dyDescent="0.25">
      <c r="A1333" s="1" t="s">
        <v>1111</v>
      </c>
      <c r="B1333" s="1" t="s">
        <v>1122</v>
      </c>
      <c r="C1333" s="9">
        <v>0</v>
      </c>
      <c r="D1333" s="9">
        <v>54</v>
      </c>
      <c r="E1333" s="9">
        <v>0</v>
      </c>
      <c r="F1333" s="9">
        <v>0</v>
      </c>
      <c r="G1333" s="8">
        <f t="shared" si="266"/>
        <v>0</v>
      </c>
      <c r="H1333" s="8">
        <f t="shared" si="267"/>
        <v>100.98</v>
      </c>
      <c r="I1333" s="8">
        <f t="shared" si="268"/>
        <v>0</v>
      </c>
      <c r="J1333" s="8">
        <f t="shared" si="269"/>
        <v>0</v>
      </c>
      <c r="K1333" s="8">
        <f t="shared" si="270"/>
        <v>100.98</v>
      </c>
      <c r="L1333" s="8">
        <f t="shared" si="263"/>
        <v>0</v>
      </c>
      <c r="M1333" s="8">
        <f t="shared" si="264"/>
        <v>100.98</v>
      </c>
      <c r="N1333" s="8">
        <f t="shared" si="271"/>
        <v>0</v>
      </c>
      <c r="O1333" s="8">
        <f t="shared" si="272"/>
        <v>0</v>
      </c>
      <c r="P1333" s="8">
        <f t="shared" si="273"/>
        <v>100.98</v>
      </c>
    </row>
    <row r="1334" spans="1:16" outlineLevel="2" x14ac:dyDescent="0.25">
      <c r="A1334" s="1" t="s">
        <v>1111</v>
      </c>
      <c r="B1334" s="1" t="s">
        <v>1123</v>
      </c>
      <c r="C1334" s="9">
        <v>0</v>
      </c>
      <c r="D1334" s="9">
        <v>43</v>
      </c>
      <c r="E1334" s="9">
        <v>0</v>
      </c>
      <c r="F1334" s="9">
        <v>0</v>
      </c>
      <c r="G1334" s="8">
        <f t="shared" si="266"/>
        <v>0</v>
      </c>
      <c r="H1334" s="8">
        <f t="shared" si="267"/>
        <v>80.410000000000011</v>
      </c>
      <c r="I1334" s="8">
        <f t="shared" si="268"/>
        <v>0</v>
      </c>
      <c r="J1334" s="8">
        <f t="shared" si="269"/>
        <v>0</v>
      </c>
      <c r="K1334" s="8">
        <f t="shared" si="270"/>
        <v>80.410000000000011</v>
      </c>
      <c r="L1334" s="8">
        <f t="shared" si="263"/>
        <v>0</v>
      </c>
      <c r="M1334" s="8">
        <f t="shared" si="264"/>
        <v>80.410000000000011</v>
      </c>
      <c r="N1334" s="8">
        <f t="shared" si="271"/>
        <v>0</v>
      </c>
      <c r="O1334" s="8">
        <f t="shared" si="272"/>
        <v>0</v>
      </c>
      <c r="P1334" s="8">
        <f t="shared" si="273"/>
        <v>80.410000000000011</v>
      </c>
    </row>
    <row r="1335" spans="1:16" outlineLevel="2" x14ac:dyDescent="0.25">
      <c r="A1335" s="1" t="s">
        <v>1111</v>
      </c>
      <c r="B1335" s="1" t="s">
        <v>1124</v>
      </c>
      <c r="C1335" s="9">
        <v>0</v>
      </c>
      <c r="D1335" s="9">
        <v>403.35</v>
      </c>
      <c r="E1335" s="9">
        <v>0</v>
      </c>
      <c r="F1335" s="9">
        <v>55</v>
      </c>
      <c r="G1335" s="8">
        <f t="shared" si="266"/>
        <v>0</v>
      </c>
      <c r="H1335" s="8">
        <f t="shared" si="267"/>
        <v>754.26450000000011</v>
      </c>
      <c r="I1335" s="8">
        <f t="shared" si="268"/>
        <v>0</v>
      </c>
      <c r="J1335" s="8">
        <f t="shared" si="269"/>
        <v>587.4</v>
      </c>
      <c r="K1335" s="8">
        <f t="shared" si="270"/>
        <v>1341.6645000000001</v>
      </c>
      <c r="L1335" s="8">
        <f t="shared" si="263"/>
        <v>0</v>
      </c>
      <c r="M1335" s="8">
        <f t="shared" si="264"/>
        <v>754.26450000000011</v>
      </c>
      <c r="N1335" s="8">
        <f t="shared" si="271"/>
        <v>0</v>
      </c>
      <c r="O1335" s="8">
        <f t="shared" si="272"/>
        <v>352.55</v>
      </c>
      <c r="P1335" s="8">
        <f t="shared" si="273"/>
        <v>1106.8145000000002</v>
      </c>
    </row>
    <row r="1336" spans="1:16" outlineLevel="2" x14ac:dyDescent="0.25">
      <c r="A1336" s="1" t="s">
        <v>1111</v>
      </c>
      <c r="B1336" s="1" t="s">
        <v>1125</v>
      </c>
      <c r="C1336" s="9">
        <v>0</v>
      </c>
      <c r="D1336" s="9">
        <v>0</v>
      </c>
      <c r="E1336" s="9">
        <v>0</v>
      </c>
      <c r="F1336" s="9">
        <v>11.88</v>
      </c>
      <c r="G1336" s="8">
        <f t="shared" si="266"/>
        <v>0</v>
      </c>
      <c r="H1336" s="8">
        <f t="shared" si="267"/>
        <v>0</v>
      </c>
      <c r="I1336" s="8">
        <f t="shared" si="268"/>
        <v>0</v>
      </c>
      <c r="J1336" s="8">
        <f t="shared" si="269"/>
        <v>126.8784</v>
      </c>
      <c r="K1336" s="8">
        <f t="shared" si="270"/>
        <v>126.8784</v>
      </c>
      <c r="L1336" s="8">
        <f t="shared" si="263"/>
        <v>0</v>
      </c>
      <c r="M1336" s="8">
        <f t="shared" si="264"/>
        <v>0</v>
      </c>
      <c r="N1336" s="8">
        <f t="shared" si="271"/>
        <v>0</v>
      </c>
      <c r="O1336" s="8">
        <f t="shared" si="272"/>
        <v>76.150800000000004</v>
      </c>
      <c r="P1336" s="8">
        <f t="shared" si="273"/>
        <v>76.150800000000004</v>
      </c>
    </row>
    <row r="1337" spans="1:16" outlineLevel="2" x14ac:dyDescent="0.25">
      <c r="A1337" s="1" t="s">
        <v>1111</v>
      </c>
      <c r="B1337" s="1" t="s">
        <v>1126</v>
      </c>
      <c r="C1337" s="9">
        <v>0</v>
      </c>
      <c r="D1337" s="9">
        <v>250</v>
      </c>
      <c r="E1337" s="9">
        <v>0</v>
      </c>
      <c r="F1337" s="9">
        <v>0</v>
      </c>
      <c r="G1337" s="8">
        <f t="shared" si="266"/>
        <v>0</v>
      </c>
      <c r="H1337" s="8">
        <f t="shared" si="267"/>
        <v>467.5</v>
      </c>
      <c r="I1337" s="8">
        <f t="shared" si="268"/>
        <v>0</v>
      </c>
      <c r="J1337" s="8">
        <f t="shared" si="269"/>
        <v>0</v>
      </c>
      <c r="K1337" s="8">
        <f t="shared" si="270"/>
        <v>467.5</v>
      </c>
      <c r="L1337" s="8">
        <f t="shared" si="263"/>
        <v>0</v>
      </c>
      <c r="M1337" s="8">
        <f t="shared" si="264"/>
        <v>467.5</v>
      </c>
      <c r="N1337" s="8">
        <f t="shared" si="271"/>
        <v>0</v>
      </c>
      <c r="O1337" s="8">
        <f t="shared" si="272"/>
        <v>0</v>
      </c>
      <c r="P1337" s="8">
        <f t="shared" si="273"/>
        <v>467.5</v>
      </c>
    </row>
    <row r="1338" spans="1:16" outlineLevel="2" x14ac:dyDescent="0.25">
      <c r="A1338" s="1" t="s">
        <v>1111</v>
      </c>
      <c r="B1338" s="1" t="s">
        <v>1127</v>
      </c>
      <c r="C1338" s="9">
        <v>0</v>
      </c>
      <c r="D1338" s="9">
        <v>75</v>
      </c>
      <c r="E1338" s="9">
        <v>0</v>
      </c>
      <c r="F1338" s="9">
        <v>66</v>
      </c>
      <c r="G1338" s="8">
        <f t="shared" si="266"/>
        <v>0</v>
      </c>
      <c r="H1338" s="8">
        <f t="shared" si="267"/>
        <v>140.25</v>
      </c>
      <c r="I1338" s="8">
        <f t="shared" si="268"/>
        <v>0</v>
      </c>
      <c r="J1338" s="8">
        <f t="shared" si="269"/>
        <v>704.88</v>
      </c>
      <c r="K1338" s="8">
        <f t="shared" si="270"/>
        <v>845.13</v>
      </c>
      <c r="L1338" s="8">
        <f t="shared" si="263"/>
        <v>0</v>
      </c>
      <c r="M1338" s="8">
        <f t="shared" si="264"/>
        <v>140.25</v>
      </c>
      <c r="N1338" s="8">
        <f t="shared" si="271"/>
        <v>0</v>
      </c>
      <c r="O1338" s="8">
        <f t="shared" si="272"/>
        <v>423.06</v>
      </c>
      <c r="P1338" s="8">
        <f t="shared" si="273"/>
        <v>563.30999999999995</v>
      </c>
    </row>
    <row r="1339" spans="1:16" outlineLevel="2" x14ac:dyDescent="0.25">
      <c r="A1339" s="1" t="s">
        <v>1111</v>
      </c>
      <c r="B1339" s="1" t="s">
        <v>1128</v>
      </c>
      <c r="C1339" s="9">
        <v>0</v>
      </c>
      <c r="D1339" s="9">
        <v>64</v>
      </c>
      <c r="E1339" s="9">
        <v>0</v>
      </c>
      <c r="F1339" s="9">
        <v>0</v>
      </c>
      <c r="G1339" s="8">
        <f t="shared" si="266"/>
        <v>0</v>
      </c>
      <c r="H1339" s="8">
        <f t="shared" si="267"/>
        <v>119.68</v>
      </c>
      <c r="I1339" s="8">
        <f t="shared" si="268"/>
        <v>0</v>
      </c>
      <c r="J1339" s="8">
        <f t="shared" si="269"/>
        <v>0</v>
      </c>
      <c r="K1339" s="8">
        <f t="shared" si="270"/>
        <v>119.68</v>
      </c>
      <c r="L1339" s="8">
        <f t="shared" si="263"/>
        <v>0</v>
      </c>
      <c r="M1339" s="8">
        <f t="shared" si="264"/>
        <v>119.68</v>
      </c>
      <c r="N1339" s="8">
        <f t="shared" si="271"/>
        <v>0</v>
      </c>
      <c r="O1339" s="8">
        <f t="shared" si="272"/>
        <v>0</v>
      </c>
      <c r="P1339" s="8">
        <f t="shared" si="273"/>
        <v>119.68</v>
      </c>
    </row>
    <row r="1340" spans="1:16" outlineLevel="1" x14ac:dyDescent="0.25">
      <c r="A1340" s="23" t="s">
        <v>1206</v>
      </c>
      <c r="B1340" s="22"/>
      <c r="C1340" s="9">
        <f t="shared" ref="C1340:P1340" si="275">SUBTOTAL(9,C1321:C1339)</f>
        <v>41</v>
      </c>
      <c r="D1340" s="9">
        <f t="shared" si="275"/>
        <v>1984.3049999999998</v>
      </c>
      <c r="E1340" s="9">
        <f t="shared" si="275"/>
        <v>0</v>
      </c>
      <c r="F1340" s="9">
        <f t="shared" si="275"/>
        <v>348.25700000000001</v>
      </c>
      <c r="G1340" s="8">
        <f t="shared" si="275"/>
        <v>32.39</v>
      </c>
      <c r="H1340" s="8">
        <f t="shared" si="275"/>
        <v>3710.6503499999999</v>
      </c>
      <c r="I1340" s="8">
        <f t="shared" si="275"/>
        <v>0</v>
      </c>
      <c r="J1340" s="8">
        <f t="shared" si="275"/>
        <v>3719.3847600000004</v>
      </c>
      <c r="K1340" s="8">
        <f t="shared" si="275"/>
        <v>7462.4251099999992</v>
      </c>
      <c r="L1340" s="8">
        <f t="shared" si="275"/>
        <v>32.39</v>
      </c>
      <c r="M1340" s="8">
        <f t="shared" si="275"/>
        <v>3710.6503499999999</v>
      </c>
      <c r="N1340" s="8">
        <f t="shared" si="275"/>
        <v>0</v>
      </c>
      <c r="O1340" s="8">
        <f t="shared" si="275"/>
        <v>2232.32737</v>
      </c>
      <c r="P1340" s="8">
        <f t="shared" si="275"/>
        <v>5975.3677200000002</v>
      </c>
    </row>
    <row r="1341" spans="1:16" outlineLevel="2" x14ac:dyDescent="0.25">
      <c r="A1341" s="1" t="s">
        <v>1129</v>
      </c>
      <c r="B1341" s="1" t="s">
        <v>962</v>
      </c>
      <c r="C1341" s="9">
        <v>38</v>
      </c>
      <c r="D1341" s="9">
        <v>1098</v>
      </c>
      <c r="E1341" s="9">
        <v>0</v>
      </c>
      <c r="F1341" s="9">
        <v>1280.0650000000001</v>
      </c>
      <c r="G1341" s="8">
        <f t="shared" si="266"/>
        <v>30.020000000000003</v>
      </c>
      <c r="H1341" s="8">
        <f t="shared" si="267"/>
        <v>2053.2600000000002</v>
      </c>
      <c r="I1341" s="8">
        <f t="shared" si="268"/>
        <v>0</v>
      </c>
      <c r="J1341" s="8">
        <f t="shared" si="269"/>
        <v>13671.0942</v>
      </c>
      <c r="K1341" s="8">
        <f t="shared" si="270"/>
        <v>15754.3742</v>
      </c>
      <c r="L1341" s="8">
        <f t="shared" si="263"/>
        <v>30.020000000000003</v>
      </c>
      <c r="M1341" s="8">
        <f t="shared" si="264"/>
        <v>2053.2600000000002</v>
      </c>
      <c r="N1341" s="8">
        <f t="shared" si="271"/>
        <v>0</v>
      </c>
      <c r="O1341" s="8">
        <f t="shared" si="272"/>
        <v>8205.2166500000003</v>
      </c>
      <c r="P1341" s="8">
        <f t="shared" si="273"/>
        <v>10288.496650000001</v>
      </c>
    </row>
    <row r="1342" spans="1:16" outlineLevel="2" x14ac:dyDescent="0.25">
      <c r="A1342" s="1" t="s">
        <v>1129</v>
      </c>
      <c r="B1342" s="1" t="s">
        <v>1130</v>
      </c>
      <c r="C1342" s="9">
        <v>0</v>
      </c>
      <c r="D1342" s="9">
        <v>33.06</v>
      </c>
      <c r="E1342" s="9">
        <v>0</v>
      </c>
      <c r="F1342" s="9">
        <v>0</v>
      </c>
      <c r="G1342" s="8">
        <f t="shared" si="266"/>
        <v>0</v>
      </c>
      <c r="H1342" s="8">
        <f t="shared" si="267"/>
        <v>61.822200000000009</v>
      </c>
      <c r="I1342" s="8">
        <f t="shared" si="268"/>
        <v>0</v>
      </c>
      <c r="J1342" s="8">
        <f t="shared" si="269"/>
        <v>0</v>
      </c>
      <c r="K1342" s="8">
        <f t="shared" si="270"/>
        <v>61.822200000000009</v>
      </c>
      <c r="L1342" s="8">
        <f t="shared" si="263"/>
        <v>0</v>
      </c>
      <c r="M1342" s="8">
        <f t="shared" si="264"/>
        <v>61.822200000000009</v>
      </c>
      <c r="N1342" s="8">
        <f t="shared" si="271"/>
        <v>0</v>
      </c>
      <c r="O1342" s="8">
        <f t="shared" si="272"/>
        <v>0</v>
      </c>
      <c r="P1342" s="8">
        <f t="shared" si="273"/>
        <v>61.822200000000009</v>
      </c>
    </row>
    <row r="1343" spans="1:16" outlineLevel="2" x14ac:dyDescent="0.25">
      <c r="A1343" s="1" t="s">
        <v>1129</v>
      </c>
      <c r="B1343" s="1" t="s">
        <v>218</v>
      </c>
      <c r="C1343" s="9">
        <v>20</v>
      </c>
      <c r="D1343" s="9">
        <v>1625.39</v>
      </c>
      <c r="E1343" s="9">
        <v>0</v>
      </c>
      <c r="F1343" s="9">
        <v>240.45</v>
      </c>
      <c r="G1343" s="8">
        <f t="shared" si="266"/>
        <v>15.8</v>
      </c>
      <c r="H1343" s="8">
        <f t="shared" si="267"/>
        <v>3039.4793000000004</v>
      </c>
      <c r="I1343" s="8">
        <f t="shared" si="268"/>
        <v>0</v>
      </c>
      <c r="J1343" s="8">
        <f t="shared" si="269"/>
        <v>2568.0059999999999</v>
      </c>
      <c r="K1343" s="8">
        <f t="shared" si="270"/>
        <v>5623.2853000000005</v>
      </c>
      <c r="L1343" s="8">
        <f t="shared" si="263"/>
        <v>15.8</v>
      </c>
      <c r="M1343" s="8">
        <f t="shared" si="264"/>
        <v>3039.4793000000004</v>
      </c>
      <c r="N1343" s="8">
        <f t="shared" si="271"/>
        <v>0</v>
      </c>
      <c r="O1343" s="8">
        <f t="shared" si="272"/>
        <v>1541.2845</v>
      </c>
      <c r="P1343" s="8">
        <f t="shared" si="273"/>
        <v>4596.5638000000008</v>
      </c>
    </row>
    <row r="1344" spans="1:16" outlineLevel="2" x14ac:dyDescent="0.25">
      <c r="A1344" s="1" t="s">
        <v>1129</v>
      </c>
      <c r="B1344" s="1" t="s">
        <v>1131</v>
      </c>
      <c r="C1344" s="9">
        <v>0</v>
      </c>
      <c r="D1344" s="9">
        <v>0</v>
      </c>
      <c r="E1344" s="9">
        <v>0</v>
      </c>
      <c r="F1344" s="9">
        <v>35.71</v>
      </c>
      <c r="G1344" s="8">
        <f t="shared" si="266"/>
        <v>0</v>
      </c>
      <c r="H1344" s="8">
        <f t="shared" si="267"/>
        <v>0</v>
      </c>
      <c r="I1344" s="8">
        <f t="shared" si="268"/>
        <v>0</v>
      </c>
      <c r="J1344" s="8">
        <f t="shared" si="269"/>
        <v>381.38279999999997</v>
      </c>
      <c r="K1344" s="8">
        <f t="shared" si="270"/>
        <v>381.38279999999997</v>
      </c>
      <c r="L1344" s="8">
        <f t="shared" si="263"/>
        <v>0</v>
      </c>
      <c r="M1344" s="8">
        <f t="shared" si="264"/>
        <v>0</v>
      </c>
      <c r="N1344" s="8">
        <f t="shared" si="271"/>
        <v>0</v>
      </c>
      <c r="O1344" s="8">
        <f t="shared" si="272"/>
        <v>228.90110000000001</v>
      </c>
      <c r="P1344" s="8">
        <f t="shared" si="273"/>
        <v>228.90110000000001</v>
      </c>
    </row>
    <row r="1345" spans="1:16" outlineLevel="2" x14ac:dyDescent="0.25">
      <c r="A1345" s="1" t="s">
        <v>1129</v>
      </c>
      <c r="B1345" s="1" t="s">
        <v>894</v>
      </c>
      <c r="C1345" s="9">
        <v>0</v>
      </c>
      <c r="D1345" s="9">
        <v>3066.45</v>
      </c>
      <c r="E1345" s="9">
        <v>0</v>
      </c>
      <c r="F1345" s="9">
        <v>815.93</v>
      </c>
      <c r="G1345" s="8">
        <f t="shared" si="266"/>
        <v>0</v>
      </c>
      <c r="H1345" s="8">
        <f t="shared" si="267"/>
        <v>5734.2614999999996</v>
      </c>
      <c r="I1345" s="8">
        <f t="shared" si="268"/>
        <v>0</v>
      </c>
      <c r="J1345" s="8">
        <f t="shared" si="269"/>
        <v>8714.1323999999986</v>
      </c>
      <c r="K1345" s="8">
        <f t="shared" si="270"/>
        <v>14448.393899999999</v>
      </c>
      <c r="L1345" s="8">
        <f t="shared" si="263"/>
        <v>0</v>
      </c>
      <c r="M1345" s="8">
        <f t="shared" si="264"/>
        <v>5734.2614999999996</v>
      </c>
      <c r="N1345" s="8">
        <f t="shared" si="271"/>
        <v>0</v>
      </c>
      <c r="O1345" s="8">
        <f t="shared" si="272"/>
        <v>5230.1112999999996</v>
      </c>
      <c r="P1345" s="8">
        <f t="shared" si="273"/>
        <v>10964.372799999999</v>
      </c>
    </row>
    <row r="1346" spans="1:16" outlineLevel="2" x14ac:dyDescent="0.25">
      <c r="A1346" s="1" t="s">
        <v>1129</v>
      </c>
      <c r="B1346" s="1" t="s">
        <v>1132</v>
      </c>
      <c r="C1346" s="9">
        <v>40</v>
      </c>
      <c r="D1346" s="9">
        <v>2173.3000000000002</v>
      </c>
      <c r="E1346" s="9">
        <v>0</v>
      </c>
      <c r="F1346" s="9">
        <v>435.21</v>
      </c>
      <c r="G1346" s="8">
        <f t="shared" si="266"/>
        <v>31.6</v>
      </c>
      <c r="H1346" s="8">
        <f t="shared" si="267"/>
        <v>4064.0710000000004</v>
      </c>
      <c r="I1346" s="8">
        <f t="shared" si="268"/>
        <v>0</v>
      </c>
      <c r="J1346" s="8">
        <f t="shared" si="269"/>
        <v>4648.0427999999993</v>
      </c>
      <c r="K1346" s="8">
        <f t="shared" si="270"/>
        <v>8743.7137999999995</v>
      </c>
      <c r="L1346" s="8">
        <f t="shared" si="263"/>
        <v>31.6</v>
      </c>
      <c r="M1346" s="8">
        <f t="shared" si="264"/>
        <v>4064.0710000000004</v>
      </c>
      <c r="N1346" s="8">
        <f t="shared" si="271"/>
        <v>0</v>
      </c>
      <c r="O1346" s="8">
        <f t="shared" si="272"/>
        <v>2789.6961000000001</v>
      </c>
      <c r="P1346" s="8">
        <f t="shared" si="273"/>
        <v>6885.3671000000004</v>
      </c>
    </row>
    <row r="1347" spans="1:16" outlineLevel="2" x14ac:dyDescent="0.25">
      <c r="A1347" s="1" t="s">
        <v>1129</v>
      </c>
      <c r="B1347" s="1" t="s">
        <v>1133</v>
      </c>
      <c r="C1347" s="9">
        <v>10</v>
      </c>
      <c r="D1347" s="9">
        <v>0</v>
      </c>
      <c r="E1347" s="9">
        <v>0</v>
      </c>
      <c r="F1347" s="9">
        <v>0</v>
      </c>
      <c r="G1347" s="8">
        <f t="shared" si="266"/>
        <v>7.9</v>
      </c>
      <c r="H1347" s="8">
        <f t="shared" si="267"/>
        <v>0</v>
      </c>
      <c r="I1347" s="8">
        <f t="shared" si="268"/>
        <v>0</v>
      </c>
      <c r="J1347" s="8">
        <f t="shared" si="269"/>
        <v>0</v>
      </c>
      <c r="K1347" s="8">
        <f t="shared" si="270"/>
        <v>7.9</v>
      </c>
      <c r="L1347" s="8">
        <f t="shared" si="263"/>
        <v>7.9</v>
      </c>
      <c r="M1347" s="8">
        <f t="shared" si="264"/>
        <v>0</v>
      </c>
      <c r="N1347" s="8">
        <f t="shared" si="271"/>
        <v>0</v>
      </c>
      <c r="O1347" s="8">
        <f t="shared" si="272"/>
        <v>0</v>
      </c>
      <c r="P1347" s="8">
        <f t="shared" si="273"/>
        <v>7.9</v>
      </c>
    </row>
    <row r="1348" spans="1:16" outlineLevel="2" x14ac:dyDescent="0.25">
      <c r="A1348" s="1" t="s">
        <v>1129</v>
      </c>
      <c r="B1348" s="1" t="s">
        <v>521</v>
      </c>
      <c r="C1348" s="9">
        <v>0</v>
      </c>
      <c r="D1348" s="9">
        <v>2183.36</v>
      </c>
      <c r="E1348" s="9">
        <v>0</v>
      </c>
      <c r="F1348" s="9">
        <v>1310.759</v>
      </c>
      <c r="G1348" s="8">
        <f t="shared" si="266"/>
        <v>0</v>
      </c>
      <c r="H1348" s="8">
        <f t="shared" si="267"/>
        <v>4082.8832000000007</v>
      </c>
      <c r="I1348" s="8">
        <f t="shared" si="268"/>
        <v>0</v>
      </c>
      <c r="J1348" s="8">
        <f t="shared" si="269"/>
        <v>13998.90612</v>
      </c>
      <c r="K1348" s="8">
        <f t="shared" si="270"/>
        <v>18081.78932</v>
      </c>
      <c r="L1348" s="8">
        <f t="shared" si="263"/>
        <v>0</v>
      </c>
      <c r="M1348" s="8">
        <f t="shared" si="264"/>
        <v>4082.8832000000007</v>
      </c>
      <c r="N1348" s="8">
        <f t="shared" si="271"/>
        <v>0</v>
      </c>
      <c r="O1348" s="8">
        <f t="shared" si="272"/>
        <v>8401.9651900000008</v>
      </c>
      <c r="P1348" s="8">
        <f t="shared" si="273"/>
        <v>12484.848390000001</v>
      </c>
    </row>
    <row r="1349" spans="1:16" outlineLevel="2" x14ac:dyDescent="0.25">
      <c r="A1349" s="1" t="s">
        <v>1129</v>
      </c>
      <c r="B1349" s="1" t="s">
        <v>188</v>
      </c>
      <c r="C1349" s="9">
        <v>0</v>
      </c>
      <c r="D1349" s="9">
        <v>396.65</v>
      </c>
      <c r="E1349" s="9">
        <v>0</v>
      </c>
      <c r="F1349" s="9">
        <v>348.98399999999998</v>
      </c>
      <c r="G1349" s="8">
        <f t="shared" si="266"/>
        <v>0</v>
      </c>
      <c r="H1349" s="8">
        <f t="shared" si="267"/>
        <v>741.7355</v>
      </c>
      <c r="I1349" s="8">
        <f t="shared" si="268"/>
        <v>0</v>
      </c>
      <c r="J1349" s="8">
        <f t="shared" si="269"/>
        <v>3727.1491199999996</v>
      </c>
      <c r="K1349" s="8">
        <f t="shared" si="270"/>
        <v>4468.8846199999998</v>
      </c>
      <c r="L1349" s="8">
        <f t="shared" si="263"/>
        <v>0</v>
      </c>
      <c r="M1349" s="8">
        <f t="shared" si="264"/>
        <v>741.7355</v>
      </c>
      <c r="N1349" s="8">
        <f t="shared" si="271"/>
        <v>0</v>
      </c>
      <c r="O1349" s="8">
        <f t="shared" si="272"/>
        <v>2236.9874399999999</v>
      </c>
      <c r="P1349" s="8">
        <f t="shared" si="273"/>
        <v>2978.7229399999997</v>
      </c>
    </row>
    <row r="1350" spans="1:16" outlineLevel="2" x14ac:dyDescent="0.25">
      <c r="A1350" s="1" t="s">
        <v>1129</v>
      </c>
      <c r="B1350" s="1" t="s">
        <v>153</v>
      </c>
      <c r="C1350" s="9">
        <v>160</v>
      </c>
      <c r="D1350" s="9">
        <v>5077.47</v>
      </c>
      <c r="E1350" s="9">
        <v>77</v>
      </c>
      <c r="F1350" s="9">
        <v>2991.34</v>
      </c>
      <c r="G1350" s="8">
        <f t="shared" si="266"/>
        <v>126.4</v>
      </c>
      <c r="H1350" s="8">
        <f t="shared" si="267"/>
        <v>9494.8689000000013</v>
      </c>
      <c r="I1350" s="8">
        <f t="shared" si="268"/>
        <v>164.78</v>
      </c>
      <c r="J1350" s="8">
        <f t="shared" si="269"/>
        <v>31947.511200000001</v>
      </c>
      <c r="K1350" s="8">
        <f t="shared" si="270"/>
        <v>41733.560100000002</v>
      </c>
      <c r="L1350" s="8">
        <f t="shared" si="263"/>
        <v>126.4</v>
      </c>
      <c r="M1350" s="8">
        <f t="shared" si="264"/>
        <v>9494.8689000000013</v>
      </c>
      <c r="N1350" s="8">
        <f t="shared" si="271"/>
        <v>65.45</v>
      </c>
      <c r="O1350" s="8">
        <f t="shared" si="272"/>
        <v>19174.489400000002</v>
      </c>
      <c r="P1350" s="8">
        <f t="shared" si="273"/>
        <v>28861.208300000006</v>
      </c>
    </row>
    <row r="1351" spans="1:16" outlineLevel="2" x14ac:dyDescent="0.25">
      <c r="A1351" s="1" t="s">
        <v>1129</v>
      </c>
      <c r="B1351" s="1" t="s">
        <v>1134</v>
      </c>
      <c r="C1351" s="9">
        <v>0</v>
      </c>
      <c r="D1351" s="9">
        <v>6209.02</v>
      </c>
      <c r="E1351" s="9">
        <v>0</v>
      </c>
      <c r="F1351" s="9">
        <v>1665.742</v>
      </c>
      <c r="G1351" s="8">
        <f t="shared" si="266"/>
        <v>0</v>
      </c>
      <c r="H1351" s="8">
        <f t="shared" si="267"/>
        <v>11610.867400000001</v>
      </c>
      <c r="I1351" s="8">
        <f t="shared" si="268"/>
        <v>0</v>
      </c>
      <c r="J1351" s="8">
        <f t="shared" si="269"/>
        <v>17790.12456</v>
      </c>
      <c r="K1351" s="8">
        <f t="shared" si="270"/>
        <v>29400.991959999999</v>
      </c>
      <c r="L1351" s="8">
        <f t="shared" si="263"/>
        <v>0</v>
      </c>
      <c r="M1351" s="8">
        <f t="shared" si="264"/>
        <v>11610.867400000001</v>
      </c>
      <c r="N1351" s="8">
        <f t="shared" si="271"/>
        <v>0</v>
      </c>
      <c r="O1351" s="8">
        <f t="shared" si="272"/>
        <v>10677.406220000001</v>
      </c>
      <c r="P1351" s="8">
        <f t="shared" si="273"/>
        <v>22288.27362</v>
      </c>
    </row>
    <row r="1352" spans="1:16" outlineLevel="2" x14ac:dyDescent="0.25">
      <c r="A1352" s="1" t="s">
        <v>1129</v>
      </c>
      <c r="B1352" s="1" t="s">
        <v>1135</v>
      </c>
      <c r="C1352" s="9">
        <v>18</v>
      </c>
      <c r="D1352" s="9">
        <v>4321.6899999999996</v>
      </c>
      <c r="E1352" s="9">
        <v>0</v>
      </c>
      <c r="F1352" s="9">
        <v>783.36</v>
      </c>
      <c r="G1352" s="8">
        <f t="shared" si="266"/>
        <v>14.22</v>
      </c>
      <c r="H1352" s="8">
        <f t="shared" si="267"/>
        <v>8081.5603000000001</v>
      </c>
      <c r="I1352" s="8">
        <f t="shared" si="268"/>
        <v>0</v>
      </c>
      <c r="J1352" s="8">
        <f t="shared" si="269"/>
        <v>8366.2847999999994</v>
      </c>
      <c r="K1352" s="8">
        <f t="shared" si="270"/>
        <v>16462.0651</v>
      </c>
      <c r="L1352" s="8">
        <f t="shared" si="263"/>
        <v>14.22</v>
      </c>
      <c r="M1352" s="8">
        <f t="shared" si="264"/>
        <v>8081.5603000000001</v>
      </c>
      <c r="N1352" s="8">
        <f t="shared" si="271"/>
        <v>0</v>
      </c>
      <c r="O1352" s="8">
        <f t="shared" si="272"/>
        <v>5021.3375999999998</v>
      </c>
      <c r="P1352" s="8">
        <f t="shared" si="273"/>
        <v>13117.117900000001</v>
      </c>
    </row>
    <row r="1353" spans="1:16" outlineLevel="2" x14ac:dyDescent="0.25">
      <c r="A1353" s="1" t="s">
        <v>1129</v>
      </c>
      <c r="B1353" s="1" t="s">
        <v>1136</v>
      </c>
      <c r="C1353" s="9">
        <v>0</v>
      </c>
      <c r="D1353" s="9">
        <v>1433.97</v>
      </c>
      <c r="E1353" s="9">
        <v>0</v>
      </c>
      <c r="F1353" s="9">
        <v>287.58999999999997</v>
      </c>
      <c r="G1353" s="8">
        <f t="shared" si="266"/>
        <v>0</v>
      </c>
      <c r="H1353" s="8">
        <f t="shared" si="267"/>
        <v>2681.5239000000001</v>
      </c>
      <c r="I1353" s="8">
        <f t="shared" si="268"/>
        <v>0</v>
      </c>
      <c r="J1353" s="8">
        <f t="shared" si="269"/>
        <v>3071.4611999999997</v>
      </c>
      <c r="K1353" s="8">
        <f t="shared" si="270"/>
        <v>5752.9850999999999</v>
      </c>
      <c r="L1353" s="8">
        <f t="shared" ref="L1353:L1419" si="276">+C1353*0.79</f>
        <v>0</v>
      </c>
      <c r="M1353" s="8">
        <f t="shared" ref="M1353:M1419" si="277">+D1353*1.87</f>
        <v>2681.5239000000001</v>
      </c>
      <c r="N1353" s="8">
        <f t="shared" si="271"/>
        <v>0</v>
      </c>
      <c r="O1353" s="8">
        <f t="shared" si="272"/>
        <v>1843.4518999999998</v>
      </c>
      <c r="P1353" s="8">
        <f t="shared" si="273"/>
        <v>4524.9758000000002</v>
      </c>
    </row>
    <row r="1354" spans="1:16" outlineLevel="2" x14ac:dyDescent="0.25">
      <c r="A1354" s="1" t="s">
        <v>1129</v>
      </c>
      <c r="B1354" s="1" t="s">
        <v>307</v>
      </c>
      <c r="C1354" s="9">
        <v>0</v>
      </c>
      <c r="D1354" s="9">
        <v>1896.848</v>
      </c>
      <c r="E1354" s="9">
        <v>0</v>
      </c>
      <c r="F1354" s="9">
        <v>856.54</v>
      </c>
      <c r="G1354" s="8">
        <f t="shared" si="266"/>
        <v>0</v>
      </c>
      <c r="H1354" s="8">
        <f t="shared" si="267"/>
        <v>3547.1057599999999</v>
      </c>
      <c r="I1354" s="8">
        <f t="shared" si="268"/>
        <v>0</v>
      </c>
      <c r="J1354" s="8">
        <f t="shared" si="269"/>
        <v>9147.8472000000002</v>
      </c>
      <c r="K1354" s="8">
        <f t="shared" si="270"/>
        <v>12694.952960000001</v>
      </c>
      <c r="L1354" s="8">
        <f t="shared" si="276"/>
        <v>0</v>
      </c>
      <c r="M1354" s="8">
        <f t="shared" si="277"/>
        <v>3547.1057599999999</v>
      </c>
      <c r="N1354" s="8">
        <f t="shared" si="271"/>
        <v>0</v>
      </c>
      <c r="O1354" s="8">
        <f t="shared" si="272"/>
        <v>5490.4214000000002</v>
      </c>
      <c r="P1354" s="8">
        <f t="shared" si="273"/>
        <v>9037.5271599999996</v>
      </c>
    </row>
    <row r="1355" spans="1:16" outlineLevel="2" x14ac:dyDescent="0.25">
      <c r="A1355" s="1" t="s">
        <v>1129</v>
      </c>
      <c r="B1355" s="1" t="s">
        <v>1137</v>
      </c>
      <c r="C1355" s="9">
        <v>0</v>
      </c>
      <c r="D1355" s="9">
        <v>1059.48</v>
      </c>
      <c r="E1355" s="9">
        <v>0</v>
      </c>
      <c r="F1355" s="9">
        <v>457.59</v>
      </c>
      <c r="G1355" s="8">
        <f t="shared" si="266"/>
        <v>0</v>
      </c>
      <c r="H1355" s="8">
        <f t="shared" si="267"/>
        <v>1981.2276000000002</v>
      </c>
      <c r="I1355" s="8">
        <f t="shared" si="268"/>
        <v>0</v>
      </c>
      <c r="J1355" s="8">
        <f t="shared" si="269"/>
        <v>4887.0611999999992</v>
      </c>
      <c r="K1355" s="8">
        <f t="shared" si="270"/>
        <v>6868.2887999999994</v>
      </c>
      <c r="L1355" s="8">
        <f t="shared" si="276"/>
        <v>0</v>
      </c>
      <c r="M1355" s="8">
        <f t="shared" si="277"/>
        <v>1981.2276000000002</v>
      </c>
      <c r="N1355" s="8">
        <f t="shared" si="271"/>
        <v>0</v>
      </c>
      <c r="O1355" s="8">
        <f t="shared" si="272"/>
        <v>2933.1518999999998</v>
      </c>
      <c r="P1355" s="8">
        <f t="shared" si="273"/>
        <v>4914.3795</v>
      </c>
    </row>
    <row r="1356" spans="1:16" outlineLevel="2" x14ac:dyDescent="0.25">
      <c r="A1356" s="1" t="s">
        <v>1129</v>
      </c>
      <c r="B1356" s="1" t="s">
        <v>1138</v>
      </c>
      <c r="C1356" s="9">
        <v>0</v>
      </c>
      <c r="D1356" s="9">
        <v>1096.5</v>
      </c>
      <c r="E1356" s="9">
        <v>0</v>
      </c>
      <c r="F1356" s="9">
        <v>204.22</v>
      </c>
      <c r="G1356" s="8">
        <f t="shared" si="266"/>
        <v>0</v>
      </c>
      <c r="H1356" s="8">
        <f t="shared" si="267"/>
        <v>2050.4549999999999</v>
      </c>
      <c r="I1356" s="8">
        <f t="shared" si="268"/>
        <v>0</v>
      </c>
      <c r="J1356" s="8">
        <f t="shared" si="269"/>
        <v>2181.0695999999998</v>
      </c>
      <c r="K1356" s="8">
        <f t="shared" si="270"/>
        <v>4231.5245999999997</v>
      </c>
      <c r="L1356" s="8">
        <f t="shared" si="276"/>
        <v>0</v>
      </c>
      <c r="M1356" s="8">
        <f t="shared" si="277"/>
        <v>2050.4549999999999</v>
      </c>
      <c r="N1356" s="8">
        <f t="shared" si="271"/>
        <v>0</v>
      </c>
      <c r="O1356" s="8">
        <f t="shared" si="272"/>
        <v>1309.0502000000001</v>
      </c>
      <c r="P1356" s="8">
        <f t="shared" si="273"/>
        <v>3359.5052000000001</v>
      </c>
    </row>
    <row r="1357" spans="1:16" outlineLevel="2" x14ac:dyDescent="0.25">
      <c r="A1357" s="1" t="s">
        <v>1129</v>
      </c>
      <c r="B1357" s="1" t="s">
        <v>1139</v>
      </c>
      <c r="C1357" s="9">
        <v>15</v>
      </c>
      <c r="D1357" s="9">
        <v>2408.94</v>
      </c>
      <c r="E1357" s="9">
        <v>27</v>
      </c>
      <c r="F1357" s="9">
        <v>1853.768</v>
      </c>
      <c r="G1357" s="8">
        <f t="shared" si="266"/>
        <v>11.850000000000001</v>
      </c>
      <c r="H1357" s="8">
        <f t="shared" si="267"/>
        <v>4504.7178000000004</v>
      </c>
      <c r="I1357" s="8">
        <f t="shared" si="268"/>
        <v>57.78</v>
      </c>
      <c r="J1357" s="8">
        <f t="shared" si="269"/>
        <v>19798.24224</v>
      </c>
      <c r="K1357" s="8">
        <f t="shared" si="270"/>
        <v>24372.590039999999</v>
      </c>
      <c r="L1357" s="8">
        <f t="shared" si="276"/>
        <v>11.850000000000001</v>
      </c>
      <c r="M1357" s="8">
        <f t="shared" si="277"/>
        <v>4504.7178000000004</v>
      </c>
      <c r="N1357" s="8">
        <f t="shared" si="271"/>
        <v>22.95</v>
      </c>
      <c r="O1357" s="8">
        <f t="shared" si="272"/>
        <v>11882.65288</v>
      </c>
      <c r="P1357" s="8">
        <f t="shared" si="273"/>
        <v>16422.170679999999</v>
      </c>
    </row>
    <row r="1358" spans="1:16" outlineLevel="2" x14ac:dyDescent="0.25">
      <c r="A1358" s="1" t="s">
        <v>1129</v>
      </c>
      <c r="B1358" s="1" t="s">
        <v>1140</v>
      </c>
      <c r="C1358" s="9">
        <v>291.67</v>
      </c>
      <c r="D1358" s="9">
        <v>2379.7249999999999</v>
      </c>
      <c r="E1358" s="9">
        <v>0</v>
      </c>
      <c r="F1358" s="9">
        <v>323.08</v>
      </c>
      <c r="G1358" s="8">
        <f t="shared" si="266"/>
        <v>230.41930000000002</v>
      </c>
      <c r="H1358" s="8">
        <f t="shared" si="267"/>
        <v>4450.0857500000002</v>
      </c>
      <c r="I1358" s="8">
        <f t="shared" si="268"/>
        <v>0</v>
      </c>
      <c r="J1358" s="8">
        <f t="shared" si="269"/>
        <v>3450.4943999999996</v>
      </c>
      <c r="K1358" s="8">
        <f t="shared" si="270"/>
        <v>8130.9994499999993</v>
      </c>
      <c r="L1358" s="8">
        <f t="shared" si="276"/>
        <v>230.41930000000002</v>
      </c>
      <c r="M1358" s="8">
        <f t="shared" si="277"/>
        <v>4450.0857500000002</v>
      </c>
      <c r="N1358" s="8">
        <f t="shared" si="271"/>
        <v>0</v>
      </c>
      <c r="O1358" s="8">
        <f t="shared" si="272"/>
        <v>2070.9427999999998</v>
      </c>
      <c r="P1358" s="8">
        <f t="shared" si="273"/>
        <v>6751.4478499999996</v>
      </c>
    </row>
    <row r="1359" spans="1:16" outlineLevel="2" x14ac:dyDescent="0.25">
      <c r="A1359" s="1" t="s">
        <v>1129</v>
      </c>
      <c r="B1359" s="1" t="s">
        <v>1141</v>
      </c>
      <c r="C1359" s="9">
        <v>0</v>
      </c>
      <c r="D1359" s="9">
        <v>2010.0920000000001</v>
      </c>
      <c r="E1359" s="9">
        <v>0</v>
      </c>
      <c r="F1359" s="9">
        <v>437.38</v>
      </c>
      <c r="G1359" s="8">
        <f t="shared" si="266"/>
        <v>0</v>
      </c>
      <c r="H1359" s="8">
        <f t="shared" si="267"/>
        <v>3758.8720400000002</v>
      </c>
      <c r="I1359" s="8">
        <f t="shared" si="268"/>
        <v>0</v>
      </c>
      <c r="J1359" s="8">
        <f t="shared" si="269"/>
        <v>4671.2183999999997</v>
      </c>
      <c r="K1359" s="8">
        <f t="shared" si="270"/>
        <v>8430.0904399999999</v>
      </c>
      <c r="L1359" s="8">
        <f t="shared" si="276"/>
        <v>0</v>
      </c>
      <c r="M1359" s="8">
        <f t="shared" si="277"/>
        <v>3758.8720400000002</v>
      </c>
      <c r="N1359" s="8">
        <f t="shared" si="271"/>
        <v>0</v>
      </c>
      <c r="O1359" s="8">
        <f t="shared" si="272"/>
        <v>2803.6057999999998</v>
      </c>
      <c r="P1359" s="8">
        <f t="shared" si="273"/>
        <v>6562.4778399999996</v>
      </c>
    </row>
    <row r="1360" spans="1:16" outlineLevel="2" x14ac:dyDescent="0.25">
      <c r="A1360" s="1" t="s">
        <v>1129</v>
      </c>
      <c r="B1360" s="1" t="s">
        <v>1142</v>
      </c>
      <c r="C1360" s="9">
        <v>0</v>
      </c>
      <c r="D1360" s="9">
        <v>1722.06</v>
      </c>
      <c r="E1360" s="9">
        <v>0</v>
      </c>
      <c r="F1360" s="9">
        <v>975.45</v>
      </c>
      <c r="G1360" s="8">
        <f t="shared" si="266"/>
        <v>0</v>
      </c>
      <c r="H1360" s="8">
        <f t="shared" si="267"/>
        <v>3220.2521999999999</v>
      </c>
      <c r="I1360" s="8">
        <f t="shared" si="268"/>
        <v>0</v>
      </c>
      <c r="J1360" s="8">
        <f t="shared" si="269"/>
        <v>10417.806</v>
      </c>
      <c r="K1360" s="8">
        <f t="shared" si="270"/>
        <v>13638.058199999999</v>
      </c>
      <c r="L1360" s="8">
        <f t="shared" si="276"/>
        <v>0</v>
      </c>
      <c r="M1360" s="8">
        <f t="shared" si="277"/>
        <v>3220.2521999999999</v>
      </c>
      <c r="N1360" s="8">
        <f t="shared" si="271"/>
        <v>0</v>
      </c>
      <c r="O1360" s="8">
        <f t="shared" si="272"/>
        <v>6252.6345000000001</v>
      </c>
      <c r="P1360" s="8">
        <f t="shared" si="273"/>
        <v>9472.8866999999991</v>
      </c>
    </row>
    <row r="1361" spans="1:16" outlineLevel="2" x14ac:dyDescent="0.25">
      <c r="A1361" s="1" t="s">
        <v>1129</v>
      </c>
      <c r="B1361" s="1" t="s">
        <v>1143</v>
      </c>
      <c r="C1361" s="9">
        <v>139</v>
      </c>
      <c r="D1361" s="9">
        <v>2693.97</v>
      </c>
      <c r="E1361" s="9">
        <v>0</v>
      </c>
      <c r="F1361" s="9">
        <v>1932.2</v>
      </c>
      <c r="G1361" s="8">
        <f t="shared" si="266"/>
        <v>109.81</v>
      </c>
      <c r="H1361" s="8">
        <f t="shared" si="267"/>
        <v>5037.7239</v>
      </c>
      <c r="I1361" s="8">
        <f t="shared" si="268"/>
        <v>0</v>
      </c>
      <c r="J1361" s="8">
        <f t="shared" si="269"/>
        <v>20635.896000000001</v>
      </c>
      <c r="K1361" s="8">
        <f t="shared" si="270"/>
        <v>25783.429900000003</v>
      </c>
      <c r="L1361" s="8">
        <f t="shared" si="276"/>
        <v>109.81</v>
      </c>
      <c r="M1361" s="8">
        <f t="shared" si="277"/>
        <v>5037.7239</v>
      </c>
      <c r="N1361" s="8">
        <f t="shared" si="271"/>
        <v>0</v>
      </c>
      <c r="O1361" s="8">
        <f t="shared" si="272"/>
        <v>12385.402</v>
      </c>
      <c r="P1361" s="8">
        <f t="shared" si="273"/>
        <v>17532.9359</v>
      </c>
    </row>
    <row r="1362" spans="1:16" outlineLevel="2" x14ac:dyDescent="0.25">
      <c r="A1362" s="1" t="s">
        <v>1129</v>
      </c>
      <c r="B1362" s="1" t="s">
        <v>144</v>
      </c>
      <c r="C1362" s="9">
        <v>0</v>
      </c>
      <c r="D1362" s="9">
        <v>1734.73</v>
      </c>
      <c r="E1362" s="9">
        <v>40</v>
      </c>
      <c r="F1362" s="9">
        <v>729.36</v>
      </c>
      <c r="G1362" s="8">
        <f t="shared" si="266"/>
        <v>0</v>
      </c>
      <c r="H1362" s="8">
        <f t="shared" si="267"/>
        <v>3243.9451000000004</v>
      </c>
      <c r="I1362" s="8">
        <f t="shared" si="268"/>
        <v>85.600000000000009</v>
      </c>
      <c r="J1362" s="8">
        <f t="shared" si="269"/>
        <v>7789.5648000000001</v>
      </c>
      <c r="K1362" s="8">
        <f t="shared" si="270"/>
        <v>11119.109899999999</v>
      </c>
      <c r="L1362" s="8">
        <f t="shared" si="276"/>
        <v>0</v>
      </c>
      <c r="M1362" s="8">
        <f t="shared" si="277"/>
        <v>3243.9451000000004</v>
      </c>
      <c r="N1362" s="8">
        <f t="shared" si="271"/>
        <v>34</v>
      </c>
      <c r="O1362" s="8">
        <f t="shared" si="272"/>
        <v>4675.1976000000004</v>
      </c>
      <c r="P1362" s="8">
        <f t="shared" si="273"/>
        <v>7953.1427000000003</v>
      </c>
    </row>
    <row r="1363" spans="1:16" outlineLevel="2" x14ac:dyDescent="0.25">
      <c r="A1363" s="1" t="s">
        <v>1129</v>
      </c>
      <c r="B1363" s="1" t="s">
        <v>1144</v>
      </c>
      <c r="C1363" s="9">
        <v>0</v>
      </c>
      <c r="D1363" s="9">
        <v>851.48</v>
      </c>
      <c r="E1363" s="9">
        <v>0</v>
      </c>
      <c r="F1363" s="9">
        <v>499.04</v>
      </c>
      <c r="G1363" s="8">
        <f t="shared" si="266"/>
        <v>0</v>
      </c>
      <c r="H1363" s="8">
        <f t="shared" si="267"/>
        <v>1592.2676000000001</v>
      </c>
      <c r="I1363" s="8">
        <f t="shared" si="268"/>
        <v>0</v>
      </c>
      <c r="J1363" s="8">
        <f t="shared" si="269"/>
        <v>5329.7471999999998</v>
      </c>
      <c r="K1363" s="8">
        <f t="shared" si="270"/>
        <v>6922.0147999999999</v>
      </c>
      <c r="L1363" s="8">
        <f t="shared" si="276"/>
        <v>0</v>
      </c>
      <c r="M1363" s="8">
        <f t="shared" si="277"/>
        <v>1592.2676000000001</v>
      </c>
      <c r="N1363" s="8">
        <f t="shared" si="271"/>
        <v>0</v>
      </c>
      <c r="O1363" s="8">
        <f t="shared" si="272"/>
        <v>3198.8464000000004</v>
      </c>
      <c r="P1363" s="8">
        <f t="shared" si="273"/>
        <v>4791.1140000000005</v>
      </c>
    </row>
    <row r="1364" spans="1:16" outlineLevel="2" x14ac:dyDescent="0.25">
      <c r="A1364" s="1" t="s">
        <v>1129</v>
      </c>
      <c r="B1364" s="1" t="s">
        <v>1145</v>
      </c>
      <c r="C1364" s="9">
        <v>0</v>
      </c>
      <c r="D1364" s="9">
        <v>622.92999999999995</v>
      </c>
      <c r="E1364" s="9">
        <v>0</v>
      </c>
      <c r="F1364" s="9">
        <v>448.64</v>
      </c>
      <c r="G1364" s="8">
        <f t="shared" si="266"/>
        <v>0</v>
      </c>
      <c r="H1364" s="8">
        <f t="shared" si="267"/>
        <v>1164.8790999999999</v>
      </c>
      <c r="I1364" s="8">
        <f t="shared" si="268"/>
        <v>0</v>
      </c>
      <c r="J1364" s="8">
        <f t="shared" si="269"/>
        <v>4791.4751999999999</v>
      </c>
      <c r="K1364" s="8">
        <f t="shared" si="270"/>
        <v>5956.3543</v>
      </c>
      <c r="L1364" s="8">
        <f t="shared" si="276"/>
        <v>0</v>
      </c>
      <c r="M1364" s="8">
        <f t="shared" si="277"/>
        <v>1164.8790999999999</v>
      </c>
      <c r="N1364" s="8">
        <f t="shared" si="271"/>
        <v>0</v>
      </c>
      <c r="O1364" s="8">
        <f t="shared" si="272"/>
        <v>2875.7824000000001</v>
      </c>
      <c r="P1364" s="8">
        <f t="shared" si="273"/>
        <v>4040.6615000000002</v>
      </c>
    </row>
    <row r="1365" spans="1:16" outlineLevel="2" x14ac:dyDescent="0.25">
      <c r="A1365" s="1" t="s">
        <v>1129</v>
      </c>
      <c r="B1365" s="1" t="s">
        <v>490</v>
      </c>
      <c r="C1365" s="9">
        <v>50</v>
      </c>
      <c r="D1365" s="9">
        <v>11031.97</v>
      </c>
      <c r="E1365" s="9">
        <v>0</v>
      </c>
      <c r="F1365" s="9">
        <v>1383.38</v>
      </c>
      <c r="G1365" s="8">
        <f t="shared" si="266"/>
        <v>39.5</v>
      </c>
      <c r="H1365" s="8">
        <f t="shared" si="267"/>
        <v>20629.783899999999</v>
      </c>
      <c r="I1365" s="8">
        <f t="shared" si="268"/>
        <v>0</v>
      </c>
      <c r="J1365" s="8">
        <f t="shared" si="269"/>
        <v>14774.4984</v>
      </c>
      <c r="K1365" s="8">
        <f t="shared" si="270"/>
        <v>35443.782299999999</v>
      </c>
      <c r="L1365" s="8">
        <f t="shared" si="276"/>
        <v>39.5</v>
      </c>
      <c r="M1365" s="8">
        <f t="shared" si="277"/>
        <v>20629.783899999999</v>
      </c>
      <c r="N1365" s="8">
        <f t="shared" si="271"/>
        <v>0</v>
      </c>
      <c r="O1365" s="8">
        <f t="shared" si="272"/>
        <v>8867.4658000000018</v>
      </c>
      <c r="P1365" s="8">
        <f t="shared" si="273"/>
        <v>29536.7497</v>
      </c>
    </row>
    <row r="1366" spans="1:16" outlineLevel="1" x14ac:dyDescent="0.25">
      <c r="A1366" s="23" t="s">
        <v>1205</v>
      </c>
      <c r="B1366" s="22"/>
      <c r="C1366" s="9">
        <f t="shared" ref="C1366:P1366" si="278">SUBTOTAL(9,C1341:C1365)</f>
        <v>781.67000000000007</v>
      </c>
      <c r="D1366" s="9">
        <f t="shared" si="278"/>
        <v>57127.084999999999</v>
      </c>
      <c r="E1366" s="9">
        <f t="shared" si="278"/>
        <v>144</v>
      </c>
      <c r="F1366" s="9">
        <f t="shared" si="278"/>
        <v>20295.788</v>
      </c>
      <c r="G1366" s="8">
        <f t="shared" si="278"/>
        <v>617.51930000000004</v>
      </c>
      <c r="H1366" s="8">
        <f t="shared" si="278"/>
        <v>106827.64895</v>
      </c>
      <c r="I1366" s="8">
        <f t="shared" si="278"/>
        <v>308.16000000000003</v>
      </c>
      <c r="J1366" s="8">
        <f t="shared" si="278"/>
        <v>216759.01584000004</v>
      </c>
      <c r="K1366" s="8">
        <f t="shared" si="278"/>
        <v>324512.34409000003</v>
      </c>
      <c r="L1366" s="8">
        <f t="shared" si="278"/>
        <v>617.51930000000004</v>
      </c>
      <c r="M1366" s="8">
        <f t="shared" si="278"/>
        <v>106827.64895</v>
      </c>
      <c r="N1366" s="8">
        <f t="shared" si="278"/>
        <v>122.4</v>
      </c>
      <c r="O1366" s="8">
        <f t="shared" si="278"/>
        <v>130096.00108</v>
      </c>
      <c r="P1366" s="8">
        <f t="shared" si="278"/>
        <v>237663.56933000003</v>
      </c>
    </row>
    <row r="1367" spans="1:16" outlineLevel="2" x14ac:dyDescent="0.25">
      <c r="A1367" s="1" t="s">
        <v>1146</v>
      </c>
      <c r="B1367" s="1" t="s">
        <v>383</v>
      </c>
      <c r="C1367" s="9">
        <v>0</v>
      </c>
      <c r="D1367" s="9">
        <v>163.6</v>
      </c>
      <c r="E1367" s="9">
        <v>0</v>
      </c>
      <c r="F1367" s="9">
        <v>64</v>
      </c>
      <c r="G1367" s="8">
        <f t="shared" si="266"/>
        <v>0</v>
      </c>
      <c r="H1367" s="8">
        <f t="shared" si="267"/>
        <v>305.93200000000002</v>
      </c>
      <c r="I1367" s="8">
        <f t="shared" si="268"/>
        <v>0</v>
      </c>
      <c r="J1367" s="8">
        <f t="shared" si="269"/>
        <v>683.52</v>
      </c>
      <c r="K1367" s="8">
        <f t="shared" si="270"/>
        <v>989.452</v>
      </c>
      <c r="L1367" s="8">
        <f t="shared" si="276"/>
        <v>0</v>
      </c>
      <c r="M1367" s="8">
        <f t="shared" si="277"/>
        <v>305.93200000000002</v>
      </c>
      <c r="N1367" s="8">
        <f t="shared" si="271"/>
        <v>0</v>
      </c>
      <c r="O1367" s="8">
        <f t="shared" si="272"/>
        <v>410.24</v>
      </c>
      <c r="P1367" s="8">
        <f t="shared" si="273"/>
        <v>716.17200000000003</v>
      </c>
    </row>
    <row r="1368" spans="1:16" outlineLevel="2" x14ac:dyDescent="0.25">
      <c r="A1368" s="1" t="s">
        <v>1146</v>
      </c>
      <c r="B1368" s="1" t="s">
        <v>1147</v>
      </c>
      <c r="C1368" s="9">
        <v>0</v>
      </c>
      <c r="D1368" s="9">
        <v>1631.5</v>
      </c>
      <c r="E1368" s="9">
        <v>0</v>
      </c>
      <c r="F1368" s="9">
        <v>276.05</v>
      </c>
      <c r="G1368" s="8">
        <f t="shared" si="266"/>
        <v>0</v>
      </c>
      <c r="H1368" s="8">
        <f t="shared" si="267"/>
        <v>3050.9050000000002</v>
      </c>
      <c r="I1368" s="8">
        <f t="shared" si="268"/>
        <v>0</v>
      </c>
      <c r="J1368" s="8">
        <f t="shared" si="269"/>
        <v>2948.2139999999999</v>
      </c>
      <c r="K1368" s="8">
        <f t="shared" si="270"/>
        <v>5999.1190000000006</v>
      </c>
      <c r="L1368" s="8">
        <f t="shared" si="276"/>
        <v>0</v>
      </c>
      <c r="M1368" s="8">
        <f t="shared" si="277"/>
        <v>3050.9050000000002</v>
      </c>
      <c r="N1368" s="8">
        <f t="shared" si="271"/>
        <v>0</v>
      </c>
      <c r="O1368" s="8">
        <f t="shared" si="272"/>
        <v>1769.4805000000001</v>
      </c>
      <c r="P1368" s="8">
        <f t="shared" si="273"/>
        <v>4820.3855000000003</v>
      </c>
    </row>
    <row r="1369" spans="1:16" outlineLevel="2" x14ac:dyDescent="0.25">
      <c r="A1369" s="1" t="s">
        <v>1146</v>
      </c>
      <c r="B1369" s="1" t="s">
        <v>1148</v>
      </c>
      <c r="C1369" s="9">
        <v>231.43</v>
      </c>
      <c r="D1369" s="9">
        <v>1921.89</v>
      </c>
      <c r="E1369" s="9">
        <v>372.26</v>
      </c>
      <c r="F1369" s="9">
        <v>534.47</v>
      </c>
      <c r="G1369" s="8">
        <f t="shared" si="266"/>
        <v>182.8297</v>
      </c>
      <c r="H1369" s="8">
        <f t="shared" si="267"/>
        <v>3593.9343000000003</v>
      </c>
      <c r="I1369" s="8">
        <f t="shared" si="268"/>
        <v>796.63639999999998</v>
      </c>
      <c r="J1369" s="8">
        <f t="shared" si="269"/>
        <v>5708.1396000000004</v>
      </c>
      <c r="K1369" s="8">
        <f t="shared" si="270"/>
        <v>10281.540000000001</v>
      </c>
      <c r="L1369" s="8">
        <f t="shared" si="276"/>
        <v>182.8297</v>
      </c>
      <c r="M1369" s="8">
        <f t="shared" si="277"/>
        <v>3593.9343000000003</v>
      </c>
      <c r="N1369" s="8">
        <f t="shared" si="271"/>
        <v>316.42099999999999</v>
      </c>
      <c r="O1369" s="8">
        <f t="shared" si="272"/>
        <v>3425.9527000000003</v>
      </c>
      <c r="P1369" s="8">
        <f t="shared" si="273"/>
        <v>7519.1377000000002</v>
      </c>
    </row>
    <row r="1370" spans="1:16" outlineLevel="2" x14ac:dyDescent="0.25">
      <c r="A1370" s="1" t="s">
        <v>1146</v>
      </c>
      <c r="B1370" s="1" t="s">
        <v>1149</v>
      </c>
      <c r="C1370" s="9">
        <v>0</v>
      </c>
      <c r="D1370" s="9">
        <v>50.08</v>
      </c>
      <c r="E1370" s="9">
        <v>0</v>
      </c>
      <c r="F1370" s="9">
        <v>0</v>
      </c>
      <c r="G1370" s="8">
        <f t="shared" si="266"/>
        <v>0</v>
      </c>
      <c r="H1370" s="8">
        <f t="shared" si="267"/>
        <v>93.649600000000007</v>
      </c>
      <c r="I1370" s="8">
        <f t="shared" si="268"/>
        <v>0</v>
      </c>
      <c r="J1370" s="8">
        <f t="shared" si="269"/>
        <v>0</v>
      </c>
      <c r="K1370" s="8">
        <f t="shared" si="270"/>
        <v>93.649600000000007</v>
      </c>
      <c r="L1370" s="8">
        <f t="shared" si="276"/>
        <v>0</v>
      </c>
      <c r="M1370" s="8">
        <f t="shared" si="277"/>
        <v>93.649600000000007</v>
      </c>
      <c r="N1370" s="8">
        <f t="shared" si="271"/>
        <v>0</v>
      </c>
      <c r="O1370" s="8">
        <f t="shared" si="272"/>
        <v>0</v>
      </c>
      <c r="P1370" s="8">
        <f t="shared" si="273"/>
        <v>93.649600000000007</v>
      </c>
    </row>
    <row r="1371" spans="1:16" outlineLevel="2" x14ac:dyDescent="0.25">
      <c r="A1371" s="1" t="s">
        <v>1146</v>
      </c>
      <c r="B1371" s="1" t="s">
        <v>1150</v>
      </c>
      <c r="C1371" s="9">
        <v>0</v>
      </c>
      <c r="D1371" s="9">
        <v>1461.3420000000001</v>
      </c>
      <c r="E1371" s="9">
        <v>0</v>
      </c>
      <c r="F1371" s="9">
        <v>657.298</v>
      </c>
      <c r="G1371" s="8">
        <f t="shared" si="266"/>
        <v>0</v>
      </c>
      <c r="H1371" s="8">
        <f t="shared" si="267"/>
        <v>2732.7095400000003</v>
      </c>
      <c r="I1371" s="8">
        <f t="shared" si="268"/>
        <v>0</v>
      </c>
      <c r="J1371" s="8">
        <f t="shared" si="269"/>
        <v>7019.9426400000002</v>
      </c>
      <c r="K1371" s="8">
        <f t="shared" si="270"/>
        <v>9752.652180000001</v>
      </c>
      <c r="L1371" s="8">
        <f t="shared" si="276"/>
        <v>0</v>
      </c>
      <c r="M1371" s="8">
        <f t="shared" si="277"/>
        <v>2732.7095400000003</v>
      </c>
      <c r="N1371" s="8">
        <f t="shared" si="271"/>
        <v>0</v>
      </c>
      <c r="O1371" s="8">
        <f t="shared" si="272"/>
        <v>4213.2801799999997</v>
      </c>
      <c r="P1371" s="8">
        <f t="shared" si="273"/>
        <v>6945.9897199999996</v>
      </c>
    </row>
    <row r="1372" spans="1:16" outlineLevel="2" x14ac:dyDescent="0.25">
      <c r="A1372" s="1" t="s">
        <v>1146</v>
      </c>
      <c r="B1372" s="1" t="s">
        <v>271</v>
      </c>
      <c r="C1372" s="9">
        <v>59</v>
      </c>
      <c r="D1372" s="9">
        <v>2797.194</v>
      </c>
      <c r="E1372" s="9">
        <v>78.423000000000002</v>
      </c>
      <c r="F1372" s="9">
        <v>746</v>
      </c>
      <c r="G1372" s="8">
        <f t="shared" si="266"/>
        <v>46.61</v>
      </c>
      <c r="H1372" s="8">
        <f t="shared" si="267"/>
        <v>5230.7527799999998</v>
      </c>
      <c r="I1372" s="8">
        <f t="shared" si="268"/>
        <v>167.82522</v>
      </c>
      <c r="J1372" s="8">
        <f t="shared" si="269"/>
        <v>7967.28</v>
      </c>
      <c r="K1372" s="8">
        <f t="shared" si="270"/>
        <v>13412.467999999999</v>
      </c>
      <c r="L1372" s="8">
        <f t="shared" si="276"/>
        <v>46.61</v>
      </c>
      <c r="M1372" s="8">
        <f t="shared" si="277"/>
        <v>5230.7527799999998</v>
      </c>
      <c r="N1372" s="8">
        <f t="shared" si="271"/>
        <v>66.659549999999996</v>
      </c>
      <c r="O1372" s="8">
        <f t="shared" si="272"/>
        <v>4781.8599999999997</v>
      </c>
      <c r="P1372" s="8">
        <f t="shared" si="273"/>
        <v>10125.88233</v>
      </c>
    </row>
    <row r="1373" spans="1:16" outlineLevel="2" x14ac:dyDescent="0.25">
      <c r="A1373" s="1" t="s">
        <v>1146</v>
      </c>
      <c r="B1373" s="1" t="s">
        <v>1151</v>
      </c>
      <c r="C1373" s="9">
        <v>85</v>
      </c>
      <c r="D1373" s="9">
        <v>1143.1469999999999</v>
      </c>
      <c r="E1373" s="9">
        <v>40</v>
      </c>
      <c r="F1373" s="9">
        <v>227.39</v>
      </c>
      <c r="G1373" s="8">
        <f t="shared" si="266"/>
        <v>67.150000000000006</v>
      </c>
      <c r="H1373" s="8">
        <f t="shared" si="267"/>
        <v>2137.68489</v>
      </c>
      <c r="I1373" s="8">
        <f t="shared" si="268"/>
        <v>85.600000000000009</v>
      </c>
      <c r="J1373" s="8">
        <f t="shared" si="269"/>
        <v>2428.5251999999996</v>
      </c>
      <c r="K1373" s="8">
        <f t="shared" si="270"/>
        <v>4718.9600899999996</v>
      </c>
      <c r="L1373" s="8">
        <f t="shared" si="276"/>
        <v>67.150000000000006</v>
      </c>
      <c r="M1373" s="8">
        <f t="shared" si="277"/>
        <v>2137.68489</v>
      </c>
      <c r="N1373" s="8">
        <f t="shared" si="271"/>
        <v>34</v>
      </c>
      <c r="O1373" s="8">
        <f t="shared" si="272"/>
        <v>1457.5699</v>
      </c>
      <c r="P1373" s="8">
        <f t="shared" si="273"/>
        <v>3696.40479</v>
      </c>
    </row>
    <row r="1374" spans="1:16" outlineLevel="2" x14ac:dyDescent="0.25">
      <c r="A1374" s="1" t="s">
        <v>1146</v>
      </c>
      <c r="B1374" s="1" t="s">
        <v>1152</v>
      </c>
      <c r="C1374" s="9">
        <v>0</v>
      </c>
      <c r="D1374" s="9">
        <v>20</v>
      </c>
      <c r="E1374" s="9">
        <v>0</v>
      </c>
      <c r="F1374" s="9">
        <v>0</v>
      </c>
      <c r="G1374" s="8">
        <f t="shared" si="266"/>
        <v>0</v>
      </c>
      <c r="H1374" s="8">
        <f t="shared" si="267"/>
        <v>37.400000000000006</v>
      </c>
      <c r="I1374" s="8">
        <f t="shared" si="268"/>
        <v>0</v>
      </c>
      <c r="J1374" s="8">
        <f t="shared" si="269"/>
        <v>0</v>
      </c>
      <c r="K1374" s="8">
        <f t="shared" si="270"/>
        <v>37.400000000000006</v>
      </c>
      <c r="L1374" s="8">
        <f t="shared" si="276"/>
        <v>0</v>
      </c>
      <c r="M1374" s="8">
        <f t="shared" si="277"/>
        <v>37.400000000000006</v>
      </c>
      <c r="N1374" s="8">
        <f t="shared" si="271"/>
        <v>0</v>
      </c>
      <c r="O1374" s="8">
        <f t="shared" si="272"/>
        <v>0</v>
      </c>
      <c r="P1374" s="8">
        <f t="shared" si="273"/>
        <v>37.400000000000006</v>
      </c>
    </row>
    <row r="1375" spans="1:16" outlineLevel="2" x14ac:dyDescent="0.25">
      <c r="A1375" s="1" t="s">
        <v>1146</v>
      </c>
      <c r="B1375" s="1" t="s">
        <v>720</v>
      </c>
      <c r="C1375" s="9">
        <v>0</v>
      </c>
      <c r="D1375" s="9">
        <v>2536.94</v>
      </c>
      <c r="E1375" s="9">
        <v>120</v>
      </c>
      <c r="F1375" s="9">
        <v>1584.204</v>
      </c>
      <c r="G1375" s="8">
        <f t="shared" si="266"/>
        <v>0</v>
      </c>
      <c r="H1375" s="8">
        <f t="shared" si="267"/>
        <v>4744.0778</v>
      </c>
      <c r="I1375" s="8">
        <f t="shared" si="268"/>
        <v>256.8</v>
      </c>
      <c r="J1375" s="8">
        <f t="shared" si="269"/>
        <v>16919.298719999999</v>
      </c>
      <c r="K1375" s="8">
        <f t="shared" si="270"/>
        <v>21920.176520000001</v>
      </c>
      <c r="L1375" s="8">
        <f t="shared" si="276"/>
        <v>0</v>
      </c>
      <c r="M1375" s="8">
        <f t="shared" si="277"/>
        <v>4744.0778</v>
      </c>
      <c r="N1375" s="8">
        <f t="shared" si="271"/>
        <v>102</v>
      </c>
      <c r="O1375" s="8">
        <f t="shared" si="272"/>
        <v>10154.74764</v>
      </c>
      <c r="P1375" s="8">
        <f t="shared" si="273"/>
        <v>15000.825440000001</v>
      </c>
    </row>
    <row r="1376" spans="1:16" outlineLevel="2" x14ac:dyDescent="0.25">
      <c r="A1376" s="1" t="s">
        <v>1146</v>
      </c>
      <c r="B1376" s="1" t="s">
        <v>1153</v>
      </c>
      <c r="C1376" s="9">
        <v>0</v>
      </c>
      <c r="D1376" s="9">
        <v>73.718000000000004</v>
      </c>
      <c r="E1376" s="9">
        <v>0</v>
      </c>
      <c r="F1376" s="9">
        <v>0</v>
      </c>
      <c r="G1376" s="8">
        <f t="shared" ref="G1376:G1427" si="279">+C1376*0.79</f>
        <v>0</v>
      </c>
      <c r="H1376" s="8">
        <f t="shared" ref="H1376:H1427" si="280">+D1376*1.87</f>
        <v>137.85266000000001</v>
      </c>
      <c r="I1376" s="8">
        <f t="shared" ref="I1376:I1427" si="281">+E1376*2.14</f>
        <v>0</v>
      </c>
      <c r="J1376" s="8">
        <f t="shared" ref="J1376:J1427" si="282">+F1376*10.68</f>
        <v>0</v>
      </c>
      <c r="K1376" s="8">
        <f t="shared" ref="K1376:K1427" si="283">SUM(G1376:J1376)</f>
        <v>137.85266000000001</v>
      </c>
      <c r="L1376" s="8">
        <f t="shared" si="276"/>
        <v>0</v>
      </c>
      <c r="M1376" s="8">
        <f t="shared" si="277"/>
        <v>137.85266000000001</v>
      </c>
      <c r="N1376" s="8">
        <f t="shared" ref="N1376:N1427" si="284">+E1376*0.85</f>
        <v>0</v>
      </c>
      <c r="O1376" s="8">
        <f t="shared" ref="O1376:O1427" si="285">+F1376*6.41</f>
        <v>0</v>
      </c>
      <c r="P1376" s="8">
        <f t="shared" ref="P1376:P1427" si="286">SUM(L1376:O1376)</f>
        <v>137.85266000000001</v>
      </c>
    </row>
    <row r="1377" spans="1:16" outlineLevel="2" x14ac:dyDescent="0.25">
      <c r="A1377" s="1" t="s">
        <v>1146</v>
      </c>
      <c r="B1377" s="1" t="s">
        <v>439</v>
      </c>
      <c r="C1377" s="9">
        <v>0</v>
      </c>
      <c r="D1377" s="9">
        <v>1213.7750000000001</v>
      </c>
      <c r="E1377" s="9">
        <v>0</v>
      </c>
      <c r="F1377" s="9">
        <v>835.73</v>
      </c>
      <c r="G1377" s="8">
        <f t="shared" si="279"/>
        <v>0</v>
      </c>
      <c r="H1377" s="8">
        <f t="shared" si="280"/>
        <v>2269.7592500000005</v>
      </c>
      <c r="I1377" s="8">
        <f t="shared" si="281"/>
        <v>0</v>
      </c>
      <c r="J1377" s="8">
        <f t="shared" si="282"/>
        <v>8925.5964000000004</v>
      </c>
      <c r="K1377" s="8">
        <f t="shared" si="283"/>
        <v>11195.355650000001</v>
      </c>
      <c r="L1377" s="8">
        <f t="shared" si="276"/>
        <v>0</v>
      </c>
      <c r="M1377" s="8">
        <f t="shared" si="277"/>
        <v>2269.7592500000005</v>
      </c>
      <c r="N1377" s="8">
        <f t="shared" si="284"/>
        <v>0</v>
      </c>
      <c r="O1377" s="8">
        <f t="shared" si="285"/>
        <v>5357.0293000000001</v>
      </c>
      <c r="P1377" s="8">
        <f t="shared" si="286"/>
        <v>7626.7885500000011</v>
      </c>
    </row>
    <row r="1378" spans="1:16" outlineLevel="2" x14ac:dyDescent="0.25">
      <c r="A1378" s="1" t="s">
        <v>1146</v>
      </c>
      <c r="B1378" s="1" t="s">
        <v>1154</v>
      </c>
      <c r="C1378" s="9">
        <v>0</v>
      </c>
      <c r="D1378" s="9">
        <v>2858.962</v>
      </c>
      <c r="E1378" s="9">
        <v>0</v>
      </c>
      <c r="F1378" s="9">
        <v>1035.204</v>
      </c>
      <c r="G1378" s="8">
        <f t="shared" si="279"/>
        <v>0</v>
      </c>
      <c r="H1378" s="8">
        <f t="shared" si="280"/>
        <v>5346.2589400000006</v>
      </c>
      <c r="I1378" s="8">
        <f t="shared" si="281"/>
        <v>0</v>
      </c>
      <c r="J1378" s="8">
        <f t="shared" si="282"/>
        <v>11055.978719999999</v>
      </c>
      <c r="K1378" s="8">
        <f t="shared" si="283"/>
        <v>16402.237659999999</v>
      </c>
      <c r="L1378" s="8">
        <f t="shared" si="276"/>
        <v>0</v>
      </c>
      <c r="M1378" s="8">
        <f t="shared" si="277"/>
        <v>5346.2589400000006</v>
      </c>
      <c r="N1378" s="8">
        <f t="shared" si="284"/>
        <v>0</v>
      </c>
      <c r="O1378" s="8">
        <f t="shared" si="285"/>
        <v>6635.6576399999994</v>
      </c>
      <c r="P1378" s="8">
        <f t="shared" si="286"/>
        <v>11981.916580000001</v>
      </c>
    </row>
    <row r="1379" spans="1:16" outlineLevel="2" x14ac:dyDescent="0.25">
      <c r="A1379" s="1" t="s">
        <v>1146</v>
      </c>
      <c r="B1379" s="1" t="s">
        <v>1155</v>
      </c>
      <c r="C1379" s="9">
        <v>199.59</v>
      </c>
      <c r="D1379" s="9">
        <v>1249.01</v>
      </c>
      <c r="E1379" s="9">
        <v>0</v>
      </c>
      <c r="F1379" s="9">
        <v>177.70400000000001</v>
      </c>
      <c r="G1379" s="8">
        <f t="shared" si="279"/>
        <v>157.67610000000002</v>
      </c>
      <c r="H1379" s="8">
        <f t="shared" si="280"/>
        <v>2335.6487000000002</v>
      </c>
      <c r="I1379" s="8">
        <f t="shared" si="281"/>
        <v>0</v>
      </c>
      <c r="J1379" s="8">
        <f t="shared" si="282"/>
        <v>1897.8787199999999</v>
      </c>
      <c r="K1379" s="8">
        <f t="shared" si="283"/>
        <v>4391.20352</v>
      </c>
      <c r="L1379" s="8">
        <f t="shared" si="276"/>
        <v>157.67610000000002</v>
      </c>
      <c r="M1379" s="8">
        <f t="shared" si="277"/>
        <v>2335.6487000000002</v>
      </c>
      <c r="N1379" s="8">
        <f t="shared" si="284"/>
        <v>0</v>
      </c>
      <c r="O1379" s="8">
        <f t="shared" si="285"/>
        <v>1139.0826400000001</v>
      </c>
      <c r="P1379" s="8">
        <f t="shared" si="286"/>
        <v>3632.4074400000004</v>
      </c>
    </row>
    <row r="1380" spans="1:16" outlineLevel="2" x14ac:dyDescent="0.25">
      <c r="A1380" s="1" t="s">
        <v>1146</v>
      </c>
      <c r="B1380" s="1" t="s">
        <v>1156</v>
      </c>
      <c r="C1380" s="9">
        <v>75</v>
      </c>
      <c r="D1380" s="9">
        <v>782.02</v>
      </c>
      <c r="E1380" s="9">
        <v>0</v>
      </c>
      <c r="F1380" s="9">
        <v>280.48</v>
      </c>
      <c r="G1380" s="8">
        <f t="shared" si="279"/>
        <v>59.25</v>
      </c>
      <c r="H1380" s="8">
        <f t="shared" si="280"/>
        <v>1462.3774000000001</v>
      </c>
      <c r="I1380" s="8">
        <f t="shared" si="281"/>
        <v>0</v>
      </c>
      <c r="J1380" s="8">
        <f t="shared" si="282"/>
        <v>2995.5264000000002</v>
      </c>
      <c r="K1380" s="8">
        <f t="shared" si="283"/>
        <v>4517.1538</v>
      </c>
      <c r="L1380" s="8">
        <f t="shared" si="276"/>
        <v>59.25</v>
      </c>
      <c r="M1380" s="8">
        <f t="shared" si="277"/>
        <v>1462.3774000000001</v>
      </c>
      <c r="N1380" s="8">
        <f t="shared" si="284"/>
        <v>0</v>
      </c>
      <c r="O1380" s="8">
        <f t="shared" si="285"/>
        <v>1797.8768000000002</v>
      </c>
      <c r="P1380" s="8">
        <f t="shared" si="286"/>
        <v>3319.5042000000003</v>
      </c>
    </row>
    <row r="1381" spans="1:16" outlineLevel="2" x14ac:dyDescent="0.25">
      <c r="A1381" s="1" t="s">
        <v>1146</v>
      </c>
      <c r="B1381" s="1" t="s">
        <v>1157</v>
      </c>
      <c r="C1381" s="9">
        <v>0</v>
      </c>
      <c r="D1381" s="9">
        <v>477.94</v>
      </c>
      <c r="E1381" s="9">
        <v>0</v>
      </c>
      <c r="F1381" s="9">
        <v>103.75</v>
      </c>
      <c r="G1381" s="8">
        <f t="shared" si="279"/>
        <v>0</v>
      </c>
      <c r="H1381" s="8">
        <f t="shared" si="280"/>
        <v>893.7478000000001</v>
      </c>
      <c r="I1381" s="8">
        <f t="shared" si="281"/>
        <v>0</v>
      </c>
      <c r="J1381" s="8">
        <f t="shared" si="282"/>
        <v>1108.05</v>
      </c>
      <c r="K1381" s="8">
        <f t="shared" si="283"/>
        <v>2001.7978000000001</v>
      </c>
      <c r="L1381" s="8">
        <f t="shared" si="276"/>
        <v>0</v>
      </c>
      <c r="M1381" s="8">
        <f t="shared" si="277"/>
        <v>893.7478000000001</v>
      </c>
      <c r="N1381" s="8">
        <f t="shared" si="284"/>
        <v>0</v>
      </c>
      <c r="O1381" s="8">
        <f t="shared" si="285"/>
        <v>665.03750000000002</v>
      </c>
      <c r="P1381" s="8">
        <f t="shared" si="286"/>
        <v>1558.7853</v>
      </c>
    </row>
    <row r="1382" spans="1:16" outlineLevel="2" x14ac:dyDescent="0.25">
      <c r="A1382" s="1" t="s">
        <v>1146</v>
      </c>
      <c r="B1382" s="1" t="s">
        <v>1158</v>
      </c>
      <c r="C1382" s="9">
        <v>0</v>
      </c>
      <c r="D1382" s="9">
        <v>40</v>
      </c>
      <c r="E1382" s="9">
        <v>0</v>
      </c>
      <c r="F1382" s="9">
        <v>0</v>
      </c>
      <c r="G1382" s="8">
        <f t="shared" si="279"/>
        <v>0</v>
      </c>
      <c r="H1382" s="8">
        <f t="shared" si="280"/>
        <v>74.800000000000011</v>
      </c>
      <c r="I1382" s="8">
        <f t="shared" si="281"/>
        <v>0</v>
      </c>
      <c r="J1382" s="8">
        <f t="shared" si="282"/>
        <v>0</v>
      </c>
      <c r="K1382" s="8">
        <f t="shared" si="283"/>
        <v>74.800000000000011</v>
      </c>
      <c r="L1382" s="8">
        <f t="shared" si="276"/>
        <v>0</v>
      </c>
      <c r="M1382" s="8">
        <f t="shared" si="277"/>
        <v>74.800000000000011</v>
      </c>
      <c r="N1382" s="8">
        <f t="shared" si="284"/>
        <v>0</v>
      </c>
      <c r="O1382" s="8">
        <f t="shared" si="285"/>
        <v>0</v>
      </c>
      <c r="P1382" s="8">
        <f t="shared" si="286"/>
        <v>74.800000000000011</v>
      </c>
    </row>
    <row r="1383" spans="1:16" outlineLevel="2" x14ac:dyDescent="0.25">
      <c r="A1383" s="1" t="s">
        <v>1146</v>
      </c>
      <c r="B1383" s="1" t="s">
        <v>1159</v>
      </c>
      <c r="C1383" s="9">
        <v>80</v>
      </c>
      <c r="D1383" s="9">
        <v>1970.04</v>
      </c>
      <c r="E1383" s="9">
        <v>5</v>
      </c>
      <c r="F1383" s="9">
        <v>616</v>
      </c>
      <c r="G1383" s="8">
        <f t="shared" si="279"/>
        <v>63.2</v>
      </c>
      <c r="H1383" s="8">
        <f t="shared" si="280"/>
        <v>3683.9748</v>
      </c>
      <c r="I1383" s="8">
        <f t="shared" si="281"/>
        <v>10.700000000000001</v>
      </c>
      <c r="J1383" s="8">
        <f t="shared" si="282"/>
        <v>6578.88</v>
      </c>
      <c r="K1383" s="8">
        <f t="shared" si="283"/>
        <v>10336.754799999999</v>
      </c>
      <c r="L1383" s="8">
        <f t="shared" si="276"/>
        <v>63.2</v>
      </c>
      <c r="M1383" s="8">
        <f t="shared" si="277"/>
        <v>3683.9748</v>
      </c>
      <c r="N1383" s="8">
        <f t="shared" si="284"/>
        <v>4.25</v>
      </c>
      <c r="O1383" s="8">
        <f t="shared" si="285"/>
        <v>3948.56</v>
      </c>
      <c r="P1383" s="8">
        <f t="shared" si="286"/>
        <v>7699.9848000000002</v>
      </c>
    </row>
    <row r="1384" spans="1:16" outlineLevel="2" x14ac:dyDescent="0.25">
      <c r="A1384" s="1" t="s">
        <v>1146</v>
      </c>
      <c r="B1384" s="1" t="s">
        <v>1160</v>
      </c>
      <c r="C1384" s="9">
        <v>0</v>
      </c>
      <c r="D1384" s="9">
        <v>2978.8820000000001</v>
      </c>
      <c r="E1384" s="9">
        <v>0</v>
      </c>
      <c r="F1384" s="9">
        <v>795.64</v>
      </c>
      <c r="G1384" s="8">
        <f t="shared" si="279"/>
        <v>0</v>
      </c>
      <c r="H1384" s="8">
        <f t="shared" si="280"/>
        <v>5570.5093400000005</v>
      </c>
      <c r="I1384" s="8">
        <f t="shared" si="281"/>
        <v>0</v>
      </c>
      <c r="J1384" s="8">
        <f t="shared" si="282"/>
        <v>8497.4351999999999</v>
      </c>
      <c r="K1384" s="8">
        <f t="shared" si="283"/>
        <v>14067.94454</v>
      </c>
      <c r="L1384" s="8">
        <f t="shared" si="276"/>
        <v>0</v>
      </c>
      <c r="M1384" s="8">
        <f t="shared" si="277"/>
        <v>5570.5093400000005</v>
      </c>
      <c r="N1384" s="8">
        <f t="shared" si="284"/>
        <v>0</v>
      </c>
      <c r="O1384" s="8">
        <f t="shared" si="285"/>
        <v>5100.0523999999996</v>
      </c>
      <c r="P1384" s="8">
        <f t="shared" si="286"/>
        <v>10670.561740000001</v>
      </c>
    </row>
    <row r="1385" spans="1:16" outlineLevel="2" x14ac:dyDescent="0.25">
      <c r="A1385" s="1" t="s">
        <v>1146</v>
      </c>
      <c r="B1385" s="1" t="s">
        <v>1161</v>
      </c>
      <c r="C1385" s="9">
        <v>0</v>
      </c>
      <c r="D1385" s="9">
        <v>2905.47</v>
      </c>
      <c r="E1385" s="9">
        <v>0</v>
      </c>
      <c r="F1385" s="9">
        <v>869.93200000000002</v>
      </c>
      <c r="G1385" s="8">
        <f t="shared" si="279"/>
        <v>0</v>
      </c>
      <c r="H1385" s="8">
        <f t="shared" si="280"/>
        <v>5433.2289000000001</v>
      </c>
      <c r="I1385" s="8">
        <f t="shared" si="281"/>
        <v>0</v>
      </c>
      <c r="J1385" s="8">
        <f t="shared" si="282"/>
        <v>9290.8737600000004</v>
      </c>
      <c r="K1385" s="8">
        <f t="shared" si="283"/>
        <v>14724.10266</v>
      </c>
      <c r="L1385" s="8">
        <f t="shared" si="276"/>
        <v>0</v>
      </c>
      <c r="M1385" s="8">
        <f t="shared" si="277"/>
        <v>5433.2289000000001</v>
      </c>
      <c r="N1385" s="8">
        <f t="shared" si="284"/>
        <v>0</v>
      </c>
      <c r="O1385" s="8">
        <f t="shared" si="285"/>
        <v>5576.2641199999998</v>
      </c>
      <c r="P1385" s="8">
        <f t="shared" si="286"/>
        <v>11009.49302</v>
      </c>
    </row>
    <row r="1386" spans="1:16" outlineLevel="2" x14ac:dyDescent="0.25">
      <c r="A1386" s="1" t="s">
        <v>1146</v>
      </c>
      <c r="B1386" s="1" t="s">
        <v>1162</v>
      </c>
      <c r="C1386" s="9">
        <v>42</v>
      </c>
      <c r="D1386" s="9">
        <v>2310.4319999999998</v>
      </c>
      <c r="E1386" s="9">
        <v>0</v>
      </c>
      <c r="F1386" s="9">
        <v>1094.999</v>
      </c>
      <c r="G1386" s="8">
        <f t="shared" si="279"/>
        <v>33.18</v>
      </c>
      <c r="H1386" s="8">
        <f t="shared" si="280"/>
        <v>4320.5078400000002</v>
      </c>
      <c r="I1386" s="8">
        <f t="shared" si="281"/>
        <v>0</v>
      </c>
      <c r="J1386" s="8">
        <f t="shared" si="282"/>
        <v>11694.589319999999</v>
      </c>
      <c r="K1386" s="8">
        <f t="shared" si="283"/>
        <v>16048.27716</v>
      </c>
      <c r="L1386" s="8">
        <f t="shared" si="276"/>
        <v>33.18</v>
      </c>
      <c r="M1386" s="8">
        <f t="shared" si="277"/>
        <v>4320.5078400000002</v>
      </c>
      <c r="N1386" s="8">
        <f t="shared" si="284"/>
        <v>0</v>
      </c>
      <c r="O1386" s="8">
        <f t="shared" si="285"/>
        <v>7018.9435899999999</v>
      </c>
      <c r="P1386" s="8">
        <f t="shared" si="286"/>
        <v>11372.631430000001</v>
      </c>
    </row>
    <row r="1387" spans="1:16" outlineLevel="2" x14ac:dyDescent="0.25">
      <c r="A1387" s="1" t="s">
        <v>1146</v>
      </c>
      <c r="B1387" s="1" t="s">
        <v>957</v>
      </c>
      <c r="C1387" s="9">
        <v>0</v>
      </c>
      <c r="D1387" s="9">
        <v>776.08</v>
      </c>
      <c r="E1387" s="9">
        <v>0</v>
      </c>
      <c r="F1387" s="9">
        <v>481.61</v>
      </c>
      <c r="G1387" s="8">
        <f t="shared" si="279"/>
        <v>0</v>
      </c>
      <c r="H1387" s="8">
        <f t="shared" si="280"/>
        <v>1451.2696000000001</v>
      </c>
      <c r="I1387" s="8">
        <f t="shared" si="281"/>
        <v>0</v>
      </c>
      <c r="J1387" s="8">
        <f t="shared" si="282"/>
        <v>5143.5947999999999</v>
      </c>
      <c r="K1387" s="8">
        <f t="shared" si="283"/>
        <v>6594.8644000000004</v>
      </c>
      <c r="L1387" s="8">
        <f t="shared" si="276"/>
        <v>0</v>
      </c>
      <c r="M1387" s="8">
        <f t="shared" si="277"/>
        <v>1451.2696000000001</v>
      </c>
      <c r="N1387" s="8">
        <f t="shared" si="284"/>
        <v>0</v>
      </c>
      <c r="O1387" s="8">
        <f t="shared" si="285"/>
        <v>3087.1201000000001</v>
      </c>
      <c r="P1387" s="8">
        <f t="shared" si="286"/>
        <v>4538.3896999999997</v>
      </c>
    </row>
    <row r="1388" spans="1:16" outlineLevel="2" x14ac:dyDescent="0.25">
      <c r="A1388" s="1" t="s">
        <v>1146</v>
      </c>
      <c r="B1388" s="1" t="s">
        <v>1163</v>
      </c>
      <c r="C1388" s="9">
        <v>21.8</v>
      </c>
      <c r="D1388" s="9">
        <v>2096.8229999999999</v>
      </c>
      <c r="E1388" s="9">
        <v>0</v>
      </c>
      <c r="F1388" s="9">
        <v>540.65</v>
      </c>
      <c r="G1388" s="8">
        <f t="shared" si="279"/>
        <v>17.222000000000001</v>
      </c>
      <c r="H1388" s="8">
        <f t="shared" si="280"/>
        <v>3921.0590099999999</v>
      </c>
      <c r="I1388" s="8">
        <f t="shared" si="281"/>
        <v>0</v>
      </c>
      <c r="J1388" s="8">
        <f t="shared" si="282"/>
        <v>5774.1419999999998</v>
      </c>
      <c r="K1388" s="8">
        <f t="shared" si="283"/>
        <v>9712.4230100000004</v>
      </c>
      <c r="L1388" s="8">
        <f t="shared" si="276"/>
        <v>17.222000000000001</v>
      </c>
      <c r="M1388" s="8">
        <f t="shared" si="277"/>
        <v>3921.0590099999999</v>
      </c>
      <c r="N1388" s="8">
        <f t="shared" si="284"/>
        <v>0</v>
      </c>
      <c r="O1388" s="8">
        <f t="shared" si="285"/>
        <v>3465.5664999999999</v>
      </c>
      <c r="P1388" s="8">
        <f t="shared" si="286"/>
        <v>7403.8475099999996</v>
      </c>
    </row>
    <row r="1389" spans="1:16" outlineLevel="1" x14ac:dyDescent="0.25">
      <c r="A1389" s="23" t="s">
        <v>1204</v>
      </c>
      <c r="B1389" s="22"/>
      <c r="C1389" s="9">
        <f t="shared" ref="C1389:P1389" si="287">SUBTOTAL(9,C1367:C1388)</f>
        <v>793.81999999999994</v>
      </c>
      <c r="D1389" s="9">
        <f t="shared" si="287"/>
        <v>31458.845000000005</v>
      </c>
      <c r="E1389" s="9">
        <f t="shared" si="287"/>
        <v>615.68299999999999</v>
      </c>
      <c r="F1389" s="9">
        <f t="shared" si="287"/>
        <v>10921.110999999999</v>
      </c>
      <c r="G1389" s="8">
        <f t="shared" si="287"/>
        <v>627.11779999999999</v>
      </c>
      <c r="H1389" s="8">
        <f t="shared" si="287"/>
        <v>58828.040150000008</v>
      </c>
      <c r="I1389" s="8">
        <f t="shared" si="287"/>
        <v>1317.5616199999999</v>
      </c>
      <c r="J1389" s="8">
        <f t="shared" si="287"/>
        <v>116637.46548000001</v>
      </c>
      <c r="K1389" s="8">
        <f t="shared" si="287"/>
        <v>177410.18504999997</v>
      </c>
      <c r="L1389" s="8">
        <f t="shared" si="287"/>
        <v>627.11779999999999</v>
      </c>
      <c r="M1389" s="8">
        <f t="shared" si="287"/>
        <v>58828.040150000008</v>
      </c>
      <c r="N1389" s="8">
        <f t="shared" si="287"/>
        <v>523.33055000000002</v>
      </c>
      <c r="O1389" s="8">
        <f t="shared" si="287"/>
        <v>70004.321509999994</v>
      </c>
      <c r="P1389" s="8">
        <f t="shared" si="287"/>
        <v>129982.81001000002</v>
      </c>
    </row>
    <row r="1390" spans="1:16" outlineLevel="2" x14ac:dyDescent="0.25">
      <c r="A1390" s="1" t="s">
        <v>1164</v>
      </c>
      <c r="B1390" s="1" t="s">
        <v>1165</v>
      </c>
      <c r="C1390" s="9">
        <v>20</v>
      </c>
      <c r="D1390" s="9">
        <v>256.24</v>
      </c>
      <c r="E1390" s="9">
        <v>0</v>
      </c>
      <c r="F1390" s="9">
        <v>22</v>
      </c>
      <c r="G1390" s="8">
        <f t="shared" si="279"/>
        <v>15.8</v>
      </c>
      <c r="H1390" s="8">
        <f t="shared" si="280"/>
        <v>479.16880000000003</v>
      </c>
      <c r="I1390" s="8">
        <f t="shared" si="281"/>
        <v>0</v>
      </c>
      <c r="J1390" s="8">
        <f t="shared" si="282"/>
        <v>234.95999999999998</v>
      </c>
      <c r="K1390" s="8">
        <f t="shared" si="283"/>
        <v>729.92880000000002</v>
      </c>
      <c r="L1390" s="8">
        <f t="shared" si="276"/>
        <v>15.8</v>
      </c>
      <c r="M1390" s="8">
        <f t="shared" si="277"/>
        <v>479.16880000000003</v>
      </c>
      <c r="N1390" s="8">
        <f t="shared" si="284"/>
        <v>0</v>
      </c>
      <c r="O1390" s="8">
        <f t="shared" si="285"/>
        <v>141.02000000000001</v>
      </c>
      <c r="P1390" s="8">
        <f t="shared" si="286"/>
        <v>635.98880000000008</v>
      </c>
    </row>
    <row r="1391" spans="1:16" outlineLevel="2" x14ac:dyDescent="0.25">
      <c r="A1391" s="1" t="s">
        <v>1164</v>
      </c>
      <c r="B1391" s="1" t="s">
        <v>243</v>
      </c>
      <c r="C1391" s="9">
        <v>0</v>
      </c>
      <c r="D1391" s="9">
        <v>163.5</v>
      </c>
      <c r="E1391" s="9">
        <v>0</v>
      </c>
      <c r="F1391" s="9">
        <v>44</v>
      </c>
      <c r="G1391" s="8">
        <f t="shared" si="279"/>
        <v>0</v>
      </c>
      <c r="H1391" s="8">
        <f t="shared" si="280"/>
        <v>305.745</v>
      </c>
      <c r="I1391" s="8">
        <f t="shared" si="281"/>
        <v>0</v>
      </c>
      <c r="J1391" s="8">
        <f t="shared" si="282"/>
        <v>469.91999999999996</v>
      </c>
      <c r="K1391" s="8">
        <f t="shared" si="283"/>
        <v>775.66499999999996</v>
      </c>
      <c r="L1391" s="8">
        <f t="shared" si="276"/>
        <v>0</v>
      </c>
      <c r="M1391" s="8">
        <f t="shared" si="277"/>
        <v>305.745</v>
      </c>
      <c r="N1391" s="8">
        <f t="shared" si="284"/>
        <v>0</v>
      </c>
      <c r="O1391" s="8">
        <f t="shared" si="285"/>
        <v>282.04000000000002</v>
      </c>
      <c r="P1391" s="8">
        <f t="shared" si="286"/>
        <v>587.78500000000008</v>
      </c>
    </row>
    <row r="1392" spans="1:16" outlineLevel="2" x14ac:dyDescent="0.25">
      <c r="A1392" s="1" t="s">
        <v>1164</v>
      </c>
      <c r="B1392" s="1" t="s">
        <v>1166</v>
      </c>
      <c r="C1392" s="9">
        <v>0</v>
      </c>
      <c r="D1392" s="9">
        <v>13</v>
      </c>
      <c r="E1392" s="9">
        <v>0</v>
      </c>
      <c r="F1392" s="9">
        <v>0</v>
      </c>
      <c r="G1392" s="8">
        <f t="shared" si="279"/>
        <v>0</v>
      </c>
      <c r="H1392" s="8">
        <f t="shared" si="280"/>
        <v>24.310000000000002</v>
      </c>
      <c r="I1392" s="8">
        <f t="shared" si="281"/>
        <v>0</v>
      </c>
      <c r="J1392" s="8">
        <f t="shared" si="282"/>
        <v>0</v>
      </c>
      <c r="K1392" s="8">
        <f t="shared" si="283"/>
        <v>24.310000000000002</v>
      </c>
      <c r="L1392" s="8">
        <f t="shared" si="276"/>
        <v>0</v>
      </c>
      <c r="M1392" s="8">
        <f t="shared" si="277"/>
        <v>24.310000000000002</v>
      </c>
      <c r="N1392" s="8">
        <f t="shared" si="284"/>
        <v>0</v>
      </c>
      <c r="O1392" s="8">
        <f t="shared" si="285"/>
        <v>0</v>
      </c>
      <c r="P1392" s="8">
        <f t="shared" si="286"/>
        <v>24.310000000000002</v>
      </c>
    </row>
    <row r="1393" spans="1:16" outlineLevel="2" x14ac:dyDescent="0.25">
      <c r="A1393" s="1" t="s">
        <v>1164</v>
      </c>
      <c r="B1393" s="1" t="s">
        <v>1167</v>
      </c>
      <c r="C1393" s="9">
        <v>0</v>
      </c>
      <c r="D1393" s="9">
        <v>12</v>
      </c>
      <c r="E1393" s="9">
        <v>0</v>
      </c>
      <c r="F1393" s="9">
        <v>0</v>
      </c>
      <c r="G1393" s="8">
        <f t="shared" si="279"/>
        <v>0</v>
      </c>
      <c r="H1393" s="8">
        <f t="shared" si="280"/>
        <v>22.44</v>
      </c>
      <c r="I1393" s="8">
        <f t="shared" si="281"/>
        <v>0</v>
      </c>
      <c r="J1393" s="8">
        <f t="shared" si="282"/>
        <v>0</v>
      </c>
      <c r="K1393" s="8">
        <f t="shared" si="283"/>
        <v>22.44</v>
      </c>
      <c r="L1393" s="8">
        <f t="shared" si="276"/>
        <v>0</v>
      </c>
      <c r="M1393" s="8">
        <f t="shared" si="277"/>
        <v>22.44</v>
      </c>
      <c r="N1393" s="8">
        <f t="shared" si="284"/>
        <v>0</v>
      </c>
      <c r="O1393" s="8">
        <f t="shared" si="285"/>
        <v>0</v>
      </c>
      <c r="P1393" s="8">
        <f t="shared" si="286"/>
        <v>22.44</v>
      </c>
    </row>
    <row r="1394" spans="1:16" outlineLevel="2" x14ac:dyDescent="0.25">
      <c r="A1394" s="1" t="s">
        <v>1164</v>
      </c>
      <c r="B1394" s="1" t="s">
        <v>1168</v>
      </c>
      <c r="C1394" s="9">
        <v>0</v>
      </c>
      <c r="D1394" s="9">
        <v>14</v>
      </c>
      <c r="E1394" s="9">
        <v>0</v>
      </c>
      <c r="F1394" s="9">
        <v>0</v>
      </c>
      <c r="G1394" s="8">
        <f t="shared" si="279"/>
        <v>0</v>
      </c>
      <c r="H1394" s="8">
        <f t="shared" si="280"/>
        <v>26.18</v>
      </c>
      <c r="I1394" s="8">
        <f t="shared" si="281"/>
        <v>0</v>
      </c>
      <c r="J1394" s="8">
        <f t="shared" si="282"/>
        <v>0</v>
      </c>
      <c r="K1394" s="8">
        <f t="shared" si="283"/>
        <v>26.18</v>
      </c>
      <c r="L1394" s="8">
        <f t="shared" si="276"/>
        <v>0</v>
      </c>
      <c r="M1394" s="8">
        <f t="shared" si="277"/>
        <v>26.18</v>
      </c>
      <c r="N1394" s="8">
        <f t="shared" si="284"/>
        <v>0</v>
      </c>
      <c r="O1394" s="8">
        <f t="shared" si="285"/>
        <v>0</v>
      </c>
      <c r="P1394" s="8">
        <f t="shared" si="286"/>
        <v>26.18</v>
      </c>
    </row>
    <row r="1395" spans="1:16" outlineLevel="2" x14ac:dyDescent="0.25">
      <c r="A1395" s="1" t="s">
        <v>1164</v>
      </c>
      <c r="B1395" s="1" t="s">
        <v>1169</v>
      </c>
      <c r="C1395" s="9">
        <v>0</v>
      </c>
      <c r="D1395" s="9">
        <v>133</v>
      </c>
      <c r="E1395" s="9">
        <v>0</v>
      </c>
      <c r="F1395" s="9">
        <v>0</v>
      </c>
      <c r="G1395" s="8">
        <f t="shared" si="279"/>
        <v>0</v>
      </c>
      <c r="H1395" s="8">
        <f t="shared" si="280"/>
        <v>248.71</v>
      </c>
      <c r="I1395" s="8">
        <f t="shared" si="281"/>
        <v>0</v>
      </c>
      <c r="J1395" s="8">
        <f t="shared" si="282"/>
        <v>0</v>
      </c>
      <c r="K1395" s="8">
        <f t="shared" si="283"/>
        <v>248.71</v>
      </c>
      <c r="L1395" s="8">
        <f t="shared" si="276"/>
        <v>0</v>
      </c>
      <c r="M1395" s="8">
        <f t="shared" si="277"/>
        <v>248.71</v>
      </c>
      <c r="N1395" s="8">
        <f t="shared" si="284"/>
        <v>0</v>
      </c>
      <c r="O1395" s="8">
        <f t="shared" si="285"/>
        <v>0</v>
      </c>
      <c r="P1395" s="8">
        <f t="shared" si="286"/>
        <v>248.71</v>
      </c>
    </row>
    <row r="1396" spans="1:16" outlineLevel="2" x14ac:dyDescent="0.25">
      <c r="A1396" s="1" t="s">
        <v>1164</v>
      </c>
      <c r="B1396" s="1" t="s">
        <v>1170</v>
      </c>
      <c r="C1396" s="9">
        <v>0</v>
      </c>
      <c r="D1396" s="9">
        <v>142</v>
      </c>
      <c r="E1396" s="9">
        <v>0</v>
      </c>
      <c r="F1396" s="9">
        <v>0</v>
      </c>
      <c r="G1396" s="8">
        <f t="shared" si="279"/>
        <v>0</v>
      </c>
      <c r="H1396" s="8">
        <f t="shared" si="280"/>
        <v>265.54000000000002</v>
      </c>
      <c r="I1396" s="8">
        <f t="shared" si="281"/>
        <v>0</v>
      </c>
      <c r="J1396" s="8">
        <f t="shared" si="282"/>
        <v>0</v>
      </c>
      <c r="K1396" s="8">
        <f t="shared" si="283"/>
        <v>265.54000000000002</v>
      </c>
      <c r="L1396" s="8">
        <f t="shared" si="276"/>
        <v>0</v>
      </c>
      <c r="M1396" s="8">
        <f t="shared" si="277"/>
        <v>265.54000000000002</v>
      </c>
      <c r="N1396" s="8">
        <f t="shared" si="284"/>
        <v>0</v>
      </c>
      <c r="O1396" s="8">
        <f t="shared" si="285"/>
        <v>0</v>
      </c>
      <c r="P1396" s="8">
        <f t="shared" si="286"/>
        <v>265.54000000000002</v>
      </c>
    </row>
    <row r="1397" spans="1:16" outlineLevel="2" x14ac:dyDescent="0.25">
      <c r="A1397" s="1" t="s">
        <v>1164</v>
      </c>
      <c r="B1397" s="1" t="s">
        <v>1171</v>
      </c>
      <c r="C1397" s="9">
        <v>10</v>
      </c>
      <c r="D1397" s="9">
        <v>35</v>
      </c>
      <c r="E1397" s="9">
        <v>0</v>
      </c>
      <c r="F1397" s="9">
        <v>0</v>
      </c>
      <c r="G1397" s="8">
        <f t="shared" si="279"/>
        <v>7.9</v>
      </c>
      <c r="H1397" s="8">
        <f t="shared" si="280"/>
        <v>65.45</v>
      </c>
      <c r="I1397" s="8">
        <f t="shared" si="281"/>
        <v>0</v>
      </c>
      <c r="J1397" s="8">
        <f t="shared" si="282"/>
        <v>0</v>
      </c>
      <c r="K1397" s="8">
        <f t="shared" si="283"/>
        <v>73.350000000000009</v>
      </c>
      <c r="L1397" s="8">
        <f t="shared" si="276"/>
        <v>7.9</v>
      </c>
      <c r="M1397" s="8">
        <f t="shared" si="277"/>
        <v>65.45</v>
      </c>
      <c r="N1397" s="8">
        <f t="shared" si="284"/>
        <v>0</v>
      </c>
      <c r="O1397" s="8">
        <f t="shared" si="285"/>
        <v>0</v>
      </c>
      <c r="P1397" s="8">
        <f t="shared" si="286"/>
        <v>73.350000000000009</v>
      </c>
    </row>
    <row r="1398" spans="1:16" outlineLevel="2" x14ac:dyDescent="0.25">
      <c r="A1398" s="1" t="s">
        <v>1164</v>
      </c>
      <c r="B1398" s="1" t="s">
        <v>257</v>
      </c>
      <c r="C1398" s="9">
        <v>0</v>
      </c>
      <c r="D1398" s="9">
        <v>36</v>
      </c>
      <c r="E1398" s="9">
        <v>0</v>
      </c>
      <c r="F1398" s="9">
        <v>10</v>
      </c>
      <c r="G1398" s="8">
        <f t="shared" si="279"/>
        <v>0</v>
      </c>
      <c r="H1398" s="8">
        <f t="shared" si="280"/>
        <v>67.320000000000007</v>
      </c>
      <c r="I1398" s="8">
        <f t="shared" si="281"/>
        <v>0</v>
      </c>
      <c r="J1398" s="8">
        <f t="shared" si="282"/>
        <v>106.8</v>
      </c>
      <c r="K1398" s="8">
        <f t="shared" si="283"/>
        <v>174.12</v>
      </c>
      <c r="L1398" s="8">
        <f t="shared" si="276"/>
        <v>0</v>
      </c>
      <c r="M1398" s="8">
        <f t="shared" si="277"/>
        <v>67.320000000000007</v>
      </c>
      <c r="N1398" s="8">
        <f t="shared" si="284"/>
        <v>0</v>
      </c>
      <c r="O1398" s="8">
        <f t="shared" si="285"/>
        <v>64.099999999999994</v>
      </c>
      <c r="P1398" s="8">
        <f t="shared" si="286"/>
        <v>131.42000000000002</v>
      </c>
    </row>
    <row r="1399" spans="1:16" outlineLevel="2" x14ac:dyDescent="0.25">
      <c r="A1399" s="1" t="s">
        <v>1164</v>
      </c>
      <c r="B1399" s="1" t="s">
        <v>1172</v>
      </c>
      <c r="C1399" s="9">
        <v>0</v>
      </c>
      <c r="D1399" s="9">
        <v>12</v>
      </c>
      <c r="E1399" s="9">
        <v>0</v>
      </c>
      <c r="F1399" s="9">
        <v>0</v>
      </c>
      <c r="G1399" s="8">
        <f t="shared" si="279"/>
        <v>0</v>
      </c>
      <c r="H1399" s="8">
        <f t="shared" si="280"/>
        <v>22.44</v>
      </c>
      <c r="I1399" s="8">
        <f t="shared" si="281"/>
        <v>0</v>
      </c>
      <c r="J1399" s="8">
        <f t="shared" si="282"/>
        <v>0</v>
      </c>
      <c r="K1399" s="8">
        <f t="shared" si="283"/>
        <v>22.44</v>
      </c>
      <c r="L1399" s="8">
        <f t="shared" si="276"/>
        <v>0</v>
      </c>
      <c r="M1399" s="8">
        <f t="shared" si="277"/>
        <v>22.44</v>
      </c>
      <c r="N1399" s="8">
        <f t="shared" si="284"/>
        <v>0</v>
      </c>
      <c r="O1399" s="8">
        <f t="shared" si="285"/>
        <v>0</v>
      </c>
      <c r="P1399" s="8">
        <f t="shared" si="286"/>
        <v>22.44</v>
      </c>
    </row>
    <row r="1400" spans="1:16" outlineLevel="2" x14ac:dyDescent="0.25">
      <c r="A1400" s="1" t="s">
        <v>1164</v>
      </c>
      <c r="B1400" s="1" t="s">
        <v>1073</v>
      </c>
      <c r="C1400" s="9">
        <v>25</v>
      </c>
      <c r="D1400" s="9">
        <v>283.36</v>
      </c>
      <c r="E1400" s="9">
        <v>0</v>
      </c>
      <c r="F1400" s="9">
        <v>78</v>
      </c>
      <c r="G1400" s="8">
        <f t="shared" si="279"/>
        <v>19.75</v>
      </c>
      <c r="H1400" s="8">
        <f t="shared" si="280"/>
        <v>529.8832000000001</v>
      </c>
      <c r="I1400" s="8">
        <f t="shared" si="281"/>
        <v>0</v>
      </c>
      <c r="J1400" s="8">
        <f t="shared" si="282"/>
        <v>833.04</v>
      </c>
      <c r="K1400" s="8">
        <f t="shared" si="283"/>
        <v>1382.6732000000002</v>
      </c>
      <c r="L1400" s="8">
        <f t="shared" si="276"/>
        <v>19.75</v>
      </c>
      <c r="M1400" s="8">
        <f t="shared" si="277"/>
        <v>529.8832000000001</v>
      </c>
      <c r="N1400" s="8">
        <f t="shared" si="284"/>
        <v>0</v>
      </c>
      <c r="O1400" s="8">
        <f t="shared" si="285"/>
        <v>499.98</v>
      </c>
      <c r="P1400" s="8">
        <f t="shared" si="286"/>
        <v>1049.6132000000002</v>
      </c>
    </row>
    <row r="1401" spans="1:16" outlineLevel="2" x14ac:dyDescent="0.25">
      <c r="A1401" s="1" t="s">
        <v>1164</v>
      </c>
      <c r="B1401" s="1" t="s">
        <v>1173</v>
      </c>
      <c r="C1401" s="9">
        <v>0</v>
      </c>
      <c r="D1401" s="9">
        <v>144.929</v>
      </c>
      <c r="E1401" s="9">
        <v>0</v>
      </c>
      <c r="F1401" s="9">
        <v>0</v>
      </c>
      <c r="G1401" s="8">
        <f t="shared" si="279"/>
        <v>0</v>
      </c>
      <c r="H1401" s="8">
        <f t="shared" si="280"/>
        <v>271.01723000000004</v>
      </c>
      <c r="I1401" s="8">
        <f t="shared" si="281"/>
        <v>0</v>
      </c>
      <c r="J1401" s="8">
        <f t="shared" si="282"/>
        <v>0</v>
      </c>
      <c r="K1401" s="8">
        <f t="shared" si="283"/>
        <v>271.01723000000004</v>
      </c>
      <c r="L1401" s="8">
        <f t="shared" si="276"/>
        <v>0</v>
      </c>
      <c r="M1401" s="8">
        <f t="shared" si="277"/>
        <v>271.01723000000004</v>
      </c>
      <c r="N1401" s="8">
        <f t="shared" si="284"/>
        <v>0</v>
      </c>
      <c r="O1401" s="8">
        <f t="shared" si="285"/>
        <v>0</v>
      </c>
      <c r="P1401" s="8">
        <f t="shared" si="286"/>
        <v>271.01723000000004</v>
      </c>
    </row>
    <row r="1402" spans="1:16" outlineLevel="2" x14ac:dyDescent="0.25">
      <c r="A1402" s="1" t="s">
        <v>1164</v>
      </c>
      <c r="B1402" s="1" t="s">
        <v>611</v>
      </c>
      <c r="C1402" s="9">
        <v>18.07</v>
      </c>
      <c r="D1402" s="9">
        <v>448.77</v>
      </c>
      <c r="E1402" s="9">
        <v>0</v>
      </c>
      <c r="F1402" s="9">
        <v>104.52</v>
      </c>
      <c r="G1402" s="8">
        <f t="shared" si="279"/>
        <v>14.275300000000001</v>
      </c>
      <c r="H1402" s="8">
        <f t="shared" si="280"/>
        <v>839.19990000000007</v>
      </c>
      <c r="I1402" s="8">
        <f t="shared" si="281"/>
        <v>0</v>
      </c>
      <c r="J1402" s="8">
        <f t="shared" si="282"/>
        <v>1116.2736</v>
      </c>
      <c r="K1402" s="8">
        <f t="shared" si="283"/>
        <v>1969.7488000000001</v>
      </c>
      <c r="L1402" s="8">
        <f t="shared" si="276"/>
        <v>14.275300000000001</v>
      </c>
      <c r="M1402" s="8">
        <f t="shared" si="277"/>
        <v>839.19990000000007</v>
      </c>
      <c r="N1402" s="8">
        <f t="shared" si="284"/>
        <v>0</v>
      </c>
      <c r="O1402" s="8">
        <f t="shared" si="285"/>
        <v>669.97320000000002</v>
      </c>
      <c r="P1402" s="8">
        <f t="shared" si="286"/>
        <v>1523.4484000000002</v>
      </c>
    </row>
    <row r="1403" spans="1:16" outlineLevel="1" x14ac:dyDescent="0.25">
      <c r="A1403" s="23" t="s">
        <v>1203</v>
      </c>
      <c r="B1403" s="22"/>
      <c r="C1403" s="9">
        <f t="shared" ref="C1403:P1403" si="288">SUBTOTAL(9,C1390:C1402)</f>
        <v>73.069999999999993</v>
      </c>
      <c r="D1403" s="9">
        <f t="shared" si="288"/>
        <v>1693.799</v>
      </c>
      <c r="E1403" s="9">
        <f t="shared" si="288"/>
        <v>0</v>
      </c>
      <c r="F1403" s="9">
        <f t="shared" si="288"/>
        <v>258.52</v>
      </c>
      <c r="G1403" s="8">
        <f t="shared" si="288"/>
        <v>57.725300000000004</v>
      </c>
      <c r="H1403" s="8">
        <f t="shared" si="288"/>
        <v>3167.4041299999999</v>
      </c>
      <c r="I1403" s="8">
        <f t="shared" si="288"/>
        <v>0</v>
      </c>
      <c r="J1403" s="8">
        <f t="shared" si="288"/>
        <v>2760.9935999999998</v>
      </c>
      <c r="K1403" s="8">
        <f t="shared" si="288"/>
        <v>5986.1230300000007</v>
      </c>
      <c r="L1403" s="8">
        <f t="shared" si="288"/>
        <v>57.725300000000004</v>
      </c>
      <c r="M1403" s="8">
        <f t="shared" si="288"/>
        <v>3167.4041299999999</v>
      </c>
      <c r="N1403" s="8">
        <f t="shared" si="288"/>
        <v>0</v>
      </c>
      <c r="O1403" s="8">
        <f t="shared" si="288"/>
        <v>1657.1132000000002</v>
      </c>
      <c r="P1403" s="8">
        <f t="shared" si="288"/>
        <v>4882.2426300000006</v>
      </c>
    </row>
    <row r="1404" spans="1:16" outlineLevel="2" x14ac:dyDescent="0.25">
      <c r="A1404" s="1" t="s">
        <v>1174</v>
      </c>
      <c r="B1404" s="1" t="s">
        <v>1175</v>
      </c>
      <c r="C1404" s="9">
        <v>0</v>
      </c>
      <c r="D1404" s="9">
        <v>896.89</v>
      </c>
      <c r="E1404" s="9">
        <v>0</v>
      </c>
      <c r="F1404" s="9">
        <v>334.15600000000001</v>
      </c>
      <c r="G1404" s="8">
        <f t="shared" si="279"/>
        <v>0</v>
      </c>
      <c r="H1404" s="8">
        <f t="shared" si="280"/>
        <v>1677.1843000000001</v>
      </c>
      <c r="I1404" s="8">
        <f t="shared" si="281"/>
        <v>0</v>
      </c>
      <c r="J1404" s="8">
        <f t="shared" si="282"/>
        <v>3568.7860799999999</v>
      </c>
      <c r="K1404" s="8">
        <f t="shared" si="283"/>
        <v>5245.9703799999997</v>
      </c>
      <c r="L1404" s="8">
        <f t="shared" si="276"/>
        <v>0</v>
      </c>
      <c r="M1404" s="8">
        <f t="shared" si="277"/>
        <v>1677.1843000000001</v>
      </c>
      <c r="N1404" s="8">
        <f t="shared" si="284"/>
        <v>0</v>
      </c>
      <c r="O1404" s="8">
        <f t="shared" si="285"/>
        <v>2141.9399600000002</v>
      </c>
      <c r="P1404" s="8">
        <f t="shared" si="286"/>
        <v>3819.1242600000005</v>
      </c>
    </row>
    <row r="1405" spans="1:16" outlineLevel="2" x14ac:dyDescent="0.25">
      <c r="A1405" s="1" t="s">
        <v>1174</v>
      </c>
      <c r="B1405" s="1" t="s">
        <v>1176</v>
      </c>
      <c r="C1405" s="9">
        <v>0</v>
      </c>
      <c r="D1405" s="9">
        <v>427</v>
      </c>
      <c r="E1405" s="9">
        <v>0</v>
      </c>
      <c r="F1405" s="9">
        <v>37</v>
      </c>
      <c r="G1405" s="8">
        <f t="shared" si="279"/>
        <v>0</v>
      </c>
      <c r="H1405" s="8">
        <f t="shared" si="280"/>
        <v>798.49</v>
      </c>
      <c r="I1405" s="8">
        <f t="shared" si="281"/>
        <v>0</v>
      </c>
      <c r="J1405" s="8">
        <f t="shared" si="282"/>
        <v>395.15999999999997</v>
      </c>
      <c r="K1405" s="8">
        <f t="shared" si="283"/>
        <v>1193.6500000000001</v>
      </c>
      <c r="L1405" s="8">
        <f t="shared" si="276"/>
        <v>0</v>
      </c>
      <c r="M1405" s="8">
        <f t="shared" si="277"/>
        <v>798.49</v>
      </c>
      <c r="N1405" s="8">
        <f t="shared" si="284"/>
        <v>0</v>
      </c>
      <c r="O1405" s="8">
        <f t="shared" si="285"/>
        <v>237.17000000000002</v>
      </c>
      <c r="P1405" s="8">
        <f t="shared" si="286"/>
        <v>1035.6600000000001</v>
      </c>
    </row>
    <row r="1406" spans="1:16" outlineLevel="2" x14ac:dyDescent="0.25">
      <c r="A1406" s="1" t="s">
        <v>1174</v>
      </c>
      <c r="B1406" s="1" t="s">
        <v>1177</v>
      </c>
      <c r="C1406" s="9">
        <v>0</v>
      </c>
      <c r="D1406" s="9">
        <v>0</v>
      </c>
      <c r="E1406" s="9">
        <v>0</v>
      </c>
      <c r="F1406" s="9">
        <v>22</v>
      </c>
      <c r="G1406" s="8">
        <f t="shared" si="279"/>
        <v>0</v>
      </c>
      <c r="H1406" s="8">
        <f t="shared" si="280"/>
        <v>0</v>
      </c>
      <c r="I1406" s="8">
        <f t="shared" si="281"/>
        <v>0</v>
      </c>
      <c r="J1406" s="8">
        <f t="shared" si="282"/>
        <v>234.95999999999998</v>
      </c>
      <c r="K1406" s="8">
        <f t="shared" si="283"/>
        <v>234.95999999999998</v>
      </c>
      <c r="L1406" s="8">
        <f t="shared" si="276"/>
        <v>0</v>
      </c>
      <c r="M1406" s="8">
        <f t="shared" si="277"/>
        <v>0</v>
      </c>
      <c r="N1406" s="8">
        <f t="shared" si="284"/>
        <v>0</v>
      </c>
      <c r="O1406" s="8">
        <f t="shared" si="285"/>
        <v>141.02000000000001</v>
      </c>
      <c r="P1406" s="8">
        <f t="shared" si="286"/>
        <v>141.02000000000001</v>
      </c>
    </row>
    <row r="1407" spans="1:16" outlineLevel="2" x14ac:dyDescent="0.25">
      <c r="A1407" s="1" t="s">
        <v>1174</v>
      </c>
      <c r="B1407" s="1" t="s">
        <v>1178</v>
      </c>
      <c r="C1407" s="9">
        <v>0</v>
      </c>
      <c r="D1407" s="9">
        <v>20</v>
      </c>
      <c r="E1407" s="9">
        <v>0</v>
      </c>
      <c r="F1407" s="9">
        <v>57.89</v>
      </c>
      <c r="G1407" s="8">
        <f t="shared" si="279"/>
        <v>0</v>
      </c>
      <c r="H1407" s="8">
        <f t="shared" si="280"/>
        <v>37.400000000000006</v>
      </c>
      <c r="I1407" s="8">
        <f t="shared" si="281"/>
        <v>0</v>
      </c>
      <c r="J1407" s="8">
        <f t="shared" si="282"/>
        <v>618.26519999999994</v>
      </c>
      <c r="K1407" s="8">
        <f t="shared" si="283"/>
        <v>655.66519999999991</v>
      </c>
      <c r="L1407" s="8">
        <f t="shared" si="276"/>
        <v>0</v>
      </c>
      <c r="M1407" s="8">
        <f t="shared" si="277"/>
        <v>37.400000000000006</v>
      </c>
      <c r="N1407" s="8">
        <f t="shared" si="284"/>
        <v>0</v>
      </c>
      <c r="O1407" s="8">
        <f t="shared" si="285"/>
        <v>371.07490000000001</v>
      </c>
      <c r="P1407" s="8">
        <f t="shared" si="286"/>
        <v>408.47490000000005</v>
      </c>
    </row>
    <row r="1408" spans="1:16" outlineLevel="2" x14ac:dyDescent="0.25">
      <c r="A1408" s="1" t="s">
        <v>1174</v>
      </c>
      <c r="B1408" s="1" t="s">
        <v>1179</v>
      </c>
      <c r="C1408" s="9">
        <v>43</v>
      </c>
      <c r="D1408" s="9">
        <v>4235.13</v>
      </c>
      <c r="E1408" s="9">
        <v>80</v>
      </c>
      <c r="F1408" s="9">
        <v>1903.58</v>
      </c>
      <c r="G1408" s="8">
        <f t="shared" si="279"/>
        <v>33.97</v>
      </c>
      <c r="H1408" s="8">
        <f t="shared" si="280"/>
        <v>7919.6931000000004</v>
      </c>
      <c r="I1408" s="8">
        <f t="shared" si="281"/>
        <v>171.20000000000002</v>
      </c>
      <c r="J1408" s="8">
        <f t="shared" si="282"/>
        <v>20330.234399999998</v>
      </c>
      <c r="K1408" s="8">
        <f t="shared" si="283"/>
        <v>28455.097499999996</v>
      </c>
      <c r="L1408" s="8">
        <f t="shared" si="276"/>
        <v>33.97</v>
      </c>
      <c r="M1408" s="8">
        <f t="shared" si="277"/>
        <v>7919.6931000000004</v>
      </c>
      <c r="N1408" s="8">
        <f t="shared" si="284"/>
        <v>68</v>
      </c>
      <c r="O1408" s="8">
        <f t="shared" si="285"/>
        <v>12201.9478</v>
      </c>
      <c r="P1408" s="8">
        <f t="shared" si="286"/>
        <v>20223.6109</v>
      </c>
    </row>
    <row r="1409" spans="1:16" outlineLevel="2" x14ac:dyDescent="0.25">
      <c r="A1409" s="1" t="s">
        <v>1174</v>
      </c>
      <c r="B1409" s="1" t="s">
        <v>1180</v>
      </c>
      <c r="C1409" s="9">
        <v>0</v>
      </c>
      <c r="D1409" s="9">
        <v>164.54</v>
      </c>
      <c r="E1409" s="9">
        <v>60</v>
      </c>
      <c r="F1409" s="9">
        <v>181.56</v>
      </c>
      <c r="G1409" s="8">
        <f t="shared" si="279"/>
        <v>0</v>
      </c>
      <c r="H1409" s="8">
        <f t="shared" si="280"/>
        <v>307.68979999999999</v>
      </c>
      <c r="I1409" s="8">
        <f t="shared" si="281"/>
        <v>128.4</v>
      </c>
      <c r="J1409" s="8">
        <f t="shared" si="282"/>
        <v>1939.0608</v>
      </c>
      <c r="K1409" s="8">
        <f t="shared" si="283"/>
        <v>2375.1505999999999</v>
      </c>
      <c r="L1409" s="8">
        <f t="shared" si="276"/>
        <v>0</v>
      </c>
      <c r="M1409" s="8">
        <f t="shared" si="277"/>
        <v>307.68979999999999</v>
      </c>
      <c r="N1409" s="8">
        <f t="shared" si="284"/>
        <v>51</v>
      </c>
      <c r="O1409" s="8">
        <f t="shared" si="285"/>
        <v>1163.7996000000001</v>
      </c>
      <c r="P1409" s="8">
        <f t="shared" si="286"/>
        <v>1522.4893999999999</v>
      </c>
    </row>
    <row r="1410" spans="1:16" outlineLevel="2" x14ac:dyDescent="0.25">
      <c r="A1410" s="1" t="s">
        <v>1174</v>
      </c>
      <c r="B1410" s="1" t="s">
        <v>1181</v>
      </c>
      <c r="C1410" s="9">
        <v>27</v>
      </c>
      <c r="D1410" s="9">
        <v>605</v>
      </c>
      <c r="E1410" s="9">
        <v>0</v>
      </c>
      <c r="F1410" s="9">
        <v>564.45000000000005</v>
      </c>
      <c r="G1410" s="8">
        <f t="shared" si="279"/>
        <v>21.330000000000002</v>
      </c>
      <c r="H1410" s="8">
        <f t="shared" si="280"/>
        <v>1131.3500000000001</v>
      </c>
      <c r="I1410" s="8">
        <f t="shared" si="281"/>
        <v>0</v>
      </c>
      <c r="J1410" s="8">
        <f t="shared" si="282"/>
        <v>6028.326</v>
      </c>
      <c r="K1410" s="8">
        <f t="shared" si="283"/>
        <v>7181.0060000000003</v>
      </c>
      <c r="L1410" s="8">
        <f t="shared" si="276"/>
        <v>21.330000000000002</v>
      </c>
      <c r="M1410" s="8">
        <f t="shared" si="277"/>
        <v>1131.3500000000001</v>
      </c>
      <c r="N1410" s="8">
        <f t="shared" si="284"/>
        <v>0</v>
      </c>
      <c r="O1410" s="8">
        <f t="shared" si="285"/>
        <v>3618.1245000000004</v>
      </c>
      <c r="P1410" s="8">
        <f t="shared" si="286"/>
        <v>4770.8045000000002</v>
      </c>
    </row>
    <row r="1411" spans="1:16" outlineLevel="2" x14ac:dyDescent="0.25">
      <c r="A1411" s="1" t="s">
        <v>1174</v>
      </c>
      <c r="B1411" s="1" t="s">
        <v>1182</v>
      </c>
      <c r="C1411" s="9">
        <v>58</v>
      </c>
      <c r="D1411" s="9">
        <v>902.34</v>
      </c>
      <c r="E1411" s="9">
        <v>0</v>
      </c>
      <c r="F1411" s="9">
        <v>300.22000000000003</v>
      </c>
      <c r="G1411" s="8">
        <f t="shared" si="279"/>
        <v>45.82</v>
      </c>
      <c r="H1411" s="8">
        <f t="shared" si="280"/>
        <v>1687.3758000000003</v>
      </c>
      <c r="I1411" s="8">
        <f t="shared" si="281"/>
        <v>0</v>
      </c>
      <c r="J1411" s="8">
        <f t="shared" si="282"/>
        <v>3206.3496</v>
      </c>
      <c r="K1411" s="8">
        <f t="shared" si="283"/>
        <v>4939.5454</v>
      </c>
      <c r="L1411" s="8">
        <f t="shared" si="276"/>
        <v>45.82</v>
      </c>
      <c r="M1411" s="8">
        <f t="shared" si="277"/>
        <v>1687.3758000000003</v>
      </c>
      <c r="N1411" s="8">
        <f t="shared" si="284"/>
        <v>0</v>
      </c>
      <c r="O1411" s="8">
        <f t="shared" si="285"/>
        <v>1924.4102000000003</v>
      </c>
      <c r="P1411" s="8">
        <f t="shared" si="286"/>
        <v>3657.6060000000007</v>
      </c>
    </row>
    <row r="1412" spans="1:16" outlineLevel="2" x14ac:dyDescent="0.25">
      <c r="A1412" s="1" t="s">
        <v>1174</v>
      </c>
      <c r="B1412" s="1" t="s">
        <v>1183</v>
      </c>
      <c r="C1412" s="9">
        <v>0</v>
      </c>
      <c r="D1412" s="9">
        <v>911.35</v>
      </c>
      <c r="E1412" s="9">
        <v>42</v>
      </c>
      <c r="F1412" s="9">
        <v>777.02</v>
      </c>
      <c r="G1412" s="8">
        <f t="shared" si="279"/>
        <v>0</v>
      </c>
      <c r="H1412" s="8">
        <f t="shared" si="280"/>
        <v>1704.2245</v>
      </c>
      <c r="I1412" s="8">
        <f t="shared" si="281"/>
        <v>89.88000000000001</v>
      </c>
      <c r="J1412" s="8">
        <f t="shared" si="282"/>
        <v>8298.5735999999997</v>
      </c>
      <c r="K1412" s="8">
        <f t="shared" si="283"/>
        <v>10092.678099999999</v>
      </c>
      <c r="L1412" s="8">
        <f t="shared" si="276"/>
        <v>0</v>
      </c>
      <c r="M1412" s="8">
        <f t="shared" si="277"/>
        <v>1704.2245</v>
      </c>
      <c r="N1412" s="8">
        <f t="shared" si="284"/>
        <v>35.699999999999996</v>
      </c>
      <c r="O1412" s="8">
        <f t="shared" si="285"/>
        <v>4980.6981999999998</v>
      </c>
      <c r="P1412" s="8">
        <f t="shared" si="286"/>
        <v>6720.6226999999999</v>
      </c>
    </row>
    <row r="1413" spans="1:16" outlineLevel="2" x14ac:dyDescent="0.25">
      <c r="A1413" s="1" t="s">
        <v>1174</v>
      </c>
      <c r="B1413" s="1" t="s">
        <v>417</v>
      </c>
      <c r="C1413" s="9">
        <v>0</v>
      </c>
      <c r="D1413" s="9">
        <v>1600.39</v>
      </c>
      <c r="E1413" s="9">
        <v>31</v>
      </c>
      <c r="F1413" s="9">
        <v>1287.4000000000001</v>
      </c>
      <c r="G1413" s="8">
        <f t="shared" si="279"/>
        <v>0</v>
      </c>
      <c r="H1413" s="8">
        <f t="shared" si="280"/>
        <v>2992.7293000000004</v>
      </c>
      <c r="I1413" s="8">
        <f t="shared" si="281"/>
        <v>66.34</v>
      </c>
      <c r="J1413" s="8">
        <f t="shared" si="282"/>
        <v>13749.432000000001</v>
      </c>
      <c r="K1413" s="8">
        <f t="shared" si="283"/>
        <v>16808.5013</v>
      </c>
      <c r="L1413" s="8">
        <f t="shared" si="276"/>
        <v>0</v>
      </c>
      <c r="M1413" s="8">
        <f t="shared" si="277"/>
        <v>2992.7293000000004</v>
      </c>
      <c r="N1413" s="8">
        <f t="shared" si="284"/>
        <v>26.349999999999998</v>
      </c>
      <c r="O1413" s="8">
        <f t="shared" si="285"/>
        <v>8252.2340000000004</v>
      </c>
      <c r="P1413" s="8">
        <f t="shared" si="286"/>
        <v>11271.313300000002</v>
      </c>
    </row>
    <row r="1414" spans="1:16" outlineLevel="2" x14ac:dyDescent="0.25">
      <c r="A1414" s="1" t="s">
        <v>1174</v>
      </c>
      <c r="B1414" s="1" t="s">
        <v>11</v>
      </c>
      <c r="C1414" s="9">
        <v>11</v>
      </c>
      <c r="D1414" s="9">
        <v>171</v>
      </c>
      <c r="E1414" s="9">
        <v>0</v>
      </c>
      <c r="F1414" s="9">
        <v>0</v>
      </c>
      <c r="G1414" s="8">
        <f t="shared" si="279"/>
        <v>8.6900000000000013</v>
      </c>
      <c r="H1414" s="8">
        <f t="shared" si="280"/>
        <v>319.77000000000004</v>
      </c>
      <c r="I1414" s="8">
        <f t="shared" si="281"/>
        <v>0</v>
      </c>
      <c r="J1414" s="8">
        <f t="shared" si="282"/>
        <v>0</v>
      </c>
      <c r="K1414" s="8">
        <f t="shared" si="283"/>
        <v>328.46000000000004</v>
      </c>
      <c r="L1414" s="8">
        <f t="shared" si="276"/>
        <v>8.6900000000000013</v>
      </c>
      <c r="M1414" s="8">
        <f t="shared" si="277"/>
        <v>319.77000000000004</v>
      </c>
      <c r="N1414" s="8">
        <f t="shared" si="284"/>
        <v>0</v>
      </c>
      <c r="O1414" s="8">
        <f t="shared" si="285"/>
        <v>0</v>
      </c>
      <c r="P1414" s="8">
        <f t="shared" si="286"/>
        <v>328.46000000000004</v>
      </c>
    </row>
    <row r="1415" spans="1:16" outlineLevel="2" x14ac:dyDescent="0.25">
      <c r="A1415" s="1" t="s">
        <v>1174</v>
      </c>
      <c r="B1415" s="1" t="s">
        <v>402</v>
      </c>
      <c r="C1415" s="9">
        <v>0</v>
      </c>
      <c r="D1415" s="9">
        <v>103</v>
      </c>
      <c r="E1415" s="9">
        <v>0</v>
      </c>
      <c r="F1415" s="9">
        <v>0</v>
      </c>
      <c r="G1415" s="8">
        <f t="shared" si="279"/>
        <v>0</v>
      </c>
      <c r="H1415" s="8">
        <f t="shared" si="280"/>
        <v>192.61</v>
      </c>
      <c r="I1415" s="8">
        <f t="shared" si="281"/>
        <v>0</v>
      </c>
      <c r="J1415" s="8">
        <f t="shared" si="282"/>
        <v>0</v>
      </c>
      <c r="K1415" s="8">
        <f t="shared" si="283"/>
        <v>192.61</v>
      </c>
      <c r="L1415" s="8">
        <f t="shared" si="276"/>
        <v>0</v>
      </c>
      <c r="M1415" s="8">
        <f t="shared" si="277"/>
        <v>192.61</v>
      </c>
      <c r="N1415" s="8">
        <f t="shared" si="284"/>
        <v>0</v>
      </c>
      <c r="O1415" s="8">
        <f t="shared" si="285"/>
        <v>0</v>
      </c>
      <c r="P1415" s="8">
        <f t="shared" si="286"/>
        <v>192.61</v>
      </c>
    </row>
    <row r="1416" spans="1:16" outlineLevel="2" x14ac:dyDescent="0.25">
      <c r="A1416" s="1" t="s">
        <v>1174</v>
      </c>
      <c r="B1416" s="1" t="s">
        <v>1184</v>
      </c>
      <c r="C1416" s="9">
        <v>0</v>
      </c>
      <c r="D1416" s="9">
        <v>395.87</v>
      </c>
      <c r="E1416" s="9">
        <v>13</v>
      </c>
      <c r="F1416" s="9">
        <v>186</v>
      </c>
      <c r="G1416" s="8">
        <f t="shared" si="279"/>
        <v>0</v>
      </c>
      <c r="H1416" s="8">
        <f t="shared" si="280"/>
        <v>740.27690000000007</v>
      </c>
      <c r="I1416" s="8">
        <f t="shared" si="281"/>
        <v>27.82</v>
      </c>
      <c r="J1416" s="8">
        <f t="shared" si="282"/>
        <v>1986.48</v>
      </c>
      <c r="K1416" s="8">
        <f t="shared" si="283"/>
        <v>2754.5769</v>
      </c>
      <c r="L1416" s="8">
        <f t="shared" si="276"/>
        <v>0</v>
      </c>
      <c r="M1416" s="8">
        <f t="shared" si="277"/>
        <v>740.27690000000007</v>
      </c>
      <c r="N1416" s="8">
        <f t="shared" si="284"/>
        <v>11.049999999999999</v>
      </c>
      <c r="O1416" s="8">
        <f t="shared" si="285"/>
        <v>1192.26</v>
      </c>
      <c r="P1416" s="8">
        <f t="shared" si="286"/>
        <v>1943.5869</v>
      </c>
    </row>
    <row r="1417" spans="1:16" outlineLevel="2" x14ac:dyDescent="0.25">
      <c r="A1417" s="1" t="s">
        <v>1174</v>
      </c>
      <c r="B1417" s="1" t="s">
        <v>1185</v>
      </c>
      <c r="C1417" s="9">
        <v>398</v>
      </c>
      <c r="D1417" s="9">
        <v>1290.94</v>
      </c>
      <c r="E1417" s="9">
        <v>176.708</v>
      </c>
      <c r="F1417" s="9">
        <v>1070.7639999999999</v>
      </c>
      <c r="G1417" s="8">
        <f t="shared" si="279"/>
        <v>314.42</v>
      </c>
      <c r="H1417" s="8">
        <f t="shared" si="280"/>
        <v>2414.0578</v>
      </c>
      <c r="I1417" s="8">
        <f t="shared" si="281"/>
        <v>378.15512000000001</v>
      </c>
      <c r="J1417" s="8">
        <f t="shared" si="282"/>
        <v>11435.759519999998</v>
      </c>
      <c r="K1417" s="8">
        <f t="shared" si="283"/>
        <v>14542.392439999998</v>
      </c>
      <c r="L1417" s="8">
        <f t="shared" si="276"/>
        <v>314.42</v>
      </c>
      <c r="M1417" s="8">
        <f t="shared" si="277"/>
        <v>2414.0578</v>
      </c>
      <c r="N1417" s="8">
        <f t="shared" si="284"/>
        <v>150.20179999999999</v>
      </c>
      <c r="O1417" s="8">
        <f t="shared" si="285"/>
        <v>6863.5972399999991</v>
      </c>
      <c r="P1417" s="8">
        <f t="shared" si="286"/>
        <v>9742.2768399999986</v>
      </c>
    </row>
    <row r="1418" spans="1:16" outlineLevel="2" x14ac:dyDescent="0.25">
      <c r="A1418" s="1" t="s">
        <v>1174</v>
      </c>
      <c r="B1418" s="1" t="s">
        <v>1186</v>
      </c>
      <c r="C1418" s="9">
        <v>0</v>
      </c>
      <c r="D1418" s="9">
        <v>561.21</v>
      </c>
      <c r="E1418" s="9">
        <v>0</v>
      </c>
      <c r="F1418" s="9">
        <v>40</v>
      </c>
      <c r="G1418" s="8">
        <f t="shared" si="279"/>
        <v>0</v>
      </c>
      <c r="H1418" s="8">
        <f t="shared" si="280"/>
        <v>1049.4627</v>
      </c>
      <c r="I1418" s="8">
        <f t="shared" si="281"/>
        <v>0</v>
      </c>
      <c r="J1418" s="8">
        <f t="shared" si="282"/>
        <v>427.2</v>
      </c>
      <c r="K1418" s="8">
        <f t="shared" si="283"/>
        <v>1476.6627000000001</v>
      </c>
      <c r="L1418" s="8">
        <f t="shared" si="276"/>
        <v>0</v>
      </c>
      <c r="M1418" s="8">
        <f t="shared" si="277"/>
        <v>1049.4627</v>
      </c>
      <c r="N1418" s="8">
        <f t="shared" si="284"/>
        <v>0</v>
      </c>
      <c r="O1418" s="8">
        <f t="shared" si="285"/>
        <v>256.39999999999998</v>
      </c>
      <c r="P1418" s="8">
        <f t="shared" si="286"/>
        <v>1305.8627000000001</v>
      </c>
    </row>
    <row r="1419" spans="1:16" outlineLevel="2" x14ac:dyDescent="0.25">
      <c r="A1419" s="1" t="s">
        <v>1174</v>
      </c>
      <c r="B1419" s="1" t="s">
        <v>1187</v>
      </c>
      <c r="C1419" s="9">
        <v>650.05999999999995</v>
      </c>
      <c r="D1419" s="9">
        <v>1093.53</v>
      </c>
      <c r="E1419" s="9">
        <v>0</v>
      </c>
      <c r="F1419" s="9">
        <v>1195.364</v>
      </c>
      <c r="G1419" s="8">
        <f t="shared" si="279"/>
        <v>513.54739999999993</v>
      </c>
      <c r="H1419" s="8">
        <f t="shared" si="280"/>
        <v>2044.9011</v>
      </c>
      <c r="I1419" s="8">
        <f t="shared" si="281"/>
        <v>0</v>
      </c>
      <c r="J1419" s="8">
        <f t="shared" si="282"/>
        <v>12766.487520000001</v>
      </c>
      <c r="K1419" s="8">
        <f t="shared" si="283"/>
        <v>15324.936020000001</v>
      </c>
      <c r="L1419" s="8">
        <f t="shared" si="276"/>
        <v>513.54739999999993</v>
      </c>
      <c r="M1419" s="8">
        <f t="shared" si="277"/>
        <v>2044.9011</v>
      </c>
      <c r="N1419" s="8">
        <f t="shared" si="284"/>
        <v>0</v>
      </c>
      <c r="O1419" s="8">
        <f t="shared" si="285"/>
        <v>7662.2832400000007</v>
      </c>
      <c r="P1419" s="8">
        <f t="shared" si="286"/>
        <v>10220.731740000001</v>
      </c>
    </row>
    <row r="1420" spans="1:16" outlineLevel="2" x14ac:dyDescent="0.25">
      <c r="A1420" s="1" t="s">
        <v>1174</v>
      </c>
      <c r="B1420" s="1" t="s">
        <v>17</v>
      </c>
      <c r="C1420" s="9">
        <v>92</v>
      </c>
      <c r="D1420" s="9">
        <v>620.08000000000004</v>
      </c>
      <c r="E1420" s="9">
        <v>40</v>
      </c>
      <c r="F1420" s="9">
        <v>693.42700000000002</v>
      </c>
      <c r="G1420" s="8">
        <f t="shared" si="279"/>
        <v>72.680000000000007</v>
      </c>
      <c r="H1420" s="8">
        <f t="shared" si="280"/>
        <v>1159.5496000000001</v>
      </c>
      <c r="I1420" s="8">
        <f t="shared" si="281"/>
        <v>85.600000000000009</v>
      </c>
      <c r="J1420" s="8">
        <f t="shared" si="282"/>
        <v>7405.8003600000002</v>
      </c>
      <c r="K1420" s="8">
        <f t="shared" si="283"/>
        <v>8723.6299600000002</v>
      </c>
      <c r="L1420" s="8">
        <f t="shared" ref="L1420:L1427" si="289">+C1420*0.79</f>
        <v>72.680000000000007</v>
      </c>
      <c r="M1420" s="8">
        <f t="shared" ref="M1420:M1427" si="290">+D1420*1.87</f>
        <v>1159.5496000000001</v>
      </c>
      <c r="N1420" s="8">
        <f t="shared" si="284"/>
        <v>34</v>
      </c>
      <c r="O1420" s="8">
        <f t="shared" si="285"/>
        <v>4444.8670700000002</v>
      </c>
      <c r="P1420" s="8">
        <f t="shared" si="286"/>
        <v>5711.0966700000008</v>
      </c>
    </row>
    <row r="1421" spans="1:16" outlineLevel="2" x14ac:dyDescent="0.25">
      <c r="A1421" s="1" t="s">
        <v>1174</v>
      </c>
      <c r="B1421" s="1" t="s">
        <v>917</v>
      </c>
      <c r="C1421" s="9">
        <v>60</v>
      </c>
      <c r="D1421" s="9">
        <v>3356.44</v>
      </c>
      <c r="E1421" s="9">
        <v>240</v>
      </c>
      <c r="F1421" s="9">
        <v>938.28</v>
      </c>
      <c r="G1421" s="8">
        <f t="shared" si="279"/>
        <v>47.400000000000006</v>
      </c>
      <c r="H1421" s="8">
        <f t="shared" si="280"/>
        <v>6276.5428000000002</v>
      </c>
      <c r="I1421" s="8">
        <f t="shared" si="281"/>
        <v>513.6</v>
      </c>
      <c r="J1421" s="8">
        <f t="shared" si="282"/>
        <v>10020.830399999999</v>
      </c>
      <c r="K1421" s="8">
        <f t="shared" si="283"/>
        <v>16858.373199999998</v>
      </c>
      <c r="L1421" s="8">
        <f t="shared" si="289"/>
        <v>47.400000000000006</v>
      </c>
      <c r="M1421" s="8">
        <f t="shared" si="290"/>
        <v>6276.5428000000002</v>
      </c>
      <c r="N1421" s="8">
        <f t="shared" si="284"/>
        <v>204</v>
      </c>
      <c r="O1421" s="8">
        <f t="shared" si="285"/>
        <v>6014.3747999999996</v>
      </c>
      <c r="P1421" s="8">
        <f t="shared" si="286"/>
        <v>12542.317599999998</v>
      </c>
    </row>
    <row r="1422" spans="1:16" outlineLevel="2" x14ac:dyDescent="0.25">
      <c r="A1422" s="1" t="s">
        <v>1174</v>
      </c>
      <c r="B1422" s="1" t="s">
        <v>1188</v>
      </c>
      <c r="C1422" s="9">
        <v>4</v>
      </c>
      <c r="D1422" s="9">
        <v>543.75</v>
      </c>
      <c r="E1422" s="9">
        <v>0</v>
      </c>
      <c r="F1422" s="9">
        <v>180.73</v>
      </c>
      <c r="G1422" s="8">
        <f t="shared" si="279"/>
        <v>3.16</v>
      </c>
      <c r="H1422" s="8">
        <f t="shared" si="280"/>
        <v>1016.8125000000001</v>
      </c>
      <c r="I1422" s="8">
        <f t="shared" si="281"/>
        <v>0</v>
      </c>
      <c r="J1422" s="8">
        <f t="shared" si="282"/>
        <v>1930.1963999999998</v>
      </c>
      <c r="K1422" s="8">
        <f t="shared" si="283"/>
        <v>2950.1688999999997</v>
      </c>
      <c r="L1422" s="8">
        <f t="shared" si="289"/>
        <v>3.16</v>
      </c>
      <c r="M1422" s="8">
        <f t="shared" si="290"/>
        <v>1016.8125000000001</v>
      </c>
      <c r="N1422" s="8">
        <f t="shared" si="284"/>
        <v>0</v>
      </c>
      <c r="O1422" s="8">
        <f t="shared" si="285"/>
        <v>1158.4793</v>
      </c>
      <c r="P1422" s="8">
        <f t="shared" si="286"/>
        <v>2178.4517999999998</v>
      </c>
    </row>
    <row r="1423" spans="1:16" outlineLevel="2" x14ac:dyDescent="0.25">
      <c r="A1423" s="1" t="s">
        <v>1174</v>
      </c>
      <c r="B1423" s="1" t="s">
        <v>1189</v>
      </c>
      <c r="C1423" s="9">
        <v>7994.59</v>
      </c>
      <c r="D1423" s="9">
        <v>1418.316</v>
      </c>
      <c r="E1423" s="9">
        <v>320</v>
      </c>
      <c r="F1423" s="9">
        <v>537.44000000000005</v>
      </c>
      <c r="G1423" s="8">
        <f t="shared" si="279"/>
        <v>6315.7261000000008</v>
      </c>
      <c r="H1423" s="8">
        <f t="shared" si="280"/>
        <v>2652.2509200000004</v>
      </c>
      <c r="I1423" s="8">
        <f t="shared" si="281"/>
        <v>684.80000000000007</v>
      </c>
      <c r="J1423" s="8">
        <f t="shared" si="282"/>
        <v>5739.8592000000008</v>
      </c>
      <c r="K1423" s="8">
        <f t="shared" si="283"/>
        <v>15392.636220000002</v>
      </c>
      <c r="L1423" s="8">
        <f t="shared" si="289"/>
        <v>6315.7261000000008</v>
      </c>
      <c r="M1423" s="8">
        <f t="shared" si="290"/>
        <v>2652.2509200000004</v>
      </c>
      <c r="N1423" s="8">
        <f t="shared" si="284"/>
        <v>272</v>
      </c>
      <c r="O1423" s="8">
        <f t="shared" si="285"/>
        <v>3444.9904000000006</v>
      </c>
      <c r="P1423" s="8">
        <f t="shared" si="286"/>
        <v>12684.967420000003</v>
      </c>
    </row>
    <row r="1424" spans="1:16" outlineLevel="2" x14ac:dyDescent="0.25">
      <c r="A1424" s="1" t="s">
        <v>1174</v>
      </c>
      <c r="B1424" s="1" t="s">
        <v>254</v>
      </c>
      <c r="C1424" s="9">
        <v>238.48</v>
      </c>
      <c r="D1424" s="9">
        <v>1625.52</v>
      </c>
      <c r="E1424" s="9">
        <v>1072.1300000000001</v>
      </c>
      <c r="F1424" s="9">
        <v>572.92999999999995</v>
      </c>
      <c r="G1424" s="8">
        <f t="shared" si="279"/>
        <v>188.39920000000001</v>
      </c>
      <c r="H1424" s="8">
        <f t="shared" si="280"/>
        <v>3039.7224000000001</v>
      </c>
      <c r="I1424" s="8">
        <f t="shared" si="281"/>
        <v>2294.3582000000006</v>
      </c>
      <c r="J1424" s="8">
        <f t="shared" si="282"/>
        <v>6118.8923999999997</v>
      </c>
      <c r="K1424" s="8">
        <f t="shared" si="283"/>
        <v>11641.372200000002</v>
      </c>
      <c r="L1424" s="8">
        <f t="shared" si="289"/>
        <v>188.39920000000001</v>
      </c>
      <c r="M1424" s="8">
        <f t="shared" si="290"/>
        <v>3039.7224000000001</v>
      </c>
      <c r="N1424" s="8">
        <f t="shared" si="284"/>
        <v>911.31050000000005</v>
      </c>
      <c r="O1424" s="8">
        <f t="shared" si="285"/>
        <v>3672.4812999999999</v>
      </c>
      <c r="P1424" s="8">
        <f t="shared" si="286"/>
        <v>7811.9133999999995</v>
      </c>
    </row>
    <row r="1425" spans="1:16" outlineLevel="2" x14ac:dyDescent="0.25">
      <c r="A1425" s="1" t="s">
        <v>1174</v>
      </c>
      <c r="B1425" s="1" t="s">
        <v>1190</v>
      </c>
      <c r="C1425" s="9">
        <v>80</v>
      </c>
      <c r="D1425" s="9">
        <v>1167.3699999999999</v>
      </c>
      <c r="E1425" s="9">
        <v>0</v>
      </c>
      <c r="F1425" s="9">
        <v>933.64</v>
      </c>
      <c r="G1425" s="8">
        <f t="shared" si="279"/>
        <v>63.2</v>
      </c>
      <c r="H1425" s="8">
        <f t="shared" si="280"/>
        <v>2182.9818999999998</v>
      </c>
      <c r="I1425" s="8">
        <f t="shared" si="281"/>
        <v>0</v>
      </c>
      <c r="J1425" s="8">
        <f t="shared" si="282"/>
        <v>9971.2752</v>
      </c>
      <c r="K1425" s="8">
        <f t="shared" si="283"/>
        <v>12217.4571</v>
      </c>
      <c r="L1425" s="8">
        <f t="shared" si="289"/>
        <v>63.2</v>
      </c>
      <c r="M1425" s="8">
        <f t="shared" si="290"/>
        <v>2182.9818999999998</v>
      </c>
      <c r="N1425" s="8">
        <f t="shared" si="284"/>
        <v>0</v>
      </c>
      <c r="O1425" s="8">
        <f t="shared" si="285"/>
        <v>5984.6324000000004</v>
      </c>
      <c r="P1425" s="8">
        <f t="shared" si="286"/>
        <v>8230.8143</v>
      </c>
    </row>
    <row r="1426" spans="1:16" outlineLevel="2" x14ac:dyDescent="0.25">
      <c r="A1426" s="1" t="s">
        <v>1174</v>
      </c>
      <c r="B1426" s="1" t="s">
        <v>178</v>
      </c>
      <c r="C1426" s="9">
        <v>0</v>
      </c>
      <c r="D1426" s="9">
        <v>614.34</v>
      </c>
      <c r="E1426" s="9">
        <v>51</v>
      </c>
      <c r="F1426" s="9">
        <v>401</v>
      </c>
      <c r="G1426" s="8">
        <f t="shared" si="279"/>
        <v>0</v>
      </c>
      <c r="H1426" s="8">
        <f t="shared" si="280"/>
        <v>1148.8158000000001</v>
      </c>
      <c r="I1426" s="8">
        <f t="shared" si="281"/>
        <v>109.14</v>
      </c>
      <c r="J1426" s="8">
        <f t="shared" si="282"/>
        <v>4282.68</v>
      </c>
      <c r="K1426" s="8">
        <f t="shared" si="283"/>
        <v>5540.6358</v>
      </c>
      <c r="L1426" s="8">
        <f t="shared" si="289"/>
        <v>0</v>
      </c>
      <c r="M1426" s="8">
        <f t="shared" si="290"/>
        <v>1148.8158000000001</v>
      </c>
      <c r="N1426" s="8">
        <f t="shared" si="284"/>
        <v>43.35</v>
      </c>
      <c r="O1426" s="8">
        <f t="shared" si="285"/>
        <v>2570.41</v>
      </c>
      <c r="P1426" s="8">
        <f t="shared" si="286"/>
        <v>3762.5757999999996</v>
      </c>
    </row>
    <row r="1427" spans="1:16" outlineLevel="2" x14ac:dyDescent="0.25">
      <c r="A1427" s="1" t="s">
        <v>1174</v>
      </c>
      <c r="B1427" s="1" t="s">
        <v>1191</v>
      </c>
      <c r="C1427" s="11">
        <v>370.84</v>
      </c>
      <c r="D1427" s="11">
        <v>632.89</v>
      </c>
      <c r="E1427" s="11">
        <v>116.7</v>
      </c>
      <c r="F1427" s="11">
        <v>1070.49</v>
      </c>
      <c r="G1427" s="8">
        <f t="shared" si="279"/>
        <v>292.96359999999999</v>
      </c>
      <c r="H1427" s="8">
        <f t="shared" si="280"/>
        <v>1183.5043000000001</v>
      </c>
      <c r="I1427" s="8">
        <f t="shared" si="281"/>
        <v>249.73800000000003</v>
      </c>
      <c r="J1427" s="8">
        <f t="shared" si="282"/>
        <v>11432.833199999999</v>
      </c>
      <c r="K1427" s="8">
        <f t="shared" si="283"/>
        <v>13159.0391</v>
      </c>
      <c r="L1427" s="8">
        <f t="shared" si="289"/>
        <v>292.96359999999999</v>
      </c>
      <c r="M1427" s="8">
        <f t="shared" si="290"/>
        <v>1183.5043000000001</v>
      </c>
      <c r="N1427" s="8">
        <f t="shared" si="284"/>
        <v>99.194999999999993</v>
      </c>
      <c r="O1427" s="8">
        <f t="shared" si="285"/>
        <v>6861.8409000000001</v>
      </c>
      <c r="P1427" s="8">
        <f t="shared" si="286"/>
        <v>8437.5038000000004</v>
      </c>
    </row>
    <row r="1428" spans="1:16" outlineLevel="1" x14ac:dyDescent="0.25">
      <c r="A1428" s="26" t="s">
        <v>1202</v>
      </c>
      <c r="B1428" s="24"/>
      <c r="C1428" s="25">
        <f t="shared" ref="C1428:P1428" si="291">SUBTOTAL(9,C1404:C1427)</f>
        <v>10026.969999999999</v>
      </c>
      <c r="D1428" s="25">
        <f t="shared" si="291"/>
        <v>23356.896000000001</v>
      </c>
      <c r="E1428" s="25">
        <f t="shared" si="291"/>
        <v>2242.538</v>
      </c>
      <c r="F1428" s="25">
        <f t="shared" si="291"/>
        <v>13285.341</v>
      </c>
      <c r="G1428" s="8">
        <f t="shared" si="291"/>
        <v>7921.3063000000002</v>
      </c>
      <c r="H1428" s="8">
        <f t="shared" si="291"/>
        <v>43677.395519999991</v>
      </c>
      <c r="I1428" s="8">
        <f t="shared" si="291"/>
        <v>4799.0313200000019</v>
      </c>
      <c r="J1428" s="8">
        <f t="shared" si="291"/>
        <v>141887.44187999997</v>
      </c>
      <c r="K1428" s="8">
        <f t="shared" si="291"/>
        <v>198285.17502</v>
      </c>
      <c r="L1428" s="8">
        <f t="shared" si="291"/>
        <v>7921.3063000000002</v>
      </c>
      <c r="M1428" s="8">
        <f t="shared" si="291"/>
        <v>43677.395519999991</v>
      </c>
      <c r="N1428" s="8">
        <f t="shared" si="291"/>
        <v>1906.1572999999999</v>
      </c>
      <c r="O1428" s="8">
        <f t="shared" si="291"/>
        <v>85159.035810000001</v>
      </c>
      <c r="P1428" s="8">
        <f t="shared" si="291"/>
        <v>138663.89493000001</v>
      </c>
    </row>
    <row r="1429" spans="1:16" ht="15.75" thickBot="1" x14ac:dyDescent="0.3">
      <c r="A1429" s="26" t="s">
        <v>1287</v>
      </c>
      <c r="B1429" s="24"/>
      <c r="C1429" s="27">
        <f t="shared" ref="C1429:P1429" si="292">SUBTOTAL(9,C4:C1427)</f>
        <v>905752.05899999954</v>
      </c>
      <c r="D1429" s="27">
        <f t="shared" si="292"/>
        <v>1403348.7290000001</v>
      </c>
      <c r="E1429" s="27">
        <f t="shared" si="292"/>
        <v>193296.00999999998</v>
      </c>
      <c r="F1429" s="27">
        <f t="shared" si="292"/>
        <v>742468.87499999965</v>
      </c>
      <c r="G1429" s="12">
        <f t="shared" si="292"/>
        <v>715544.12661000073</v>
      </c>
      <c r="H1429" s="12">
        <f t="shared" si="292"/>
        <v>2624262.1232299996</v>
      </c>
      <c r="I1429" s="12">
        <f t="shared" si="292"/>
        <v>413653.46139999974</v>
      </c>
      <c r="J1429" s="12">
        <f t="shared" si="292"/>
        <v>7929567.584999999</v>
      </c>
      <c r="K1429" s="12">
        <f t="shared" si="292"/>
        <v>11683027.296239998</v>
      </c>
      <c r="L1429" s="12">
        <f t="shared" si="292"/>
        <v>715544.12661000073</v>
      </c>
      <c r="M1429" s="12">
        <f t="shared" si="292"/>
        <v>2624262.1232299996</v>
      </c>
      <c r="N1429" s="12">
        <f t="shared" si="292"/>
        <v>164301.60850000006</v>
      </c>
      <c r="O1429" s="12">
        <f t="shared" si="292"/>
        <v>4759225.4887499949</v>
      </c>
      <c r="P1429" s="12">
        <f t="shared" si="292"/>
        <v>8263333.3470900003</v>
      </c>
    </row>
    <row r="1430" spans="1:16" ht="15.75" thickTop="1" x14ac:dyDescent="0.25"/>
  </sheetData>
  <mergeCells count="9">
    <mergeCell ref="G1:K1"/>
    <mergeCell ref="L1:P1"/>
    <mergeCell ref="C2:D2"/>
    <mergeCell ref="E2:F2"/>
    <mergeCell ref="G2:H2"/>
    <mergeCell ref="I2:J2"/>
    <mergeCell ref="L2:M2"/>
    <mergeCell ref="N2:O2"/>
    <mergeCell ref="C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Q1430"/>
  <sheetViews>
    <sheetView tabSelected="1" topLeftCell="D1" workbookViewId="0">
      <pane ySplit="3" topLeftCell="A605" activePane="bottomLeft" state="frozen"/>
      <selection pane="bottomLeft" activeCell="H623" sqref="H623"/>
    </sheetView>
  </sheetViews>
  <sheetFormatPr defaultRowHeight="15" outlineLevelRow="2" x14ac:dyDescent="0.25"/>
  <cols>
    <col min="1" max="1" width="19.140625" bestFit="1" customWidth="1"/>
    <col min="2" max="2" width="24.140625" bestFit="1" customWidth="1"/>
    <col min="3" max="3" width="17.85546875" bestFit="1" customWidth="1"/>
    <col min="4" max="4" width="19" bestFit="1" customWidth="1"/>
    <col min="5" max="5" width="17.85546875" bestFit="1" customWidth="1"/>
    <col min="6" max="6" width="19" bestFit="1" customWidth="1"/>
    <col min="7" max="9" width="12.7109375" bestFit="1" customWidth="1"/>
    <col min="10" max="10" width="11.140625" bestFit="1" customWidth="1"/>
    <col min="11" max="12" width="12.7109375" bestFit="1" customWidth="1"/>
    <col min="13" max="13" width="17.85546875" bestFit="1" customWidth="1"/>
    <col min="14" max="15" width="12.7109375" bestFit="1" customWidth="1"/>
    <col min="17" max="17" width="9.28515625" bestFit="1" customWidth="1"/>
  </cols>
  <sheetData>
    <row r="1" spans="1:17" x14ac:dyDescent="0.25">
      <c r="A1" s="2"/>
      <c r="B1" s="2"/>
      <c r="C1" s="111" t="s">
        <v>1275</v>
      </c>
      <c r="D1" s="112"/>
      <c r="E1" s="112"/>
      <c r="F1" s="112"/>
      <c r="G1" s="112"/>
      <c r="H1" s="116" t="s">
        <v>1282</v>
      </c>
      <c r="I1" s="98"/>
      <c r="J1" s="98"/>
      <c r="K1" s="98"/>
      <c r="L1" s="117" t="s">
        <v>1282</v>
      </c>
      <c r="M1" s="118"/>
      <c r="N1" s="118"/>
      <c r="O1" s="119"/>
      <c r="Q1" s="21">
        <v>41628</v>
      </c>
    </row>
    <row r="2" spans="1:17" x14ac:dyDescent="0.25">
      <c r="A2" s="2"/>
      <c r="B2" s="2"/>
      <c r="C2" s="100" t="s">
        <v>1192</v>
      </c>
      <c r="D2" s="102"/>
      <c r="E2" s="100" t="s">
        <v>1193</v>
      </c>
      <c r="F2" s="102"/>
      <c r="G2" s="29"/>
      <c r="H2" s="113" t="s">
        <v>1283</v>
      </c>
      <c r="I2" s="114"/>
      <c r="J2" s="114"/>
      <c r="K2" s="115"/>
      <c r="L2" s="109" t="s">
        <v>1284</v>
      </c>
      <c r="M2" s="109"/>
      <c r="N2" s="109"/>
      <c r="O2" s="110"/>
    </row>
    <row r="3" spans="1:17" x14ac:dyDescent="0.25">
      <c r="A3" s="4" t="s">
        <v>1198</v>
      </c>
      <c r="B3" s="3" t="s">
        <v>0</v>
      </c>
      <c r="C3" s="15" t="s">
        <v>1276</v>
      </c>
      <c r="D3" s="15" t="s">
        <v>1277</v>
      </c>
      <c r="E3" s="15" t="s">
        <v>1280</v>
      </c>
      <c r="F3" s="15" t="s">
        <v>1281</v>
      </c>
      <c r="G3" s="16" t="s">
        <v>1196</v>
      </c>
      <c r="H3" s="7" t="s">
        <v>1197</v>
      </c>
      <c r="I3" s="5" t="s">
        <v>0</v>
      </c>
      <c r="J3" s="7" t="s">
        <v>1198</v>
      </c>
      <c r="K3" s="7" t="s">
        <v>1196</v>
      </c>
      <c r="L3" s="18" t="s">
        <v>1199</v>
      </c>
      <c r="M3" s="18" t="s">
        <v>1200</v>
      </c>
      <c r="N3" s="18" t="s">
        <v>1201</v>
      </c>
      <c r="O3" s="18" t="s">
        <v>1196</v>
      </c>
    </row>
    <row r="4" spans="1:17" outlineLevel="2" x14ac:dyDescent="0.25">
      <c r="A4" s="1" t="s">
        <v>1</v>
      </c>
      <c r="B4" s="1" t="s">
        <v>2</v>
      </c>
      <c r="C4" s="13">
        <v>0</v>
      </c>
      <c r="D4" s="13">
        <v>0</v>
      </c>
      <c r="E4" s="13">
        <v>0</v>
      </c>
      <c r="F4" s="13">
        <v>901.37420000000009</v>
      </c>
      <c r="G4" s="8">
        <v>901.37420000000009</v>
      </c>
      <c r="H4" s="8">
        <f>+'Current &amp; Proposed Revenues'!D4*1.08+'Current &amp; Proposed Revenues'!F4*5.56</f>
        <v>781.84719999999993</v>
      </c>
      <c r="I4" s="8">
        <f>(+C4+E4+'Current &amp; Proposed Revenues'!D4*0.79+'Current &amp; Proposed Revenues'!F4*0.85)*0.8</f>
        <v>95.621600000000001</v>
      </c>
      <c r="J4" s="8">
        <f>(+C4+E4+'Current &amp; Proposed Revenues'!D4*0.79+'Current &amp; Proposed Revenues'!F4*0.85)*0.2</f>
        <v>23.9054</v>
      </c>
      <c r="K4" s="8">
        <f>SUM(H4:J4)</f>
        <v>901.37419999999986</v>
      </c>
      <c r="L4" s="8">
        <f>+G4*0.2</f>
        <v>180.27484000000004</v>
      </c>
      <c r="M4" s="8">
        <f>+G4*0.55</f>
        <v>495.75581000000011</v>
      </c>
      <c r="N4" s="8">
        <f>+G4*0.25</f>
        <v>225.34355000000002</v>
      </c>
      <c r="O4" s="8">
        <f>SUM(L4:N4)</f>
        <v>901.3742000000002</v>
      </c>
    </row>
    <row r="5" spans="1:17" outlineLevel="2" x14ac:dyDescent="0.25">
      <c r="A5" s="1" t="s">
        <v>1</v>
      </c>
      <c r="B5" s="1" t="s">
        <v>3</v>
      </c>
      <c r="C5" s="13">
        <v>1342.3364000000001</v>
      </c>
      <c r="D5" s="13">
        <v>8208.5482599999996</v>
      </c>
      <c r="E5" s="13">
        <v>0</v>
      </c>
      <c r="F5" s="13">
        <v>10893.7309</v>
      </c>
      <c r="G5" s="8">
        <v>20444.615559999998</v>
      </c>
      <c r="H5" s="8">
        <f>+'Current &amp; Proposed Revenues'!D5*1.08+'Current &amp; Proposed Revenues'!F5*5.56</f>
        <v>14189.93024</v>
      </c>
      <c r="I5" s="8">
        <f>(+C5+E5+'Current &amp; Proposed Revenues'!D5*0.79+'Current &amp; Proposed Revenues'!F5*0.85)*0.8</f>
        <v>5003.7482559999999</v>
      </c>
      <c r="J5" s="8">
        <f>(+C5+E5+'Current &amp; Proposed Revenues'!D5*0.79+'Current &amp; Proposed Revenues'!F5*0.85)*0.2</f>
        <v>1250.937064</v>
      </c>
      <c r="K5" s="8">
        <f t="shared" ref="K5:K71" si="0">SUM(H5:J5)</f>
        <v>20444.615560000002</v>
      </c>
      <c r="L5" s="8">
        <f t="shared" ref="L5:L71" si="1">+G5*0.2</f>
        <v>4088.9231119999999</v>
      </c>
      <c r="M5" s="8">
        <f t="shared" ref="M5:M71" si="2">+G5*0.55</f>
        <v>11244.538558</v>
      </c>
      <c r="N5" s="8">
        <f t="shared" ref="N5:N71" si="3">+G5*0.25</f>
        <v>5111.1538899999996</v>
      </c>
      <c r="O5" s="8">
        <f t="shared" ref="O5:O71" si="4">SUM(L5:N5)</f>
        <v>20444.615559999998</v>
      </c>
    </row>
    <row r="6" spans="1:17" outlineLevel="2" x14ac:dyDescent="0.25">
      <c r="A6" s="1" t="s">
        <v>1</v>
      </c>
      <c r="B6" s="1" t="s">
        <v>4</v>
      </c>
      <c r="C6" s="13">
        <v>7669.5965000000006</v>
      </c>
      <c r="D6" s="13">
        <v>8029.6995900000011</v>
      </c>
      <c r="E6" s="13">
        <v>266.9425</v>
      </c>
      <c r="F6" s="13">
        <v>12903.88767</v>
      </c>
      <c r="G6" s="8">
        <v>28870.126260000001</v>
      </c>
      <c r="H6" s="8">
        <f>+'Current &amp; Proposed Revenues'!D6*1.08+'Current &amp; Proposed Revenues'!F6*5.56</f>
        <v>15830.237279999999</v>
      </c>
      <c r="I6" s="8">
        <f>(+C6+E6+'Current &amp; Proposed Revenues'!D6*0.79+'Current &amp; Proposed Revenues'!F6*0.85)*0.8</f>
        <v>10431.911184000001</v>
      </c>
      <c r="J6" s="8">
        <f>(+C6+E6+'Current &amp; Proposed Revenues'!D6*0.79+'Current &amp; Proposed Revenues'!F6*0.85)*0.2</f>
        <v>2607.9777960000001</v>
      </c>
      <c r="K6" s="8">
        <f t="shared" si="0"/>
        <v>28870.126259999997</v>
      </c>
      <c r="L6" s="8">
        <f t="shared" si="1"/>
        <v>5774.0252520000004</v>
      </c>
      <c r="M6" s="8">
        <f t="shared" si="2"/>
        <v>15878.569443000002</v>
      </c>
      <c r="N6" s="8">
        <f t="shared" si="3"/>
        <v>7217.5315650000002</v>
      </c>
      <c r="O6" s="8">
        <f t="shared" si="4"/>
        <v>28870.126260000005</v>
      </c>
    </row>
    <row r="7" spans="1:17" outlineLevel="2" x14ac:dyDescent="0.25">
      <c r="A7" s="1" t="s">
        <v>1</v>
      </c>
      <c r="B7" s="1" t="s">
        <v>5</v>
      </c>
      <c r="C7" s="13">
        <v>239.69390000000004</v>
      </c>
      <c r="D7" s="13">
        <v>3715.9331000000002</v>
      </c>
      <c r="E7" s="13">
        <v>0</v>
      </c>
      <c r="F7" s="13">
        <v>7573.2227000000003</v>
      </c>
      <c r="G7" s="8">
        <v>11528.849700000001</v>
      </c>
      <c r="H7" s="8">
        <f>+'Current &amp; Proposed Revenues'!D7*1.08+'Current &amp; Proposed Revenues'!F7*5.56</f>
        <v>8715.0735999999997</v>
      </c>
      <c r="I7" s="8">
        <f>(+C7+E7+'Current &amp; Proposed Revenues'!D7*0.79+'Current &amp; Proposed Revenues'!F7*0.85)*0.8</f>
        <v>2251.02088</v>
      </c>
      <c r="J7" s="8">
        <f>(+C7+E7+'Current &amp; Proposed Revenues'!D7*0.79+'Current &amp; Proposed Revenues'!F7*0.85)*0.2</f>
        <v>562.75522000000001</v>
      </c>
      <c r="K7" s="8">
        <f t="shared" si="0"/>
        <v>11528.849699999999</v>
      </c>
      <c r="L7" s="8">
        <f t="shared" si="1"/>
        <v>2305.7699400000001</v>
      </c>
      <c r="M7" s="8">
        <f t="shared" si="2"/>
        <v>6340.8673350000008</v>
      </c>
      <c r="N7" s="8">
        <f t="shared" si="3"/>
        <v>2882.2124250000002</v>
      </c>
      <c r="O7" s="8">
        <f t="shared" si="4"/>
        <v>11528.849700000001</v>
      </c>
    </row>
    <row r="8" spans="1:17" outlineLevel="2" x14ac:dyDescent="0.25">
      <c r="A8" s="1" t="s">
        <v>1</v>
      </c>
      <c r="B8" s="1" t="s">
        <v>6</v>
      </c>
      <c r="C8" s="13">
        <v>352.68760000000003</v>
      </c>
      <c r="D8" s="13">
        <v>3163.4397300000005</v>
      </c>
      <c r="E8" s="13">
        <v>40.799999999999997</v>
      </c>
      <c r="F8" s="13">
        <v>3133.9643799999999</v>
      </c>
      <c r="G8" s="8">
        <v>6690.8917100000008</v>
      </c>
      <c r="H8" s="8">
        <f>+'Current &amp; Proposed Revenues'!D8*1.08+'Current &amp; Proposed Revenues'!F8*5.56</f>
        <v>4545.3973999999998</v>
      </c>
      <c r="I8" s="8">
        <f>(+C8+E8+'Current &amp; Proposed Revenues'!D8*0.79+'Current &amp; Proposed Revenues'!F8*0.85)*0.8</f>
        <v>1716.3954480000002</v>
      </c>
      <c r="J8" s="8">
        <f>(+C8+E8+'Current &amp; Proposed Revenues'!D8*0.79+'Current &amp; Proposed Revenues'!F8*0.85)*0.2</f>
        <v>429.09886200000005</v>
      </c>
      <c r="K8" s="8">
        <f t="shared" si="0"/>
        <v>6690.8917099999999</v>
      </c>
      <c r="L8" s="8">
        <f t="shared" si="1"/>
        <v>1338.1783420000002</v>
      </c>
      <c r="M8" s="8">
        <f t="shared" si="2"/>
        <v>3679.9904405000007</v>
      </c>
      <c r="N8" s="8">
        <f t="shared" si="3"/>
        <v>1672.7229275000002</v>
      </c>
      <c r="O8" s="8">
        <f t="shared" si="4"/>
        <v>6690.8917100000008</v>
      </c>
    </row>
    <row r="9" spans="1:17" outlineLevel="2" x14ac:dyDescent="0.25">
      <c r="A9" s="1" t="s">
        <v>1</v>
      </c>
      <c r="B9" s="1" t="s">
        <v>7</v>
      </c>
      <c r="C9" s="13">
        <v>191.02200000000002</v>
      </c>
      <c r="D9" s="13">
        <v>5051.7601200000008</v>
      </c>
      <c r="E9" s="13">
        <v>0</v>
      </c>
      <c r="F9" s="13">
        <v>3492.5269600000001</v>
      </c>
      <c r="G9" s="8">
        <v>8735.3090800000009</v>
      </c>
      <c r="H9" s="8">
        <f>+'Current &amp; Proposed Revenues'!D9*1.08+'Current &amp; Proposed Revenues'!F9*5.56</f>
        <v>5946.9934400000002</v>
      </c>
      <c r="I9" s="8">
        <f>(+C9+E9+'Current &amp; Proposed Revenues'!D9*0.79+'Current &amp; Proposed Revenues'!F9*0.85)*0.8</f>
        <v>2230.6525120000001</v>
      </c>
      <c r="J9" s="8">
        <f>(+C9+E9+'Current &amp; Proposed Revenues'!D9*0.79+'Current &amp; Proposed Revenues'!F9*0.85)*0.2</f>
        <v>557.66312800000003</v>
      </c>
      <c r="K9" s="8">
        <f t="shared" si="0"/>
        <v>8735.3090800000009</v>
      </c>
      <c r="L9" s="8">
        <f t="shared" si="1"/>
        <v>1747.0618160000004</v>
      </c>
      <c r="M9" s="8">
        <f t="shared" si="2"/>
        <v>4804.4199940000008</v>
      </c>
      <c r="N9" s="8">
        <f t="shared" si="3"/>
        <v>2183.8272700000002</v>
      </c>
      <c r="O9" s="8">
        <f t="shared" si="4"/>
        <v>8735.3090800000009</v>
      </c>
    </row>
    <row r="10" spans="1:17" outlineLevel="2" x14ac:dyDescent="0.25">
      <c r="A10" s="1" t="s">
        <v>1</v>
      </c>
      <c r="B10" s="1" t="s">
        <v>8</v>
      </c>
      <c r="C10" s="13">
        <v>0</v>
      </c>
      <c r="D10" s="13">
        <v>41.14</v>
      </c>
      <c r="E10" s="13">
        <v>0</v>
      </c>
      <c r="F10" s="13">
        <v>0</v>
      </c>
      <c r="G10" s="8">
        <v>41.14</v>
      </c>
      <c r="H10" s="8">
        <f>+'Current &amp; Proposed Revenues'!D10*1.08+'Current &amp; Proposed Revenues'!F10*5.56</f>
        <v>23.76</v>
      </c>
      <c r="I10" s="8">
        <f>(+C10+E10+'Current &amp; Proposed Revenues'!D10*0.79+'Current &amp; Proposed Revenues'!F10*0.85)*0.8</f>
        <v>13.904000000000003</v>
      </c>
      <c r="J10" s="8">
        <f>(+C10+E10+'Current &amp; Proposed Revenues'!D10*0.79+'Current &amp; Proposed Revenues'!F10*0.85)*0.2</f>
        <v>3.4760000000000009</v>
      </c>
      <c r="K10" s="8">
        <f t="shared" si="0"/>
        <v>41.14</v>
      </c>
      <c r="L10" s="8">
        <f t="shared" si="1"/>
        <v>8.2279999999999998</v>
      </c>
      <c r="M10" s="8">
        <f t="shared" si="2"/>
        <v>22.627000000000002</v>
      </c>
      <c r="N10" s="8">
        <f t="shared" si="3"/>
        <v>10.285</v>
      </c>
      <c r="O10" s="8">
        <f t="shared" si="4"/>
        <v>41.14</v>
      </c>
    </row>
    <row r="11" spans="1:17" outlineLevel="2" x14ac:dyDescent="0.25">
      <c r="A11" s="1" t="s">
        <v>1</v>
      </c>
      <c r="B11" s="1" t="s">
        <v>9</v>
      </c>
      <c r="C11" s="13">
        <v>7.9</v>
      </c>
      <c r="D11" s="13">
        <v>4425.1810900000009</v>
      </c>
      <c r="E11" s="13">
        <v>0</v>
      </c>
      <c r="F11" s="13">
        <v>5304.1147500000006</v>
      </c>
      <c r="G11" s="8">
        <v>9737.1958400000003</v>
      </c>
      <c r="H11" s="8">
        <f>+'Current &amp; Proposed Revenues'!D11*1.08+'Current &amp; Proposed Revenues'!F11*5.56</f>
        <v>7156.48056</v>
      </c>
      <c r="I11" s="8">
        <f>(+C11+E11+'Current &amp; Proposed Revenues'!D11*0.79+'Current &amp; Proposed Revenues'!F11*0.85)*0.8</f>
        <v>2064.5722240000005</v>
      </c>
      <c r="J11" s="8">
        <f>(+C11+E11+'Current &amp; Proposed Revenues'!D11*0.79+'Current &amp; Proposed Revenues'!F11*0.85)*0.2</f>
        <v>516.14305600000012</v>
      </c>
      <c r="K11" s="8">
        <f t="shared" si="0"/>
        <v>9737.1958400000003</v>
      </c>
      <c r="L11" s="8">
        <f t="shared" si="1"/>
        <v>1947.4391680000001</v>
      </c>
      <c r="M11" s="8">
        <f t="shared" si="2"/>
        <v>5355.4577120000004</v>
      </c>
      <c r="N11" s="8">
        <f t="shared" si="3"/>
        <v>2434.2989600000001</v>
      </c>
      <c r="O11" s="8">
        <f t="shared" si="4"/>
        <v>9737.1958400000003</v>
      </c>
    </row>
    <row r="12" spans="1:17" outlineLevel="2" x14ac:dyDescent="0.25">
      <c r="A12" s="1" t="s">
        <v>1</v>
      </c>
      <c r="B12" s="1" t="s">
        <v>10</v>
      </c>
      <c r="C12" s="13">
        <v>31.6</v>
      </c>
      <c r="D12" s="13">
        <v>1931.5360900000001</v>
      </c>
      <c r="E12" s="13">
        <v>0</v>
      </c>
      <c r="F12" s="13">
        <v>5367.4904200000001</v>
      </c>
      <c r="G12" s="8">
        <v>7330.6265100000001</v>
      </c>
      <c r="H12" s="8">
        <f>+'Current &amp; Proposed Revenues'!D12*1.08+'Current &amp; Proposed Revenues'!F12*5.56</f>
        <v>5771.2722799999992</v>
      </c>
      <c r="I12" s="8">
        <f>(+C12+E12+'Current &amp; Proposed Revenues'!D12*0.79+'Current &amp; Proposed Revenues'!F12*0.85)*0.8</f>
        <v>1247.4833840000001</v>
      </c>
      <c r="J12" s="8">
        <f>(+C12+E12+'Current &amp; Proposed Revenues'!D12*0.79+'Current &amp; Proposed Revenues'!F12*0.85)*0.2</f>
        <v>311.87084600000003</v>
      </c>
      <c r="K12" s="8">
        <f t="shared" si="0"/>
        <v>7330.6265099999991</v>
      </c>
      <c r="L12" s="8">
        <f t="shared" si="1"/>
        <v>1466.1253020000001</v>
      </c>
      <c r="M12" s="8">
        <f t="shared" si="2"/>
        <v>4031.8445805000006</v>
      </c>
      <c r="N12" s="8">
        <f t="shared" si="3"/>
        <v>1832.6566275</v>
      </c>
      <c r="O12" s="8">
        <f t="shared" si="4"/>
        <v>7330.6265100000001</v>
      </c>
    </row>
    <row r="13" spans="1:17" outlineLevel="2" x14ac:dyDescent="0.25">
      <c r="A13" s="1" t="s">
        <v>1</v>
      </c>
      <c r="B13" s="1" t="s">
        <v>11</v>
      </c>
      <c r="C13" s="13">
        <v>226.65099999999998</v>
      </c>
      <c r="D13" s="13">
        <v>4421.4654</v>
      </c>
      <c r="E13" s="13">
        <v>67.838499999999996</v>
      </c>
      <c r="F13" s="13">
        <v>8945.4114000000009</v>
      </c>
      <c r="G13" s="8">
        <v>13661.366300000002</v>
      </c>
      <c r="H13" s="8">
        <f>+'Current &amp; Proposed Revenues'!D13*1.08+'Current &amp; Proposed Revenues'!F13*5.56</f>
        <v>10312.776</v>
      </c>
      <c r="I13" s="8">
        <f>(+C13+E13+'Current &amp; Proposed Revenues'!D13*0.79+'Current &amp; Proposed Revenues'!F13*0.85)*0.8</f>
        <v>2678.8722400000001</v>
      </c>
      <c r="J13" s="8">
        <f>(+C13+E13+'Current &amp; Proposed Revenues'!D13*0.79+'Current &amp; Proposed Revenues'!F13*0.85)*0.2</f>
        <v>669.71806000000004</v>
      </c>
      <c r="K13" s="8">
        <f t="shared" si="0"/>
        <v>13661.3663</v>
      </c>
      <c r="L13" s="8">
        <f t="shared" si="1"/>
        <v>2732.2732600000004</v>
      </c>
      <c r="M13" s="8">
        <f t="shared" si="2"/>
        <v>7513.7514650000012</v>
      </c>
      <c r="N13" s="8">
        <f t="shared" si="3"/>
        <v>3415.3415750000004</v>
      </c>
      <c r="O13" s="8">
        <f t="shared" si="4"/>
        <v>13661.366300000002</v>
      </c>
    </row>
    <row r="14" spans="1:17" outlineLevel="2" x14ac:dyDescent="0.25">
      <c r="A14" s="1" t="s">
        <v>1</v>
      </c>
      <c r="B14" s="1" t="s">
        <v>12</v>
      </c>
      <c r="C14" s="13">
        <v>2983.4049800000003</v>
      </c>
      <c r="D14" s="13">
        <v>2882.9135500000002</v>
      </c>
      <c r="E14" s="13">
        <v>0</v>
      </c>
      <c r="F14" s="13">
        <v>4308.1610000000001</v>
      </c>
      <c r="G14" s="8">
        <v>10174.479530000001</v>
      </c>
      <c r="H14" s="8">
        <f>+'Current &amp; Proposed Revenues'!D14*1.08+'Current &amp; Proposed Revenues'!F14*5.56</f>
        <v>5401.8742000000002</v>
      </c>
      <c r="I14" s="8">
        <f>(+C14+E14+'Current &amp; Proposed Revenues'!D14*0.79+'Current &amp; Proposed Revenues'!F14*0.85)*0.8</f>
        <v>3818.0842640000005</v>
      </c>
      <c r="J14" s="8">
        <f>(+C14+E14+'Current &amp; Proposed Revenues'!D14*0.79+'Current &amp; Proposed Revenues'!F14*0.85)*0.2</f>
        <v>954.52106600000013</v>
      </c>
      <c r="K14" s="8">
        <f t="shared" si="0"/>
        <v>10174.479530000001</v>
      </c>
      <c r="L14" s="8">
        <f t="shared" si="1"/>
        <v>2034.8959060000002</v>
      </c>
      <c r="M14" s="8">
        <f t="shared" si="2"/>
        <v>5595.9637415000007</v>
      </c>
      <c r="N14" s="8">
        <f t="shared" si="3"/>
        <v>2543.6198825000001</v>
      </c>
      <c r="O14" s="8">
        <f t="shared" si="4"/>
        <v>10174.479530000001</v>
      </c>
    </row>
    <row r="15" spans="1:17" outlineLevel="2" x14ac:dyDescent="0.25">
      <c r="A15" s="1" t="s">
        <v>1</v>
      </c>
      <c r="B15" s="1" t="s">
        <v>13</v>
      </c>
      <c r="C15" s="13">
        <v>248.43130000000002</v>
      </c>
      <c r="D15" s="13">
        <v>4474.6482000000005</v>
      </c>
      <c r="E15" s="13">
        <v>63.979499999999994</v>
      </c>
      <c r="F15" s="13">
        <v>2911.2937999999999</v>
      </c>
      <c r="G15" s="8">
        <v>7698.3528000000006</v>
      </c>
      <c r="H15" s="8">
        <f>+'Current &amp; Proposed Revenues'!D15*1.08+'Current &amp; Proposed Revenues'!F15*5.56</f>
        <v>5109.5295999999998</v>
      </c>
      <c r="I15" s="8">
        <f>(+C15+E15+'Current &amp; Proposed Revenues'!D15*0.79+'Current &amp; Proposed Revenues'!F15*0.85)*0.8</f>
        <v>2071.0585600000004</v>
      </c>
      <c r="J15" s="8">
        <f>(+C15+E15+'Current &amp; Proposed Revenues'!D15*0.79+'Current &amp; Proposed Revenues'!F15*0.85)*0.2</f>
        <v>517.7646400000001</v>
      </c>
      <c r="K15" s="8">
        <f t="shared" si="0"/>
        <v>7698.3528000000006</v>
      </c>
      <c r="L15" s="8">
        <f t="shared" si="1"/>
        <v>1539.6705600000003</v>
      </c>
      <c r="M15" s="8">
        <f t="shared" si="2"/>
        <v>4234.0940400000009</v>
      </c>
      <c r="N15" s="8">
        <f t="shared" si="3"/>
        <v>1924.5882000000001</v>
      </c>
      <c r="O15" s="8">
        <f t="shared" si="4"/>
        <v>7698.3528000000015</v>
      </c>
    </row>
    <row r="16" spans="1:17" outlineLevel="2" x14ac:dyDescent="0.25">
      <c r="A16" s="1" t="s">
        <v>1</v>
      </c>
      <c r="B16" s="1" t="s">
        <v>14</v>
      </c>
      <c r="C16" s="13">
        <v>7.9</v>
      </c>
      <c r="D16" s="13">
        <v>4085.4077000000002</v>
      </c>
      <c r="E16" s="13">
        <v>0</v>
      </c>
      <c r="F16" s="13">
        <v>6538.17436</v>
      </c>
      <c r="G16" s="8">
        <v>10631.48206</v>
      </c>
      <c r="H16" s="8">
        <f>+'Current &amp; Proposed Revenues'!D16*1.08+'Current &amp; Proposed Revenues'!F16*5.56</f>
        <v>8030.6645599999993</v>
      </c>
      <c r="I16" s="8">
        <f>(+C16+E16+'Current &amp; Proposed Revenues'!D16*0.79+'Current &amp; Proposed Revenues'!F16*0.85)*0.8</f>
        <v>2080.654</v>
      </c>
      <c r="J16" s="8">
        <f>(+C16+E16+'Current &amp; Proposed Revenues'!D16*0.79+'Current &amp; Proposed Revenues'!F16*0.85)*0.2</f>
        <v>520.1635</v>
      </c>
      <c r="K16" s="8">
        <f t="shared" si="0"/>
        <v>10631.48206</v>
      </c>
      <c r="L16" s="8">
        <f t="shared" si="1"/>
        <v>2126.2964120000001</v>
      </c>
      <c r="M16" s="8">
        <f t="shared" si="2"/>
        <v>5847.315133000001</v>
      </c>
      <c r="N16" s="8">
        <f t="shared" si="3"/>
        <v>2657.8705150000001</v>
      </c>
      <c r="O16" s="8">
        <f t="shared" si="4"/>
        <v>10631.482060000002</v>
      </c>
    </row>
    <row r="17" spans="1:15" outlineLevel="2" x14ac:dyDescent="0.25">
      <c r="A17" s="1" t="s">
        <v>1</v>
      </c>
      <c r="B17" s="1" t="s">
        <v>15</v>
      </c>
      <c r="C17" s="13">
        <v>2363.8143</v>
      </c>
      <c r="D17" s="13">
        <v>9281.7618300000013</v>
      </c>
      <c r="E17" s="13">
        <v>72.500749999999996</v>
      </c>
      <c r="F17" s="13">
        <v>6505.9705199999999</v>
      </c>
      <c r="G17" s="8">
        <v>18224.047399999999</v>
      </c>
      <c r="H17" s="8">
        <f>+'Current &amp; Proposed Revenues'!D17*1.08+'Current &amp; Proposed Revenues'!F17*5.56</f>
        <v>11003.83404</v>
      </c>
      <c r="I17" s="8">
        <f>(+C17+E17+'Current &amp; Proposed Revenues'!D17*0.79+'Current &amp; Proposed Revenues'!F17*0.85)*0.8</f>
        <v>5776.1706880000011</v>
      </c>
      <c r="J17" s="8">
        <f>(+C17+E17+'Current &amp; Proposed Revenues'!D17*0.79+'Current &amp; Proposed Revenues'!F17*0.85)*0.2</f>
        <v>1444.0426720000003</v>
      </c>
      <c r="K17" s="8">
        <f t="shared" si="0"/>
        <v>18224.047399999999</v>
      </c>
      <c r="L17" s="8">
        <f t="shared" si="1"/>
        <v>3644.8094799999999</v>
      </c>
      <c r="M17" s="8">
        <f t="shared" si="2"/>
        <v>10023.226070000001</v>
      </c>
      <c r="N17" s="8">
        <f t="shared" si="3"/>
        <v>4556.0118499999999</v>
      </c>
      <c r="O17" s="8">
        <f t="shared" si="4"/>
        <v>18224.047399999999</v>
      </c>
    </row>
    <row r="18" spans="1:15" outlineLevel="2" x14ac:dyDescent="0.25">
      <c r="A18" s="1" t="s">
        <v>1</v>
      </c>
      <c r="B18" s="1" t="s">
        <v>16</v>
      </c>
      <c r="C18" s="13">
        <v>648.57420000000002</v>
      </c>
      <c r="D18" s="13">
        <v>2962.0987</v>
      </c>
      <c r="E18" s="13">
        <v>80.163499999999999</v>
      </c>
      <c r="F18" s="13">
        <v>3789.02792</v>
      </c>
      <c r="G18" s="8">
        <v>7479.8643200000006</v>
      </c>
      <c r="H18" s="8">
        <f>+'Current &amp; Proposed Revenues'!D18*1.08+'Current &amp; Proposed Revenues'!F18*5.56</f>
        <v>4997.3135199999997</v>
      </c>
      <c r="I18" s="8">
        <f>(+C18+E18+'Current &amp; Proposed Revenues'!D18*0.79+'Current &amp; Proposed Revenues'!F18*0.85)*0.8</f>
        <v>1986.0406400000002</v>
      </c>
      <c r="J18" s="8">
        <f>(+C18+E18+'Current &amp; Proposed Revenues'!D18*0.79+'Current &amp; Proposed Revenues'!F18*0.85)*0.2</f>
        <v>496.51016000000004</v>
      </c>
      <c r="K18" s="8">
        <f t="shared" si="0"/>
        <v>7479.8643199999997</v>
      </c>
      <c r="L18" s="8">
        <f t="shared" si="1"/>
        <v>1495.9728640000003</v>
      </c>
      <c r="M18" s="8">
        <f t="shared" si="2"/>
        <v>4113.9253760000011</v>
      </c>
      <c r="N18" s="8">
        <f t="shared" si="3"/>
        <v>1869.9660800000001</v>
      </c>
      <c r="O18" s="8">
        <f t="shared" si="4"/>
        <v>7479.8643200000015</v>
      </c>
    </row>
    <row r="19" spans="1:15" outlineLevel="2" x14ac:dyDescent="0.25">
      <c r="A19" s="1" t="s">
        <v>1</v>
      </c>
      <c r="B19" s="1" t="s">
        <v>17</v>
      </c>
      <c r="C19" s="13">
        <v>323.90000000000003</v>
      </c>
      <c r="D19" s="13">
        <v>5603.01181</v>
      </c>
      <c r="E19" s="13">
        <v>63.75</v>
      </c>
      <c r="F19" s="13">
        <v>6594.5438999999997</v>
      </c>
      <c r="G19" s="8">
        <v>12585.205709999998</v>
      </c>
      <c r="H19" s="8">
        <f>+'Current &amp; Proposed Revenues'!D19*1.08+'Current &amp; Proposed Revenues'!F19*5.56</f>
        <v>8956.0364399999999</v>
      </c>
      <c r="I19" s="8">
        <f>(+C19+E19+'Current &amp; Proposed Revenues'!D19*0.79+'Current &amp; Proposed Revenues'!F19*0.85)*0.8</f>
        <v>2903.3354160000004</v>
      </c>
      <c r="J19" s="8">
        <f>(+C19+E19+'Current &amp; Proposed Revenues'!D19*0.79+'Current &amp; Proposed Revenues'!F19*0.85)*0.2</f>
        <v>725.83385400000009</v>
      </c>
      <c r="K19" s="8">
        <f t="shared" si="0"/>
        <v>12585.20571</v>
      </c>
      <c r="L19" s="8">
        <f t="shared" si="1"/>
        <v>2517.041142</v>
      </c>
      <c r="M19" s="8">
        <f t="shared" si="2"/>
        <v>6921.8631404999996</v>
      </c>
      <c r="N19" s="8">
        <f t="shared" si="3"/>
        <v>3146.3014274999996</v>
      </c>
      <c r="O19" s="8">
        <f t="shared" si="4"/>
        <v>12585.205709999998</v>
      </c>
    </row>
    <row r="20" spans="1:15" outlineLevel="2" x14ac:dyDescent="0.25">
      <c r="A20" s="1" t="s">
        <v>1</v>
      </c>
      <c r="B20" s="1" t="s">
        <v>18</v>
      </c>
      <c r="C20" s="13">
        <v>9233.8502200000003</v>
      </c>
      <c r="D20" s="13">
        <v>7421.0706900000005</v>
      </c>
      <c r="E20" s="13">
        <v>34</v>
      </c>
      <c r="F20" s="13">
        <v>7593.1962600000006</v>
      </c>
      <c r="G20" s="8">
        <v>24282.117170000001</v>
      </c>
      <c r="H20" s="8">
        <f>+'Current &amp; Proposed Revenues'!D20*1.08+'Current &amp; Proposed Revenues'!F20*5.56</f>
        <v>10872.26412</v>
      </c>
      <c r="I20" s="8">
        <f>(+C20+E20+'Current &amp; Proposed Revenues'!D20*0.79+'Current &amp; Proposed Revenues'!F20*0.85)*0.8</f>
        <v>10727.882440000001</v>
      </c>
      <c r="J20" s="8">
        <f>(+C20+E20+'Current &amp; Proposed Revenues'!D20*0.79+'Current &amp; Proposed Revenues'!F20*0.85)*0.2</f>
        <v>2681.9706100000003</v>
      </c>
      <c r="K20" s="8">
        <f t="shared" si="0"/>
        <v>24282.117170000001</v>
      </c>
      <c r="L20" s="8">
        <f t="shared" si="1"/>
        <v>4856.4234340000003</v>
      </c>
      <c r="M20" s="8">
        <f t="shared" si="2"/>
        <v>13355.164443500002</v>
      </c>
      <c r="N20" s="8">
        <f t="shared" si="3"/>
        <v>6070.5292925000003</v>
      </c>
      <c r="O20" s="8">
        <f t="shared" si="4"/>
        <v>24282.117170000001</v>
      </c>
    </row>
    <row r="21" spans="1:15" outlineLevel="2" x14ac:dyDescent="0.25">
      <c r="A21" s="1" t="s">
        <v>1</v>
      </c>
      <c r="B21" s="1" t="s">
        <v>19</v>
      </c>
      <c r="C21" s="13">
        <v>835.31439999999998</v>
      </c>
      <c r="D21" s="13">
        <v>6418.5693000000001</v>
      </c>
      <c r="E21" s="13">
        <v>0</v>
      </c>
      <c r="F21" s="13">
        <v>10085.07735</v>
      </c>
      <c r="G21" s="8">
        <v>17338.961049999998</v>
      </c>
      <c r="H21" s="8">
        <f>+'Current &amp; Proposed Revenues'!D21*1.08+'Current &amp; Proposed Revenues'!F21*5.56</f>
        <v>12454.7238</v>
      </c>
      <c r="I21" s="8">
        <f>(+C21+E21+'Current &amp; Proposed Revenues'!D21*0.79+'Current &amp; Proposed Revenues'!F21*0.85)*0.8</f>
        <v>3907.3898000000004</v>
      </c>
      <c r="J21" s="8">
        <f>(+C21+E21+'Current &amp; Proposed Revenues'!D21*0.79+'Current &amp; Proposed Revenues'!F21*0.85)*0.2</f>
        <v>976.84745000000009</v>
      </c>
      <c r="K21" s="8">
        <f t="shared" si="0"/>
        <v>17338.961050000002</v>
      </c>
      <c r="L21" s="8">
        <f t="shared" si="1"/>
        <v>3467.7922099999996</v>
      </c>
      <c r="M21" s="8">
        <f t="shared" si="2"/>
        <v>9536.4285774999989</v>
      </c>
      <c r="N21" s="8">
        <f t="shared" si="3"/>
        <v>4334.7402624999995</v>
      </c>
      <c r="O21" s="8">
        <f t="shared" si="4"/>
        <v>17338.961049999998</v>
      </c>
    </row>
    <row r="22" spans="1:15" outlineLevel="2" x14ac:dyDescent="0.25">
      <c r="A22" s="1" t="s">
        <v>1</v>
      </c>
      <c r="B22" s="1" t="s">
        <v>20</v>
      </c>
      <c r="C22" s="13">
        <v>93.393799999999999</v>
      </c>
      <c r="D22" s="13">
        <v>4634.6828000000005</v>
      </c>
      <c r="E22" s="13">
        <v>0</v>
      </c>
      <c r="F22" s="13">
        <v>8639.1416000000008</v>
      </c>
      <c r="G22" s="8">
        <v>13367.218200000001</v>
      </c>
      <c r="H22" s="8">
        <f>+'Current &amp; Proposed Revenues'!D22*1.08+'Current &amp; Proposed Revenues'!F22*5.56</f>
        <v>10170.2608</v>
      </c>
      <c r="I22" s="8">
        <f>(+C22+E22+'Current &amp; Proposed Revenues'!D22*0.79+'Current &amp; Proposed Revenues'!F22*0.85)*0.8</f>
        <v>2557.5659200000005</v>
      </c>
      <c r="J22" s="8">
        <f>(+C22+E22+'Current &amp; Proposed Revenues'!D22*0.79+'Current &amp; Proposed Revenues'!F22*0.85)*0.2</f>
        <v>639.39148000000012</v>
      </c>
      <c r="K22" s="8">
        <f t="shared" si="0"/>
        <v>13367.218200000001</v>
      </c>
      <c r="L22" s="8">
        <f t="shared" si="1"/>
        <v>2673.4436400000004</v>
      </c>
      <c r="M22" s="8">
        <f t="shared" si="2"/>
        <v>7351.9700100000009</v>
      </c>
      <c r="N22" s="8">
        <f t="shared" si="3"/>
        <v>3341.8045500000003</v>
      </c>
      <c r="O22" s="8">
        <f t="shared" si="4"/>
        <v>13367.218200000003</v>
      </c>
    </row>
    <row r="23" spans="1:15" outlineLevel="1" x14ac:dyDescent="0.25">
      <c r="A23" s="23" t="s">
        <v>1273</v>
      </c>
      <c r="B23" s="22"/>
      <c r="C23" s="13">
        <f t="shared" ref="C23:O23" si="5">SUBTOTAL(9,C4:C22)</f>
        <v>26800.070600000003</v>
      </c>
      <c r="D23" s="13">
        <f t="shared" si="5"/>
        <v>86752.867960000018</v>
      </c>
      <c r="E23" s="13">
        <f t="shared" si="5"/>
        <v>689.97474999999997</v>
      </c>
      <c r="F23" s="13">
        <f t="shared" si="5"/>
        <v>115480.31009000001</v>
      </c>
      <c r="G23" s="8">
        <f t="shared" si="5"/>
        <v>229723.22340000008</v>
      </c>
      <c r="H23" s="8">
        <f t="shared" si="5"/>
        <v>150270.26908</v>
      </c>
      <c r="I23" s="8">
        <f t="shared" si="5"/>
        <v>63562.363455999999</v>
      </c>
      <c r="J23" s="8">
        <f t="shared" si="5"/>
        <v>15890.590864</v>
      </c>
      <c r="K23" s="8">
        <f t="shared" si="5"/>
        <v>229723.22340000005</v>
      </c>
      <c r="L23" s="8">
        <f t="shared" si="5"/>
        <v>45944.644679999998</v>
      </c>
      <c r="M23" s="8">
        <f t="shared" si="5"/>
        <v>126347.77287000003</v>
      </c>
      <c r="N23" s="8">
        <f t="shared" si="5"/>
        <v>57430.805850000019</v>
      </c>
      <c r="O23" s="8">
        <f t="shared" si="5"/>
        <v>229723.22340000008</v>
      </c>
    </row>
    <row r="24" spans="1:15" outlineLevel="2" x14ac:dyDescent="0.25">
      <c r="A24" s="1" t="s">
        <v>21</v>
      </c>
      <c r="B24" s="1" t="s">
        <v>22</v>
      </c>
      <c r="C24" s="13">
        <v>2629.3017</v>
      </c>
      <c r="D24" s="13">
        <v>2715.2961</v>
      </c>
      <c r="E24" s="13">
        <v>1473.2455</v>
      </c>
      <c r="F24" s="13">
        <v>16029.551100000001</v>
      </c>
      <c r="G24" s="8">
        <v>22847.394400000001</v>
      </c>
      <c r="H24" s="8">
        <f>+'Current &amp; Proposed Revenues'!D24*1.08+'Current &amp; Proposed Revenues'!F24*5.56</f>
        <v>15472.14</v>
      </c>
      <c r="I24" s="8">
        <f>(+C24+E24+'Current &amp; Proposed Revenues'!D24*0.79+'Current &amp; Proposed Revenues'!F24*0.85)*0.8</f>
        <v>5900.2035200000009</v>
      </c>
      <c r="J24" s="8">
        <f>(+C24+E24+'Current &amp; Proposed Revenues'!D24*0.79+'Current &amp; Proposed Revenues'!F24*0.85)*0.2</f>
        <v>1475.0508800000002</v>
      </c>
      <c r="K24" s="8">
        <f t="shared" si="0"/>
        <v>22847.394400000001</v>
      </c>
      <c r="L24" s="8">
        <f t="shared" si="1"/>
        <v>4569.4788800000006</v>
      </c>
      <c r="M24" s="8">
        <f t="shared" si="2"/>
        <v>12566.066920000001</v>
      </c>
      <c r="N24" s="8">
        <f t="shared" si="3"/>
        <v>5711.8486000000003</v>
      </c>
      <c r="O24" s="8">
        <f t="shared" si="4"/>
        <v>22847.394400000001</v>
      </c>
    </row>
    <row r="25" spans="1:15" outlineLevel="2" x14ac:dyDescent="0.25">
      <c r="A25" s="1" t="s">
        <v>21</v>
      </c>
      <c r="B25" s="1" t="s">
        <v>23</v>
      </c>
      <c r="C25" s="13">
        <v>0</v>
      </c>
      <c r="D25" s="13">
        <v>0</v>
      </c>
      <c r="E25" s="13">
        <v>0</v>
      </c>
      <c r="F25" s="13">
        <v>314.09000000000003</v>
      </c>
      <c r="G25" s="8">
        <v>314.09000000000003</v>
      </c>
      <c r="H25" s="8">
        <f>+'Current &amp; Proposed Revenues'!D25*1.08+'Current &amp; Proposed Revenues'!F25*5.56</f>
        <v>272.44</v>
      </c>
      <c r="I25" s="8">
        <f>(+C25+E25+'Current &amp; Proposed Revenues'!D25*0.79+'Current &amp; Proposed Revenues'!F25*0.85)*0.8</f>
        <v>33.32</v>
      </c>
      <c r="J25" s="8">
        <f>(+C25+E25+'Current &amp; Proposed Revenues'!D25*0.79+'Current &amp; Proposed Revenues'!F25*0.85)*0.2</f>
        <v>8.33</v>
      </c>
      <c r="K25" s="8">
        <f t="shared" si="0"/>
        <v>314.08999999999997</v>
      </c>
      <c r="L25" s="8">
        <f t="shared" si="1"/>
        <v>62.818000000000012</v>
      </c>
      <c r="M25" s="8">
        <f t="shared" si="2"/>
        <v>172.74950000000004</v>
      </c>
      <c r="N25" s="8">
        <f t="shared" si="3"/>
        <v>78.522500000000008</v>
      </c>
      <c r="O25" s="8">
        <f t="shared" si="4"/>
        <v>314.09000000000003</v>
      </c>
    </row>
    <row r="26" spans="1:15" outlineLevel="2" x14ac:dyDescent="0.25">
      <c r="A26" s="1" t="s">
        <v>21</v>
      </c>
      <c r="B26" s="1" t="s">
        <v>24</v>
      </c>
      <c r="C26" s="13">
        <v>1702.9872</v>
      </c>
      <c r="D26" s="13">
        <v>817.71360000000004</v>
      </c>
      <c r="E26" s="13">
        <v>294.95</v>
      </c>
      <c r="F26" s="13">
        <v>1744.6738</v>
      </c>
      <c r="G26" s="8">
        <v>4560.3245999999999</v>
      </c>
      <c r="H26" s="8">
        <f>+'Current &amp; Proposed Revenues'!D26*1.08+'Current &amp; Proposed Revenues'!F26*5.56</f>
        <v>1985.5832</v>
      </c>
      <c r="I26" s="8">
        <f>(+C26+E26+'Current &amp; Proposed Revenues'!D26*0.79+'Current &amp; Proposed Revenues'!F26*0.85)*0.8</f>
        <v>2059.7931199999998</v>
      </c>
      <c r="J26" s="8">
        <f>(+C26+E26+'Current &amp; Proposed Revenues'!D26*0.79+'Current &amp; Proposed Revenues'!F26*0.85)*0.2</f>
        <v>514.94827999999995</v>
      </c>
      <c r="K26" s="8">
        <f t="shared" si="0"/>
        <v>4560.3245999999999</v>
      </c>
      <c r="L26" s="8">
        <f t="shared" si="1"/>
        <v>912.06492000000003</v>
      </c>
      <c r="M26" s="8">
        <f t="shared" si="2"/>
        <v>2508.1785300000001</v>
      </c>
      <c r="N26" s="8">
        <f t="shared" si="3"/>
        <v>1140.08115</v>
      </c>
      <c r="O26" s="8">
        <f t="shared" si="4"/>
        <v>4560.3245999999999</v>
      </c>
    </row>
    <row r="27" spans="1:15" outlineLevel="2" x14ac:dyDescent="0.25">
      <c r="A27" s="1" t="s">
        <v>21</v>
      </c>
      <c r="B27" s="1" t="s">
        <v>25</v>
      </c>
      <c r="C27" s="13">
        <v>0</v>
      </c>
      <c r="D27" s="13">
        <v>56.1</v>
      </c>
      <c r="E27" s="13">
        <v>0</v>
      </c>
      <c r="F27" s="13">
        <v>0</v>
      </c>
      <c r="G27" s="8">
        <v>56.1</v>
      </c>
      <c r="H27" s="8">
        <f>+'Current &amp; Proposed Revenues'!D27*1.08+'Current &amp; Proposed Revenues'!F27*5.56</f>
        <v>32.400000000000006</v>
      </c>
      <c r="I27" s="8">
        <f>(+C27+E27+'Current &amp; Proposed Revenues'!D27*0.79+'Current &amp; Proposed Revenues'!F27*0.85)*0.8</f>
        <v>18.960000000000004</v>
      </c>
      <c r="J27" s="8">
        <f>(+C27+E27+'Current &amp; Proposed Revenues'!D27*0.79+'Current &amp; Proposed Revenues'!F27*0.85)*0.2</f>
        <v>4.7400000000000011</v>
      </c>
      <c r="K27" s="8">
        <f t="shared" si="0"/>
        <v>56.100000000000016</v>
      </c>
      <c r="L27" s="8">
        <f t="shared" si="1"/>
        <v>11.22</v>
      </c>
      <c r="M27" s="8">
        <f t="shared" si="2"/>
        <v>30.855000000000004</v>
      </c>
      <c r="N27" s="8">
        <f t="shared" si="3"/>
        <v>14.025</v>
      </c>
      <c r="O27" s="8">
        <f t="shared" si="4"/>
        <v>56.1</v>
      </c>
    </row>
    <row r="28" spans="1:15" outlineLevel="2" x14ac:dyDescent="0.25">
      <c r="A28" s="1" t="s">
        <v>21</v>
      </c>
      <c r="B28" s="1" t="s">
        <v>26</v>
      </c>
      <c r="C28" s="13">
        <v>3874.8868000000002</v>
      </c>
      <c r="D28" s="13">
        <v>2194.5758999999998</v>
      </c>
      <c r="E28" s="13">
        <v>1438.251</v>
      </c>
      <c r="F28" s="13">
        <v>16555.6198</v>
      </c>
      <c r="G28" s="8">
        <v>24063.333500000001</v>
      </c>
      <c r="H28" s="8">
        <f>+'Current &amp; Proposed Revenues'!D28*1.08+'Current &amp; Proposed Revenues'!F28*5.56</f>
        <v>15627.712399999999</v>
      </c>
      <c r="I28" s="8">
        <f>(+C28+E28+'Current &amp; Proposed Revenues'!D28*0.79+'Current &amp; Proposed Revenues'!F28*0.85)*0.8</f>
        <v>6748.4968800000006</v>
      </c>
      <c r="J28" s="8">
        <f>(+C28+E28+'Current &amp; Proposed Revenues'!D28*0.79+'Current &amp; Proposed Revenues'!F28*0.85)*0.2</f>
        <v>1687.1242200000002</v>
      </c>
      <c r="K28" s="8">
        <f t="shared" si="0"/>
        <v>24063.333500000001</v>
      </c>
      <c r="L28" s="8">
        <f t="shared" si="1"/>
        <v>4812.6667000000007</v>
      </c>
      <c r="M28" s="8">
        <f t="shared" si="2"/>
        <v>13234.833425000001</v>
      </c>
      <c r="N28" s="8">
        <f t="shared" si="3"/>
        <v>6015.8333750000002</v>
      </c>
      <c r="O28" s="8">
        <f t="shared" si="4"/>
        <v>24063.333500000001</v>
      </c>
    </row>
    <row r="29" spans="1:15" outlineLevel="2" x14ac:dyDescent="0.25">
      <c r="A29" s="1" t="s">
        <v>21</v>
      </c>
      <c r="B29" s="1" t="s">
        <v>27</v>
      </c>
      <c r="C29" s="13">
        <v>4089.6246000000001</v>
      </c>
      <c r="D29" s="13">
        <v>1103.5805</v>
      </c>
      <c r="E29" s="13">
        <v>512.21849999999995</v>
      </c>
      <c r="F29" s="13">
        <v>1897.3600000000001</v>
      </c>
      <c r="G29" s="8">
        <v>7602.7836000000007</v>
      </c>
      <c r="H29" s="8">
        <f>+'Current &amp; Proposed Revenues'!D29*1.08+'Current &amp; Proposed Revenues'!F29*5.56</f>
        <v>2283.1219999999998</v>
      </c>
      <c r="I29" s="8">
        <f>(+C29+E29+'Current &amp; Proposed Revenues'!D29*0.79+'Current &amp; Proposed Revenues'!F29*0.85)*0.8</f>
        <v>4255.7292800000005</v>
      </c>
      <c r="J29" s="8">
        <f>(+C29+E29+'Current &amp; Proposed Revenues'!D29*0.79+'Current &amp; Proposed Revenues'!F29*0.85)*0.2</f>
        <v>1063.9323200000001</v>
      </c>
      <c r="K29" s="8">
        <f t="shared" si="0"/>
        <v>7602.7836000000007</v>
      </c>
      <c r="L29" s="8">
        <f t="shared" si="1"/>
        <v>1520.5567200000003</v>
      </c>
      <c r="M29" s="8">
        <f t="shared" si="2"/>
        <v>4181.5309800000005</v>
      </c>
      <c r="N29" s="8">
        <f t="shared" si="3"/>
        <v>1900.6959000000002</v>
      </c>
      <c r="O29" s="8">
        <f t="shared" si="4"/>
        <v>7602.7836000000007</v>
      </c>
    </row>
    <row r="30" spans="1:15" outlineLevel="2" x14ac:dyDescent="0.25">
      <c r="A30" s="1" t="s">
        <v>21</v>
      </c>
      <c r="B30" s="1" t="s">
        <v>28</v>
      </c>
      <c r="C30" s="13">
        <v>207.52510000000001</v>
      </c>
      <c r="D30" s="13">
        <v>1915.5345</v>
      </c>
      <c r="E30" s="13">
        <v>265.66750000000002</v>
      </c>
      <c r="F30" s="13">
        <v>1397.38</v>
      </c>
      <c r="G30" s="8">
        <v>3786.1071000000002</v>
      </c>
      <c r="H30" s="8">
        <f>+'Current &amp; Proposed Revenues'!D30*1.08+'Current &amp; Proposed Revenues'!F30*5.56</f>
        <v>2318.3779999999997</v>
      </c>
      <c r="I30" s="8">
        <f>(+C30+E30+'Current &amp; Proposed Revenues'!D30*0.79+'Current &amp; Proposed Revenues'!F30*0.85)*0.8</f>
        <v>1174.18328</v>
      </c>
      <c r="J30" s="8">
        <f>(+C30+E30+'Current &amp; Proposed Revenues'!D30*0.79+'Current &amp; Proposed Revenues'!F30*0.85)*0.2</f>
        <v>293.54581999999999</v>
      </c>
      <c r="K30" s="8">
        <f t="shared" si="0"/>
        <v>3786.1070999999997</v>
      </c>
      <c r="L30" s="8">
        <f t="shared" si="1"/>
        <v>757.22142000000008</v>
      </c>
      <c r="M30" s="8">
        <f t="shared" si="2"/>
        <v>2082.358905</v>
      </c>
      <c r="N30" s="8">
        <f t="shared" si="3"/>
        <v>946.52677500000004</v>
      </c>
      <c r="O30" s="8">
        <f t="shared" si="4"/>
        <v>3786.1071000000002</v>
      </c>
    </row>
    <row r="31" spans="1:15" outlineLevel="2" x14ac:dyDescent="0.25">
      <c r="A31" s="1" t="s">
        <v>21</v>
      </c>
      <c r="B31" s="1" t="s">
        <v>29</v>
      </c>
      <c r="C31" s="13">
        <v>1435.38102</v>
      </c>
      <c r="D31" s="13">
        <v>1927.7456000000004</v>
      </c>
      <c r="E31" s="13">
        <v>767.22699999999998</v>
      </c>
      <c r="F31" s="13">
        <v>10595.217200000001</v>
      </c>
      <c r="G31" s="8">
        <v>14725.570820000001</v>
      </c>
      <c r="H31" s="8">
        <f>+'Current &amp; Proposed Revenues'!D31*1.08+'Current &amp; Proposed Revenues'!F31*5.56</f>
        <v>10303.585599999999</v>
      </c>
      <c r="I31" s="8">
        <f>(+C31+E31+'Current &amp; Proposed Revenues'!D31*0.79+'Current &amp; Proposed Revenues'!F31*0.85)*0.8</f>
        <v>3537.5881760000007</v>
      </c>
      <c r="J31" s="8">
        <f>(+C31+E31+'Current &amp; Proposed Revenues'!D31*0.79+'Current &amp; Proposed Revenues'!F31*0.85)*0.2</f>
        <v>884.39704400000016</v>
      </c>
      <c r="K31" s="8">
        <f t="shared" si="0"/>
        <v>14725.570819999999</v>
      </c>
      <c r="L31" s="8">
        <f t="shared" si="1"/>
        <v>2945.1141640000005</v>
      </c>
      <c r="M31" s="8">
        <f t="shared" si="2"/>
        <v>8099.063951000001</v>
      </c>
      <c r="N31" s="8">
        <f t="shared" si="3"/>
        <v>3681.3927050000002</v>
      </c>
      <c r="O31" s="8">
        <f t="shared" si="4"/>
        <v>14725.570820000003</v>
      </c>
    </row>
    <row r="32" spans="1:15" outlineLevel="2" x14ac:dyDescent="0.25">
      <c r="A32" s="1" t="s">
        <v>21</v>
      </c>
      <c r="B32" s="1" t="s">
        <v>30</v>
      </c>
      <c r="C32" s="13">
        <v>789.72350000000006</v>
      </c>
      <c r="D32" s="13">
        <v>101.35400000000001</v>
      </c>
      <c r="E32" s="13">
        <v>255.06799999999998</v>
      </c>
      <c r="F32" s="13">
        <v>1726.9822000000001</v>
      </c>
      <c r="G32" s="8">
        <v>2873.1277</v>
      </c>
      <c r="H32" s="8">
        <f>+'Current &amp; Proposed Revenues'!D32*1.08+'Current &amp; Proposed Revenues'!F32*5.56</f>
        <v>1556.5112000000001</v>
      </c>
      <c r="I32" s="8">
        <f>(+C32+E32+'Current &amp; Proposed Revenues'!D32*0.79+'Current &amp; Proposed Revenues'!F32*0.85)*0.8</f>
        <v>1053.2932000000001</v>
      </c>
      <c r="J32" s="8">
        <f>(+C32+E32+'Current &amp; Proposed Revenues'!D32*0.79+'Current &amp; Proposed Revenues'!F32*0.85)*0.2</f>
        <v>263.32330000000002</v>
      </c>
      <c r="K32" s="8">
        <f t="shared" si="0"/>
        <v>2873.1277</v>
      </c>
      <c r="L32" s="8">
        <f t="shared" si="1"/>
        <v>574.62554</v>
      </c>
      <c r="M32" s="8">
        <f t="shared" si="2"/>
        <v>1580.2202350000002</v>
      </c>
      <c r="N32" s="8">
        <f t="shared" si="3"/>
        <v>718.281925</v>
      </c>
      <c r="O32" s="8">
        <f t="shared" si="4"/>
        <v>2873.1277</v>
      </c>
    </row>
    <row r="33" spans="1:15" outlineLevel="2" x14ac:dyDescent="0.25">
      <c r="A33" s="1" t="s">
        <v>21</v>
      </c>
      <c r="B33" s="1" t="s">
        <v>31</v>
      </c>
      <c r="C33" s="13">
        <v>476.37</v>
      </c>
      <c r="D33" s="13">
        <v>279.93900000000002</v>
      </c>
      <c r="E33" s="13">
        <v>436.19449999999995</v>
      </c>
      <c r="F33" s="13">
        <v>1552.3097</v>
      </c>
      <c r="G33" s="8">
        <v>2744.8131999999996</v>
      </c>
      <c r="H33" s="8">
        <f>+'Current &amp; Proposed Revenues'!D33*1.08+'Current &amp; Proposed Revenues'!F33*5.56</f>
        <v>1508.1411999999998</v>
      </c>
      <c r="I33" s="8">
        <f>(+C33+E33+'Current &amp; Proposed Revenues'!D33*0.79+'Current &amp; Proposed Revenues'!F33*0.85)*0.8</f>
        <v>989.33759999999984</v>
      </c>
      <c r="J33" s="8">
        <f>(+C33+E33+'Current &amp; Proposed Revenues'!D33*0.79+'Current &amp; Proposed Revenues'!F33*0.85)*0.2</f>
        <v>247.33439999999996</v>
      </c>
      <c r="K33" s="8">
        <f t="shared" si="0"/>
        <v>2744.8131999999996</v>
      </c>
      <c r="L33" s="8">
        <f t="shared" si="1"/>
        <v>548.96263999999996</v>
      </c>
      <c r="M33" s="8">
        <f t="shared" si="2"/>
        <v>1509.64726</v>
      </c>
      <c r="N33" s="8">
        <f t="shared" si="3"/>
        <v>686.2032999999999</v>
      </c>
      <c r="O33" s="8">
        <f t="shared" si="4"/>
        <v>2744.8131999999996</v>
      </c>
    </row>
    <row r="34" spans="1:15" outlineLevel="2" x14ac:dyDescent="0.25">
      <c r="A34" s="1" t="s">
        <v>21</v>
      </c>
      <c r="B34" s="1" t="s">
        <v>32</v>
      </c>
      <c r="C34" s="13">
        <v>16263.279700000001</v>
      </c>
      <c r="D34" s="13">
        <v>3488.9151000000002</v>
      </c>
      <c r="E34" s="13">
        <v>1728.8617499999998</v>
      </c>
      <c r="F34" s="13">
        <v>6867.3534999999993</v>
      </c>
      <c r="G34" s="8">
        <v>28348.410049999999</v>
      </c>
      <c r="H34" s="8">
        <f>+'Current &amp; Proposed Revenues'!D34*1.08+'Current &amp; Proposed Revenues'!F34*5.56</f>
        <v>7971.6943999999994</v>
      </c>
      <c r="I34" s="8">
        <f>(+C34+E34+'Current &amp; Proposed Revenues'!D34*0.79+'Current &amp; Proposed Revenues'!F34*0.85)*0.8</f>
        <v>16301.372519999999</v>
      </c>
      <c r="J34" s="8">
        <f>(+C34+E34+'Current &amp; Proposed Revenues'!D34*0.79+'Current &amp; Proposed Revenues'!F34*0.85)*0.2</f>
        <v>4075.3431299999997</v>
      </c>
      <c r="K34" s="8">
        <f t="shared" si="0"/>
        <v>28348.410049999999</v>
      </c>
      <c r="L34" s="8">
        <f t="shared" si="1"/>
        <v>5669.6820100000004</v>
      </c>
      <c r="M34" s="8">
        <f t="shared" si="2"/>
        <v>15591.6255275</v>
      </c>
      <c r="N34" s="8">
        <f t="shared" si="3"/>
        <v>7087.1025124999996</v>
      </c>
      <c r="O34" s="8">
        <f t="shared" si="4"/>
        <v>28348.410049999999</v>
      </c>
    </row>
    <row r="35" spans="1:15" outlineLevel="2" x14ac:dyDescent="0.25">
      <c r="A35" s="1" t="s">
        <v>21</v>
      </c>
      <c r="B35" s="1" t="s">
        <v>33</v>
      </c>
      <c r="C35" s="13">
        <v>1479.9781</v>
      </c>
      <c r="D35" s="13">
        <v>1728.9272000000001</v>
      </c>
      <c r="E35" s="13">
        <v>1596.1044999999999</v>
      </c>
      <c r="F35" s="13">
        <v>9613.3975000000009</v>
      </c>
      <c r="G35" s="8">
        <v>14418.407300000001</v>
      </c>
      <c r="H35" s="8">
        <f>+'Current &amp; Proposed Revenues'!D35*1.08+'Current &amp; Proposed Revenues'!F35*5.56</f>
        <v>9337.134799999998</v>
      </c>
      <c r="I35" s="8">
        <f>(+C35+E35+'Current &amp; Proposed Revenues'!D35*0.79+'Current &amp; Proposed Revenues'!F35*0.85)*0.8</f>
        <v>4065.0179999999996</v>
      </c>
      <c r="J35" s="8">
        <f>(+C35+E35+'Current &amp; Proposed Revenues'!D35*0.79+'Current &amp; Proposed Revenues'!F35*0.85)*0.2</f>
        <v>1016.2544999999999</v>
      </c>
      <c r="K35" s="8">
        <f t="shared" si="0"/>
        <v>14418.407299999997</v>
      </c>
      <c r="L35" s="8">
        <f t="shared" si="1"/>
        <v>2883.6814600000002</v>
      </c>
      <c r="M35" s="8">
        <f t="shared" si="2"/>
        <v>7930.1240150000012</v>
      </c>
      <c r="N35" s="8">
        <f t="shared" si="3"/>
        <v>3604.6018250000002</v>
      </c>
      <c r="O35" s="8">
        <f t="shared" si="4"/>
        <v>14418.407300000001</v>
      </c>
    </row>
    <row r="36" spans="1:15" outlineLevel="2" x14ac:dyDescent="0.25">
      <c r="A36" s="1" t="s">
        <v>21</v>
      </c>
      <c r="B36" s="1" t="s">
        <v>34</v>
      </c>
      <c r="C36" s="13">
        <v>7549.0187999999998</v>
      </c>
      <c r="D36" s="13">
        <v>299.20000000000005</v>
      </c>
      <c r="E36" s="13">
        <v>81.965500000000006</v>
      </c>
      <c r="F36" s="13">
        <v>245.82350000000002</v>
      </c>
      <c r="G36" s="8">
        <v>8176.0078000000003</v>
      </c>
      <c r="H36" s="8">
        <f>+'Current &amp; Proposed Revenues'!D36*1.08+'Current &amp; Proposed Revenues'!F36*5.56</f>
        <v>386.02600000000001</v>
      </c>
      <c r="I36" s="8">
        <f>(+C36+E36+'Current &amp; Proposed Revenues'!D36*0.79+'Current &amp; Proposed Revenues'!F36*0.85)*0.8</f>
        <v>6231.9854400000004</v>
      </c>
      <c r="J36" s="8">
        <f>(+C36+E36+'Current &amp; Proposed Revenues'!D36*0.79+'Current &amp; Proposed Revenues'!F36*0.85)*0.2</f>
        <v>1557.9963600000001</v>
      </c>
      <c r="K36" s="8">
        <f t="shared" si="0"/>
        <v>8176.0078000000003</v>
      </c>
      <c r="L36" s="8">
        <f t="shared" si="1"/>
        <v>1635.2015600000002</v>
      </c>
      <c r="M36" s="8">
        <f t="shared" si="2"/>
        <v>4496.8042900000009</v>
      </c>
      <c r="N36" s="8">
        <f t="shared" si="3"/>
        <v>2044.0019500000001</v>
      </c>
      <c r="O36" s="8">
        <f t="shared" si="4"/>
        <v>8176.0078000000012</v>
      </c>
    </row>
    <row r="37" spans="1:15" outlineLevel="2" x14ac:dyDescent="0.25">
      <c r="A37" s="1" t="s">
        <v>21</v>
      </c>
      <c r="B37" s="1" t="s">
        <v>35</v>
      </c>
      <c r="C37" s="13">
        <v>1008.6878</v>
      </c>
      <c r="D37" s="13">
        <v>846.36200000000008</v>
      </c>
      <c r="E37" s="13">
        <v>221</v>
      </c>
      <c r="F37" s="13">
        <v>7420.0877999999993</v>
      </c>
      <c r="G37" s="8">
        <v>9496.1376</v>
      </c>
      <c r="H37" s="8">
        <f>+'Current &amp; Proposed Revenues'!D37*1.08+'Current &amp; Proposed Revenues'!F37*5.56</f>
        <v>6924.9527999999991</v>
      </c>
      <c r="I37" s="8">
        <f>(+C37+E37+'Current &amp; Proposed Revenues'!D37*0.79+'Current &amp; Proposed Revenues'!F37*0.85)*0.8</f>
        <v>2056.9478400000003</v>
      </c>
      <c r="J37" s="8">
        <f>(+C37+E37+'Current &amp; Proposed Revenues'!D37*0.79+'Current &amp; Proposed Revenues'!F37*0.85)*0.2</f>
        <v>514.23696000000007</v>
      </c>
      <c r="K37" s="8">
        <f t="shared" si="0"/>
        <v>9496.1376</v>
      </c>
      <c r="L37" s="8">
        <f t="shared" si="1"/>
        <v>1899.2275200000001</v>
      </c>
      <c r="M37" s="8">
        <f t="shared" si="2"/>
        <v>5222.8756800000001</v>
      </c>
      <c r="N37" s="8">
        <f t="shared" si="3"/>
        <v>2374.0344</v>
      </c>
      <c r="O37" s="8">
        <f t="shared" si="4"/>
        <v>9496.1376</v>
      </c>
    </row>
    <row r="38" spans="1:15" outlineLevel="2" x14ac:dyDescent="0.25">
      <c r="A38" s="1" t="s">
        <v>21</v>
      </c>
      <c r="B38" s="1" t="s">
        <v>36</v>
      </c>
      <c r="C38" s="13">
        <v>1688.5854999999999</v>
      </c>
      <c r="D38" s="13">
        <v>2178.0077000000001</v>
      </c>
      <c r="E38" s="13">
        <v>56.643999999999998</v>
      </c>
      <c r="F38" s="13">
        <v>3452.1695999999997</v>
      </c>
      <c r="G38" s="8">
        <v>7375.4067999999997</v>
      </c>
      <c r="H38" s="8">
        <f>+'Current &amp; Proposed Revenues'!D38*1.08+'Current &amp; Proposed Revenues'!F38*5.56</f>
        <v>4252.2803999999996</v>
      </c>
      <c r="I38" s="8">
        <f>(+C38+E38+'Current &amp; Proposed Revenues'!D38*0.79+'Current &amp; Proposed Revenues'!F38*0.85)*0.8</f>
        <v>2498.5011200000004</v>
      </c>
      <c r="J38" s="8">
        <f>(+C38+E38+'Current &amp; Proposed Revenues'!D38*0.79+'Current &amp; Proposed Revenues'!F38*0.85)*0.2</f>
        <v>624.62528000000009</v>
      </c>
      <c r="K38" s="8">
        <f t="shared" si="0"/>
        <v>7375.4068000000007</v>
      </c>
      <c r="L38" s="8">
        <f t="shared" si="1"/>
        <v>1475.0813600000001</v>
      </c>
      <c r="M38" s="8">
        <f t="shared" si="2"/>
        <v>4056.4737400000004</v>
      </c>
      <c r="N38" s="8">
        <f t="shared" si="3"/>
        <v>1843.8516999999999</v>
      </c>
      <c r="O38" s="8">
        <f t="shared" si="4"/>
        <v>7375.4068000000007</v>
      </c>
    </row>
    <row r="39" spans="1:15" outlineLevel="1" x14ac:dyDescent="0.25">
      <c r="A39" s="23" t="s">
        <v>1272</v>
      </c>
      <c r="B39" s="22"/>
      <c r="C39" s="13">
        <f t="shared" ref="C39:O39" si="6">SUBTOTAL(9,C24:C38)</f>
        <v>43195.349820000003</v>
      </c>
      <c r="D39" s="13">
        <f t="shared" si="6"/>
        <v>19653.251199999999</v>
      </c>
      <c r="E39" s="13">
        <f t="shared" si="6"/>
        <v>9127.3977500000001</v>
      </c>
      <c r="F39" s="13">
        <f t="shared" si="6"/>
        <v>79412.015699999974</v>
      </c>
      <c r="G39" s="8">
        <f t="shared" si="6"/>
        <v>151388.01446999999</v>
      </c>
      <c r="H39" s="8">
        <f t="shared" si="6"/>
        <v>80232.101999999999</v>
      </c>
      <c r="I39" s="8">
        <f t="shared" si="6"/>
        <v>56924.729975999995</v>
      </c>
      <c r="J39" s="8">
        <f t="shared" si="6"/>
        <v>14231.182493999999</v>
      </c>
      <c r="K39" s="8">
        <f t="shared" si="6"/>
        <v>151388.01446999997</v>
      </c>
      <c r="L39" s="8">
        <f t="shared" si="6"/>
        <v>30277.602894000007</v>
      </c>
      <c r="M39" s="8">
        <f t="shared" si="6"/>
        <v>83263.4079585</v>
      </c>
      <c r="N39" s="8">
        <f t="shared" si="6"/>
        <v>37847.003617499999</v>
      </c>
      <c r="O39" s="8">
        <f t="shared" si="6"/>
        <v>151388.01446999999</v>
      </c>
    </row>
    <row r="40" spans="1:15" outlineLevel="2" x14ac:dyDescent="0.25">
      <c r="A40" s="1" t="s">
        <v>37</v>
      </c>
      <c r="B40" s="1" t="s">
        <v>38</v>
      </c>
      <c r="C40" s="13">
        <v>138.25</v>
      </c>
      <c r="D40" s="13">
        <v>278.61130000000003</v>
      </c>
      <c r="E40" s="13">
        <v>0</v>
      </c>
      <c r="F40" s="13">
        <v>2781.8118000000004</v>
      </c>
      <c r="G40" s="8">
        <v>3198.6731000000004</v>
      </c>
      <c r="H40" s="8">
        <f>+'Current &amp; Proposed Revenues'!D40*1.08+'Current &amp; Proposed Revenues'!F40*5.56</f>
        <v>2573.8380000000002</v>
      </c>
      <c r="I40" s="8">
        <f>(+C40+E40+'Current &amp; Proposed Revenues'!D40*0.79+'Current &amp; Proposed Revenues'!F40*0.85)*0.8</f>
        <v>499.86808000000002</v>
      </c>
      <c r="J40" s="8">
        <f>(+C40+E40+'Current &amp; Proposed Revenues'!D40*0.79+'Current &amp; Proposed Revenues'!F40*0.85)*0.2</f>
        <v>124.96702000000001</v>
      </c>
      <c r="K40" s="8">
        <f t="shared" si="0"/>
        <v>3198.6731000000004</v>
      </c>
      <c r="L40" s="8">
        <f t="shared" si="1"/>
        <v>639.73462000000018</v>
      </c>
      <c r="M40" s="8">
        <f t="shared" si="2"/>
        <v>1759.2702050000005</v>
      </c>
      <c r="N40" s="8">
        <f t="shared" si="3"/>
        <v>799.66827500000011</v>
      </c>
      <c r="O40" s="8">
        <f t="shared" si="4"/>
        <v>3198.6731000000009</v>
      </c>
    </row>
    <row r="41" spans="1:15" outlineLevel="2" x14ac:dyDescent="0.25">
      <c r="A41" s="1" t="s">
        <v>37</v>
      </c>
      <c r="B41" s="1" t="s">
        <v>39</v>
      </c>
      <c r="C41" s="13">
        <v>410.28650000000005</v>
      </c>
      <c r="D41" s="13">
        <v>1856.6295000000002</v>
      </c>
      <c r="E41" s="13">
        <v>0</v>
      </c>
      <c r="F41" s="13">
        <v>3204.0385000000001</v>
      </c>
      <c r="G41" s="8">
        <v>5470.9544999999998</v>
      </c>
      <c r="H41" s="8">
        <f>+'Current &amp; Proposed Revenues'!D41*1.08+'Current &amp; Proposed Revenues'!F41*5.56</f>
        <v>3851.4439999999995</v>
      </c>
      <c r="I41" s="8">
        <f>(+C41+E41+'Current &amp; Proposed Revenues'!D41*0.79+'Current &amp; Proposed Revenues'!F41*0.85)*0.8</f>
        <v>1295.6084000000001</v>
      </c>
      <c r="J41" s="8">
        <f>(+C41+E41+'Current &amp; Proposed Revenues'!D41*0.79+'Current &amp; Proposed Revenues'!F41*0.85)*0.2</f>
        <v>323.90210000000002</v>
      </c>
      <c r="K41" s="8">
        <f t="shared" si="0"/>
        <v>5470.9544999999998</v>
      </c>
      <c r="L41" s="8">
        <f t="shared" si="1"/>
        <v>1094.1909000000001</v>
      </c>
      <c r="M41" s="8">
        <f t="shared" si="2"/>
        <v>3009.0249750000003</v>
      </c>
      <c r="N41" s="8">
        <f t="shared" si="3"/>
        <v>1367.738625</v>
      </c>
      <c r="O41" s="8">
        <f t="shared" si="4"/>
        <v>5470.9544999999998</v>
      </c>
    </row>
    <row r="42" spans="1:15" outlineLevel="2" x14ac:dyDescent="0.25">
      <c r="A42" s="1" t="s">
        <v>37</v>
      </c>
      <c r="B42" s="1" t="s">
        <v>40</v>
      </c>
      <c r="C42" s="13">
        <v>40.29</v>
      </c>
      <c r="D42" s="13">
        <v>424.56479999999999</v>
      </c>
      <c r="E42" s="13">
        <v>0</v>
      </c>
      <c r="F42" s="13">
        <v>76.92</v>
      </c>
      <c r="G42" s="8">
        <v>541.77480000000003</v>
      </c>
      <c r="H42" s="8">
        <f>+'Current &amp; Proposed Revenues'!D42*1.08+'Current &amp; Proposed Revenues'!F42*5.56</f>
        <v>311.92320000000001</v>
      </c>
      <c r="I42" s="8">
        <f>(+C42+E42+'Current &amp; Proposed Revenues'!D42*0.79+'Current &amp; Proposed Revenues'!F42*0.85)*0.8</f>
        <v>183.88128</v>
      </c>
      <c r="J42" s="8">
        <f>(+C42+E42+'Current &amp; Proposed Revenues'!D42*0.79+'Current &amp; Proposed Revenues'!F42*0.85)*0.2</f>
        <v>45.970320000000001</v>
      </c>
      <c r="K42" s="8">
        <f t="shared" si="0"/>
        <v>541.77480000000003</v>
      </c>
      <c r="L42" s="8">
        <f t="shared" si="1"/>
        <v>108.35496000000001</v>
      </c>
      <c r="M42" s="8">
        <f t="shared" si="2"/>
        <v>297.97614000000004</v>
      </c>
      <c r="N42" s="8">
        <f t="shared" si="3"/>
        <v>135.44370000000001</v>
      </c>
      <c r="O42" s="8">
        <f t="shared" si="4"/>
        <v>541.77480000000003</v>
      </c>
    </row>
    <row r="43" spans="1:15" outlineLevel="2" x14ac:dyDescent="0.25">
      <c r="A43" s="1" t="s">
        <v>37</v>
      </c>
      <c r="B43" s="1" t="s">
        <v>41</v>
      </c>
      <c r="C43" s="13">
        <v>152.35940000000002</v>
      </c>
      <c r="D43" s="13">
        <v>1167.1792</v>
      </c>
      <c r="E43" s="13">
        <v>90.1</v>
      </c>
      <c r="F43" s="13">
        <v>2602.46</v>
      </c>
      <c r="G43" s="8">
        <v>4012.0986000000003</v>
      </c>
      <c r="H43" s="8">
        <f>+'Current &amp; Proposed Revenues'!D43*1.08+'Current &amp; Proposed Revenues'!F43*5.56</f>
        <v>2931.4527999999996</v>
      </c>
      <c r="I43" s="8">
        <f>(+C43+E43+'Current &amp; Proposed Revenues'!D43*0.79+'Current &amp; Proposed Revenues'!F43*0.85)*0.8</f>
        <v>864.51664000000005</v>
      </c>
      <c r="J43" s="8">
        <f>(+C43+E43+'Current &amp; Proposed Revenues'!D43*0.79+'Current &amp; Proposed Revenues'!F43*0.85)*0.2</f>
        <v>216.12916000000001</v>
      </c>
      <c r="K43" s="8">
        <f t="shared" si="0"/>
        <v>4012.0985999999998</v>
      </c>
      <c r="L43" s="8">
        <f t="shared" si="1"/>
        <v>802.4197200000001</v>
      </c>
      <c r="M43" s="8">
        <f t="shared" si="2"/>
        <v>2206.6542300000001</v>
      </c>
      <c r="N43" s="8">
        <f t="shared" si="3"/>
        <v>1003.0246500000001</v>
      </c>
      <c r="O43" s="8">
        <f t="shared" si="4"/>
        <v>4012.0986000000003</v>
      </c>
    </row>
    <row r="44" spans="1:15" outlineLevel="2" x14ac:dyDescent="0.25">
      <c r="A44" s="1" t="s">
        <v>37</v>
      </c>
      <c r="B44" s="1" t="s">
        <v>42</v>
      </c>
      <c r="C44" s="13">
        <v>72.680000000000007</v>
      </c>
      <c r="D44" s="13">
        <v>366.52000000000004</v>
      </c>
      <c r="E44" s="13">
        <v>34</v>
      </c>
      <c r="F44" s="13">
        <v>0</v>
      </c>
      <c r="G44" s="8">
        <v>473.20000000000005</v>
      </c>
      <c r="H44" s="8">
        <f>+'Current &amp; Proposed Revenues'!D44*1.08+'Current &amp; Proposed Revenues'!F44*5.56</f>
        <v>211.68</v>
      </c>
      <c r="I44" s="8">
        <f>(+C44+E44+'Current &amp; Proposed Revenues'!D44*0.79+'Current &amp; Proposed Revenues'!F44*0.85)*0.8</f>
        <v>209.21600000000001</v>
      </c>
      <c r="J44" s="8">
        <f>(+C44+E44+'Current &amp; Proposed Revenues'!D44*0.79+'Current &amp; Proposed Revenues'!F44*0.85)*0.2</f>
        <v>52.304000000000002</v>
      </c>
      <c r="K44" s="8">
        <f t="shared" si="0"/>
        <v>473.20000000000005</v>
      </c>
      <c r="L44" s="8">
        <f t="shared" si="1"/>
        <v>94.640000000000015</v>
      </c>
      <c r="M44" s="8">
        <f t="shared" si="2"/>
        <v>260.26000000000005</v>
      </c>
      <c r="N44" s="8">
        <f t="shared" si="3"/>
        <v>118.30000000000001</v>
      </c>
      <c r="O44" s="8">
        <f t="shared" si="4"/>
        <v>473.2000000000001</v>
      </c>
    </row>
    <row r="45" spans="1:15" outlineLevel="2" x14ac:dyDescent="0.25">
      <c r="A45" s="1" t="s">
        <v>37</v>
      </c>
      <c r="B45" s="1" t="s">
        <v>43</v>
      </c>
      <c r="C45" s="13">
        <v>121.66000000000001</v>
      </c>
      <c r="D45" s="13">
        <v>1541.85427</v>
      </c>
      <c r="E45" s="13">
        <v>263.65300000000002</v>
      </c>
      <c r="F45" s="13">
        <v>1355.3944999999999</v>
      </c>
      <c r="G45" s="8">
        <v>3282.5617700000003</v>
      </c>
      <c r="H45" s="8">
        <f>+'Current &amp; Proposed Revenues'!D45*1.08+'Current &amp; Proposed Revenues'!F45*5.56</f>
        <v>2066.1446799999999</v>
      </c>
      <c r="I45" s="8">
        <f>(+C45+E45+'Current &amp; Proposed Revenues'!D45*0.79+'Current &amp; Proposed Revenues'!F45*0.85)*0.8</f>
        <v>973.13367200000016</v>
      </c>
      <c r="J45" s="8">
        <f>(+C45+E45+'Current &amp; Proposed Revenues'!D45*0.79+'Current &amp; Proposed Revenues'!F45*0.85)*0.2</f>
        <v>243.28341800000004</v>
      </c>
      <c r="K45" s="8">
        <f t="shared" si="0"/>
        <v>3282.5617700000003</v>
      </c>
      <c r="L45" s="8">
        <f t="shared" si="1"/>
        <v>656.51235400000007</v>
      </c>
      <c r="M45" s="8">
        <f t="shared" si="2"/>
        <v>1805.4089735000002</v>
      </c>
      <c r="N45" s="8">
        <f t="shared" si="3"/>
        <v>820.64044250000006</v>
      </c>
      <c r="O45" s="8">
        <f t="shared" si="4"/>
        <v>3282.5617700000003</v>
      </c>
    </row>
    <row r="46" spans="1:15" outlineLevel="2" x14ac:dyDescent="0.25">
      <c r="A46" s="1" t="s">
        <v>37</v>
      </c>
      <c r="B46" s="1" t="s">
        <v>44</v>
      </c>
      <c r="C46" s="13">
        <v>141.41</v>
      </c>
      <c r="D46" s="13">
        <v>909.51190000000008</v>
      </c>
      <c r="E46" s="13">
        <v>15.299999999999999</v>
      </c>
      <c r="F46" s="13">
        <v>1319.7613099999999</v>
      </c>
      <c r="G46" s="8">
        <v>2385.9832099999999</v>
      </c>
      <c r="H46" s="8">
        <f>+'Current &amp; Proposed Revenues'!D46*1.08+'Current &amp; Proposed Revenues'!F46*5.56</f>
        <v>1670.0335599999999</v>
      </c>
      <c r="I46" s="8">
        <f>(+C46+E46+'Current &amp; Proposed Revenues'!D46*0.79+'Current &amp; Proposed Revenues'!F46*0.85)*0.8</f>
        <v>572.75972000000002</v>
      </c>
      <c r="J46" s="8">
        <f>(+C46+E46+'Current &amp; Proposed Revenues'!D46*0.79+'Current &amp; Proposed Revenues'!F46*0.85)*0.2</f>
        <v>143.18993</v>
      </c>
      <c r="K46" s="8">
        <f t="shared" si="0"/>
        <v>2385.9832099999999</v>
      </c>
      <c r="L46" s="8">
        <f t="shared" si="1"/>
        <v>477.196642</v>
      </c>
      <c r="M46" s="8">
        <f t="shared" si="2"/>
        <v>1312.2907655000001</v>
      </c>
      <c r="N46" s="8">
        <f t="shared" si="3"/>
        <v>596.49580249999997</v>
      </c>
      <c r="O46" s="8">
        <f t="shared" si="4"/>
        <v>2385.9832100000003</v>
      </c>
    </row>
    <row r="47" spans="1:15" outlineLevel="2" x14ac:dyDescent="0.25">
      <c r="A47" s="1" t="s">
        <v>37</v>
      </c>
      <c r="B47" s="1" t="s">
        <v>45</v>
      </c>
      <c r="C47" s="13">
        <v>77.814999999999998</v>
      </c>
      <c r="D47" s="13">
        <v>1084.6000000000001</v>
      </c>
      <c r="E47" s="13">
        <v>0</v>
      </c>
      <c r="F47" s="13">
        <v>4687.7676099999999</v>
      </c>
      <c r="G47" s="8">
        <v>5850.1826099999998</v>
      </c>
      <c r="H47" s="8">
        <f>+'Current &amp; Proposed Revenues'!D47*1.08+'Current &amp; Proposed Revenues'!F47*5.56</f>
        <v>4692.5447599999998</v>
      </c>
      <c r="I47" s="8">
        <f>(+C47+E47+'Current &amp; Proposed Revenues'!D47*0.79+'Current &amp; Proposed Revenues'!F47*0.85)*0.8</f>
        <v>926.1102800000001</v>
      </c>
      <c r="J47" s="8">
        <f>(+C47+E47+'Current &amp; Proposed Revenues'!D47*0.79+'Current &amp; Proposed Revenues'!F47*0.85)*0.2</f>
        <v>231.52757000000003</v>
      </c>
      <c r="K47" s="8">
        <f t="shared" si="0"/>
        <v>5850.1826099999998</v>
      </c>
      <c r="L47" s="8">
        <f t="shared" si="1"/>
        <v>1170.0365220000001</v>
      </c>
      <c r="M47" s="8">
        <f t="shared" si="2"/>
        <v>3217.6004355</v>
      </c>
      <c r="N47" s="8">
        <f t="shared" si="3"/>
        <v>1462.5456525</v>
      </c>
      <c r="O47" s="8">
        <f t="shared" si="4"/>
        <v>5850.1826099999998</v>
      </c>
    </row>
    <row r="48" spans="1:15" outlineLevel="2" x14ac:dyDescent="0.25">
      <c r="A48" s="1" t="s">
        <v>37</v>
      </c>
      <c r="B48" s="1" t="s">
        <v>46</v>
      </c>
      <c r="C48" s="13">
        <v>169.5814</v>
      </c>
      <c r="D48" s="13">
        <v>590.92000000000007</v>
      </c>
      <c r="E48" s="13">
        <v>0</v>
      </c>
      <c r="F48" s="13">
        <v>1890.95</v>
      </c>
      <c r="G48" s="8">
        <v>2651.4513999999999</v>
      </c>
      <c r="H48" s="8">
        <f>+'Current &amp; Proposed Revenues'!D48*1.08+'Current &amp; Proposed Revenues'!F48*5.56</f>
        <v>1981.4799999999998</v>
      </c>
      <c r="I48" s="8">
        <f>(+C48+E48+'Current &amp; Proposed Revenues'!D48*0.79+'Current &amp; Proposed Revenues'!F48*0.85)*0.8</f>
        <v>535.97712000000001</v>
      </c>
      <c r="J48" s="8">
        <f>(+C48+E48+'Current &amp; Proposed Revenues'!D48*0.79+'Current &amp; Proposed Revenues'!F48*0.85)*0.2</f>
        <v>133.99428</v>
      </c>
      <c r="K48" s="8">
        <f t="shared" si="0"/>
        <v>2651.4513999999999</v>
      </c>
      <c r="L48" s="8">
        <f t="shared" si="1"/>
        <v>530.29028000000005</v>
      </c>
      <c r="M48" s="8">
        <f t="shared" si="2"/>
        <v>1458.29827</v>
      </c>
      <c r="N48" s="8">
        <f t="shared" si="3"/>
        <v>662.86284999999998</v>
      </c>
      <c r="O48" s="8">
        <f t="shared" si="4"/>
        <v>2651.4513999999999</v>
      </c>
    </row>
    <row r="49" spans="1:15" outlineLevel="2" x14ac:dyDescent="0.25">
      <c r="A49" s="1" t="s">
        <v>37</v>
      </c>
      <c r="B49" s="1" t="s">
        <v>47</v>
      </c>
      <c r="C49" s="13">
        <v>25.28</v>
      </c>
      <c r="D49" s="13">
        <v>1991.7556999999999</v>
      </c>
      <c r="E49" s="13">
        <v>43.256500000000003</v>
      </c>
      <c r="F49" s="13">
        <v>1570.45</v>
      </c>
      <c r="G49" s="8">
        <v>3630.7421999999997</v>
      </c>
      <c r="H49" s="8">
        <f>+'Current &amp; Proposed Revenues'!D49*1.08+'Current &amp; Proposed Revenues'!F49*5.56</f>
        <v>2512.5187999999998</v>
      </c>
      <c r="I49" s="8">
        <f>(+C49+E49+'Current &amp; Proposed Revenues'!D49*0.79+'Current &amp; Proposed Revenues'!F49*0.85)*0.8</f>
        <v>894.57871999999998</v>
      </c>
      <c r="J49" s="8">
        <f>(+C49+E49+'Current &amp; Proposed Revenues'!D49*0.79+'Current &amp; Proposed Revenues'!F49*0.85)*0.2</f>
        <v>223.64467999999999</v>
      </c>
      <c r="K49" s="8">
        <f t="shared" si="0"/>
        <v>3630.7421999999997</v>
      </c>
      <c r="L49" s="8">
        <f t="shared" si="1"/>
        <v>726.14843999999994</v>
      </c>
      <c r="M49" s="8">
        <f t="shared" si="2"/>
        <v>1996.9082100000001</v>
      </c>
      <c r="N49" s="8">
        <f t="shared" si="3"/>
        <v>907.68554999999992</v>
      </c>
      <c r="O49" s="8">
        <f t="shared" si="4"/>
        <v>3630.7421999999997</v>
      </c>
    </row>
    <row r="50" spans="1:15" outlineLevel="2" x14ac:dyDescent="0.25">
      <c r="A50" s="1" t="s">
        <v>37</v>
      </c>
      <c r="B50" s="1" t="s">
        <v>48</v>
      </c>
      <c r="C50" s="13">
        <v>0</v>
      </c>
      <c r="D50" s="13">
        <v>20.57</v>
      </c>
      <c r="E50" s="13">
        <v>0</v>
      </c>
      <c r="F50" s="13">
        <v>0</v>
      </c>
      <c r="G50" s="8">
        <v>20.57</v>
      </c>
      <c r="H50" s="8">
        <f>+'Current &amp; Proposed Revenues'!D50*1.08+'Current &amp; Proposed Revenues'!F50*5.56</f>
        <v>11.88</v>
      </c>
      <c r="I50" s="8">
        <f>(+C50+E50+'Current &amp; Proposed Revenues'!D50*0.79+'Current &amp; Proposed Revenues'!F50*0.85)*0.8</f>
        <v>6.9520000000000017</v>
      </c>
      <c r="J50" s="8">
        <f>(+C50+E50+'Current &amp; Proposed Revenues'!D50*0.79+'Current &amp; Proposed Revenues'!F50*0.85)*0.2</f>
        <v>1.7380000000000004</v>
      </c>
      <c r="K50" s="8">
        <f t="shared" si="0"/>
        <v>20.57</v>
      </c>
      <c r="L50" s="8">
        <f t="shared" si="1"/>
        <v>4.1139999999999999</v>
      </c>
      <c r="M50" s="8">
        <f t="shared" si="2"/>
        <v>11.313500000000001</v>
      </c>
      <c r="N50" s="8">
        <f t="shared" si="3"/>
        <v>5.1425000000000001</v>
      </c>
      <c r="O50" s="8">
        <f t="shared" si="4"/>
        <v>20.57</v>
      </c>
    </row>
    <row r="51" spans="1:15" outlineLevel="2" x14ac:dyDescent="0.25">
      <c r="A51" s="1" t="s">
        <v>37</v>
      </c>
      <c r="B51" s="1" t="s">
        <v>49</v>
      </c>
      <c r="C51" s="13">
        <v>309.60257999999999</v>
      </c>
      <c r="D51" s="13">
        <v>2197.3434999999999</v>
      </c>
      <c r="E51" s="13">
        <v>66.3</v>
      </c>
      <c r="F51" s="13">
        <v>358.96000000000004</v>
      </c>
      <c r="G51" s="8">
        <v>2932.2060799999999</v>
      </c>
      <c r="H51" s="8">
        <f>+'Current &amp; Proposed Revenues'!D51*1.08+'Current &amp; Proposed Revenues'!F51*5.56</f>
        <v>1580.414</v>
      </c>
      <c r="I51" s="8">
        <f>(+C51+E51+'Current &amp; Proposed Revenues'!D51*0.79+'Current &amp; Proposed Revenues'!F51*0.85)*0.8</f>
        <v>1081.4336639999999</v>
      </c>
      <c r="J51" s="8">
        <f>(+C51+E51+'Current &amp; Proposed Revenues'!D51*0.79+'Current &amp; Proposed Revenues'!F51*0.85)*0.2</f>
        <v>270.35841599999998</v>
      </c>
      <c r="K51" s="8">
        <f t="shared" si="0"/>
        <v>2932.2060799999999</v>
      </c>
      <c r="L51" s="8">
        <f t="shared" si="1"/>
        <v>586.44121600000005</v>
      </c>
      <c r="M51" s="8">
        <f t="shared" si="2"/>
        <v>1612.713344</v>
      </c>
      <c r="N51" s="8">
        <f t="shared" si="3"/>
        <v>733.05151999999998</v>
      </c>
      <c r="O51" s="8">
        <f t="shared" si="4"/>
        <v>2932.2060799999999</v>
      </c>
    </row>
    <row r="52" spans="1:15" outlineLevel="2" x14ac:dyDescent="0.25">
      <c r="A52" s="1" t="s">
        <v>37</v>
      </c>
      <c r="B52" s="1" t="s">
        <v>50</v>
      </c>
      <c r="C52" s="13">
        <v>575.12</v>
      </c>
      <c r="D52" s="13">
        <v>3041.9103000000005</v>
      </c>
      <c r="E52" s="13">
        <v>214.2</v>
      </c>
      <c r="F52" s="13">
        <v>1205.08</v>
      </c>
      <c r="G52" s="8">
        <v>5036.3103000000001</v>
      </c>
      <c r="H52" s="8">
        <f>+'Current &amp; Proposed Revenues'!D52*1.08+'Current &amp; Proposed Revenues'!F52*5.56</f>
        <v>2802.1052</v>
      </c>
      <c r="I52" s="8">
        <f>(+C52+E52+'Current &amp; Proposed Revenues'!D52*0.79+'Current &amp; Proposed Revenues'!F52*0.85)*0.8</f>
        <v>1787.3640800000003</v>
      </c>
      <c r="J52" s="8">
        <f>(+C52+E52+'Current &amp; Proposed Revenues'!D52*0.79+'Current &amp; Proposed Revenues'!F52*0.85)*0.2</f>
        <v>446.84102000000007</v>
      </c>
      <c r="K52" s="8">
        <f t="shared" si="0"/>
        <v>5036.3103000000001</v>
      </c>
      <c r="L52" s="8">
        <f t="shared" si="1"/>
        <v>1007.26206</v>
      </c>
      <c r="M52" s="8">
        <f t="shared" si="2"/>
        <v>2769.9706650000003</v>
      </c>
      <c r="N52" s="8">
        <f t="shared" si="3"/>
        <v>1259.077575</v>
      </c>
      <c r="O52" s="8">
        <f t="shared" si="4"/>
        <v>5036.3103000000001</v>
      </c>
    </row>
    <row r="53" spans="1:15" outlineLevel="2" x14ac:dyDescent="0.25">
      <c r="A53" s="1" t="s">
        <v>37</v>
      </c>
      <c r="B53" s="1" t="s">
        <v>51</v>
      </c>
      <c r="C53" s="13">
        <v>218.56930000000003</v>
      </c>
      <c r="D53" s="13">
        <v>2804.4951000000001</v>
      </c>
      <c r="E53" s="13">
        <v>30.7105</v>
      </c>
      <c r="F53" s="13">
        <v>2647.33</v>
      </c>
      <c r="G53" s="8">
        <v>5701.1049000000003</v>
      </c>
      <c r="H53" s="8">
        <f>+'Current &amp; Proposed Revenues'!D53*1.08+'Current &amp; Proposed Revenues'!F53*5.56</f>
        <v>3915.9884000000002</v>
      </c>
      <c r="I53" s="8">
        <f>(+C53+E53+'Current &amp; Proposed Revenues'!D53*0.79+'Current &amp; Proposed Revenues'!F53*0.85)*0.8</f>
        <v>1428.0932000000003</v>
      </c>
      <c r="J53" s="8">
        <f>(+C53+E53+'Current &amp; Proposed Revenues'!D53*0.79+'Current &amp; Proposed Revenues'!F53*0.85)*0.2</f>
        <v>357.02330000000006</v>
      </c>
      <c r="K53" s="8">
        <f t="shared" si="0"/>
        <v>5701.1049000000003</v>
      </c>
      <c r="L53" s="8">
        <f t="shared" si="1"/>
        <v>1140.2209800000001</v>
      </c>
      <c r="M53" s="8">
        <f t="shared" si="2"/>
        <v>3135.6076950000006</v>
      </c>
      <c r="N53" s="8">
        <f t="shared" si="3"/>
        <v>1425.2762250000001</v>
      </c>
      <c r="O53" s="8">
        <f t="shared" si="4"/>
        <v>5701.1049000000003</v>
      </c>
    </row>
    <row r="54" spans="1:15" outlineLevel="2" x14ac:dyDescent="0.25">
      <c r="A54" s="1" t="s">
        <v>37</v>
      </c>
      <c r="B54" s="1" t="s">
        <v>52</v>
      </c>
      <c r="C54" s="13">
        <v>153.22840000000002</v>
      </c>
      <c r="D54" s="13">
        <v>1143.0300199999999</v>
      </c>
      <c r="E54" s="13">
        <v>0</v>
      </c>
      <c r="F54" s="13">
        <v>1461.6082000000001</v>
      </c>
      <c r="G54" s="8">
        <v>2757.8666199999998</v>
      </c>
      <c r="H54" s="8">
        <f>+'Current &amp; Proposed Revenues'!D54*1.08+'Current &amp; Proposed Revenues'!F54*5.56</f>
        <v>1927.9368799999997</v>
      </c>
      <c r="I54" s="8">
        <f>(+C54+E54+'Current &amp; Proposed Revenues'!D54*0.79+'Current &amp; Proposed Revenues'!F54*0.85)*0.8</f>
        <v>663.94379200000003</v>
      </c>
      <c r="J54" s="8">
        <f>(+C54+E54+'Current &amp; Proposed Revenues'!D54*0.79+'Current &amp; Proposed Revenues'!F54*0.85)*0.2</f>
        <v>165.98594800000001</v>
      </c>
      <c r="K54" s="8">
        <f t="shared" si="0"/>
        <v>2757.8666199999998</v>
      </c>
      <c r="L54" s="8">
        <f t="shared" si="1"/>
        <v>551.57332399999996</v>
      </c>
      <c r="M54" s="8">
        <f t="shared" si="2"/>
        <v>1516.8266410000001</v>
      </c>
      <c r="N54" s="8">
        <f t="shared" si="3"/>
        <v>689.46665499999995</v>
      </c>
      <c r="O54" s="8">
        <f t="shared" si="4"/>
        <v>2757.8666199999998</v>
      </c>
    </row>
    <row r="55" spans="1:15" outlineLevel="2" x14ac:dyDescent="0.25">
      <c r="A55" s="1" t="s">
        <v>37</v>
      </c>
      <c r="B55" s="1" t="s">
        <v>53</v>
      </c>
      <c r="C55" s="13">
        <v>299.71809999999999</v>
      </c>
      <c r="D55" s="13">
        <v>2917.8357999999998</v>
      </c>
      <c r="E55" s="13">
        <v>139.62950000000001</v>
      </c>
      <c r="F55" s="13">
        <v>5628.8132999999998</v>
      </c>
      <c r="G55" s="8">
        <v>8985.9966999999997</v>
      </c>
      <c r="H55" s="8">
        <f>+'Current &amp; Proposed Revenues'!D55*1.08+'Current &amp; Proposed Revenues'!F55*5.56</f>
        <v>6567.57</v>
      </c>
      <c r="I55" s="8">
        <f>(+C55+E55+'Current &amp; Proposed Revenues'!D55*0.79+'Current &amp; Proposed Revenues'!F55*0.85)*0.8</f>
        <v>1934.74136</v>
      </c>
      <c r="J55" s="8">
        <f>(+C55+E55+'Current &amp; Proposed Revenues'!D55*0.79+'Current &amp; Proposed Revenues'!F55*0.85)*0.2</f>
        <v>483.68534</v>
      </c>
      <c r="K55" s="8">
        <f t="shared" si="0"/>
        <v>8985.9966999999997</v>
      </c>
      <c r="L55" s="8">
        <f t="shared" si="1"/>
        <v>1797.1993400000001</v>
      </c>
      <c r="M55" s="8">
        <f t="shared" si="2"/>
        <v>4942.2981850000006</v>
      </c>
      <c r="N55" s="8">
        <f t="shared" si="3"/>
        <v>2246.4991749999999</v>
      </c>
      <c r="O55" s="8">
        <f t="shared" si="4"/>
        <v>8985.9966999999997</v>
      </c>
    </row>
    <row r="56" spans="1:15" outlineLevel="2" x14ac:dyDescent="0.25">
      <c r="A56" s="1" t="s">
        <v>37</v>
      </c>
      <c r="B56" s="1" t="s">
        <v>54</v>
      </c>
      <c r="C56" s="13">
        <v>103.20559999999999</v>
      </c>
      <c r="D56" s="13">
        <v>218.79000000000002</v>
      </c>
      <c r="E56" s="13">
        <v>0</v>
      </c>
      <c r="F56" s="13">
        <v>224.35</v>
      </c>
      <c r="G56" s="8">
        <v>546.34559999999999</v>
      </c>
      <c r="H56" s="8">
        <f>+'Current &amp; Proposed Revenues'!D56*1.08+'Current &amp; Proposed Revenues'!F56*5.56</f>
        <v>320.96000000000004</v>
      </c>
      <c r="I56" s="8">
        <f>(+C56+E56+'Current &amp; Proposed Revenues'!D56*0.79+'Current &amp; Proposed Revenues'!F56*0.85)*0.8</f>
        <v>180.30848000000003</v>
      </c>
      <c r="J56" s="8">
        <f>(+C56+E56+'Current &amp; Proposed Revenues'!D56*0.79+'Current &amp; Proposed Revenues'!F56*0.85)*0.2</f>
        <v>45.077120000000008</v>
      </c>
      <c r="K56" s="8">
        <f t="shared" si="0"/>
        <v>546.3456000000001</v>
      </c>
      <c r="L56" s="8">
        <f t="shared" si="1"/>
        <v>109.26912</v>
      </c>
      <c r="M56" s="8">
        <f t="shared" si="2"/>
        <v>300.49008000000003</v>
      </c>
      <c r="N56" s="8">
        <f t="shared" si="3"/>
        <v>136.5864</v>
      </c>
      <c r="O56" s="8">
        <f t="shared" si="4"/>
        <v>546.34559999999999</v>
      </c>
    </row>
    <row r="57" spans="1:15" outlineLevel="2" x14ac:dyDescent="0.25">
      <c r="A57" s="1" t="s">
        <v>37</v>
      </c>
      <c r="B57" s="1" t="s">
        <v>55</v>
      </c>
      <c r="C57" s="13">
        <v>86.11</v>
      </c>
      <c r="D57" s="13">
        <v>1863.4550000000002</v>
      </c>
      <c r="E57" s="13">
        <v>119</v>
      </c>
      <c r="F57" s="13">
        <v>4505.2685000000001</v>
      </c>
      <c r="G57" s="8">
        <v>6573.8335000000006</v>
      </c>
      <c r="H57" s="8">
        <f>+'Current &amp; Proposed Revenues'!D57*1.08+'Current &amp; Proposed Revenues'!F57*5.56</f>
        <v>4984.0659999999998</v>
      </c>
      <c r="I57" s="8">
        <f>(+C57+E57+'Current &amp; Proposed Revenues'!D57*0.79+'Current &amp; Proposed Revenues'!F57*0.85)*0.8</f>
        <v>1271.8140000000001</v>
      </c>
      <c r="J57" s="8">
        <f>(+C57+E57+'Current &amp; Proposed Revenues'!D57*0.79+'Current &amp; Proposed Revenues'!F57*0.85)*0.2</f>
        <v>317.95350000000002</v>
      </c>
      <c r="K57" s="8">
        <f t="shared" si="0"/>
        <v>6573.8334999999997</v>
      </c>
      <c r="L57" s="8">
        <f t="shared" si="1"/>
        <v>1314.7667000000001</v>
      </c>
      <c r="M57" s="8">
        <f t="shared" si="2"/>
        <v>3615.6084250000008</v>
      </c>
      <c r="N57" s="8">
        <f t="shared" si="3"/>
        <v>1643.4583750000002</v>
      </c>
      <c r="O57" s="8">
        <f t="shared" si="4"/>
        <v>6573.8335000000006</v>
      </c>
    </row>
    <row r="58" spans="1:15" outlineLevel="2" x14ac:dyDescent="0.25">
      <c r="A58" s="1" t="s">
        <v>37</v>
      </c>
      <c r="B58" s="1" t="s">
        <v>56</v>
      </c>
      <c r="C58" s="13">
        <v>206.98000000000002</v>
      </c>
      <c r="D58" s="13">
        <v>1485.3971000000001</v>
      </c>
      <c r="E58" s="13">
        <v>0</v>
      </c>
      <c r="F58" s="13">
        <v>397.42</v>
      </c>
      <c r="G58" s="8">
        <v>2089.7971000000002</v>
      </c>
      <c r="H58" s="8">
        <f>+'Current &amp; Proposed Revenues'!D58*1.08+'Current &amp; Proposed Revenues'!F58*5.56</f>
        <v>1202.5964000000001</v>
      </c>
      <c r="I58" s="8">
        <f>(+C58+E58+'Current &amp; Proposed Revenues'!D58*0.79+'Current &amp; Proposed Revenues'!F58*0.85)*0.8</f>
        <v>709.76056000000017</v>
      </c>
      <c r="J58" s="8">
        <f>(+C58+E58+'Current &amp; Proposed Revenues'!D58*0.79+'Current &amp; Proposed Revenues'!F58*0.85)*0.2</f>
        <v>177.44014000000004</v>
      </c>
      <c r="K58" s="8">
        <f t="shared" si="0"/>
        <v>2089.7971000000002</v>
      </c>
      <c r="L58" s="8">
        <f t="shared" si="1"/>
        <v>417.95942000000008</v>
      </c>
      <c r="M58" s="8">
        <f t="shared" si="2"/>
        <v>1149.3884050000001</v>
      </c>
      <c r="N58" s="8">
        <f t="shared" si="3"/>
        <v>522.44927500000006</v>
      </c>
      <c r="O58" s="8">
        <f t="shared" si="4"/>
        <v>2089.7971000000002</v>
      </c>
    </row>
    <row r="59" spans="1:15" outlineLevel="2" x14ac:dyDescent="0.25">
      <c r="A59" s="1" t="s">
        <v>37</v>
      </c>
      <c r="B59" s="1" t="s">
        <v>57</v>
      </c>
      <c r="C59" s="13">
        <v>0</v>
      </c>
      <c r="D59" s="13">
        <v>0</v>
      </c>
      <c r="E59" s="13">
        <v>0</v>
      </c>
      <c r="F59" s="13">
        <v>430.67508000000004</v>
      </c>
      <c r="G59" s="8">
        <v>430.67508000000004</v>
      </c>
      <c r="H59" s="8">
        <f>+'Current &amp; Proposed Revenues'!D59*1.08+'Current &amp; Proposed Revenues'!F59*5.56</f>
        <v>373.56527999999997</v>
      </c>
      <c r="I59" s="8">
        <f>(+C59+E59+'Current &amp; Proposed Revenues'!D59*0.79+'Current &amp; Proposed Revenues'!F59*0.85)*0.8</f>
        <v>45.687840000000001</v>
      </c>
      <c r="J59" s="8">
        <f>(+C59+E59+'Current &amp; Proposed Revenues'!D59*0.79+'Current &amp; Proposed Revenues'!F59*0.85)*0.2</f>
        <v>11.42196</v>
      </c>
      <c r="K59" s="8">
        <f t="shared" si="0"/>
        <v>430.67507999999998</v>
      </c>
      <c r="L59" s="8">
        <f t="shared" si="1"/>
        <v>86.135016000000007</v>
      </c>
      <c r="M59" s="8">
        <f t="shared" si="2"/>
        <v>236.87129400000003</v>
      </c>
      <c r="N59" s="8">
        <f t="shared" si="3"/>
        <v>107.66877000000001</v>
      </c>
      <c r="O59" s="8">
        <f t="shared" si="4"/>
        <v>430.67508000000004</v>
      </c>
    </row>
    <row r="60" spans="1:15" outlineLevel="2" x14ac:dyDescent="0.25">
      <c r="A60" s="1" t="s">
        <v>37</v>
      </c>
      <c r="B60" s="1" t="s">
        <v>58</v>
      </c>
      <c r="C60" s="13">
        <v>15.8</v>
      </c>
      <c r="D60" s="13">
        <v>157.08000000000001</v>
      </c>
      <c r="E60" s="13">
        <v>0</v>
      </c>
      <c r="F60" s="13">
        <v>370.11340000000001</v>
      </c>
      <c r="G60" s="8">
        <v>542.99340000000007</v>
      </c>
      <c r="H60" s="8">
        <f>+'Current &amp; Proposed Revenues'!D60*1.08+'Current &amp; Proposed Revenues'!F60*5.56</f>
        <v>411.75440000000003</v>
      </c>
      <c r="I60" s="8">
        <f>(+C60+E60+'Current &amp; Proposed Revenues'!D60*0.79+'Current &amp; Proposed Revenues'!F60*0.85)*0.8</f>
        <v>104.99120000000001</v>
      </c>
      <c r="J60" s="8">
        <f>(+C60+E60+'Current &amp; Proposed Revenues'!D60*0.79+'Current &amp; Proposed Revenues'!F60*0.85)*0.2</f>
        <v>26.247800000000002</v>
      </c>
      <c r="K60" s="8">
        <f t="shared" si="0"/>
        <v>542.99340000000007</v>
      </c>
      <c r="L60" s="8">
        <f t="shared" si="1"/>
        <v>108.59868000000002</v>
      </c>
      <c r="M60" s="8">
        <f t="shared" si="2"/>
        <v>298.64637000000005</v>
      </c>
      <c r="N60" s="8">
        <f t="shared" si="3"/>
        <v>135.74835000000002</v>
      </c>
      <c r="O60" s="8">
        <f t="shared" si="4"/>
        <v>542.99340000000007</v>
      </c>
    </row>
    <row r="61" spans="1:15" outlineLevel="2" x14ac:dyDescent="0.25">
      <c r="A61" s="1" t="s">
        <v>37</v>
      </c>
      <c r="B61" s="1" t="s">
        <v>59</v>
      </c>
      <c r="C61" s="13">
        <v>95.329300000000003</v>
      </c>
      <c r="D61" s="13">
        <v>2737.0068000000006</v>
      </c>
      <c r="E61" s="13">
        <v>71.399999999999991</v>
      </c>
      <c r="F61" s="13">
        <v>1980.69</v>
      </c>
      <c r="G61" s="8">
        <v>4884.4261000000006</v>
      </c>
      <c r="H61" s="8">
        <f>+'Current &amp; Proposed Revenues'!D61*1.08+'Current &amp; Proposed Revenues'!F61*5.56</f>
        <v>3298.7712000000001</v>
      </c>
      <c r="I61" s="8">
        <f>(+C61+E61+'Current &amp; Proposed Revenues'!D61*0.79+'Current &amp; Proposed Revenues'!F61*0.85)*0.8</f>
        <v>1268.5239200000001</v>
      </c>
      <c r="J61" s="8">
        <f>(+C61+E61+'Current &amp; Proposed Revenues'!D61*0.79+'Current &amp; Proposed Revenues'!F61*0.85)*0.2</f>
        <v>317.13098000000002</v>
      </c>
      <c r="K61" s="8">
        <f t="shared" si="0"/>
        <v>4884.4261000000006</v>
      </c>
      <c r="L61" s="8">
        <f t="shared" si="1"/>
        <v>976.88522000000012</v>
      </c>
      <c r="M61" s="8">
        <f t="shared" si="2"/>
        <v>2686.4343550000003</v>
      </c>
      <c r="N61" s="8">
        <f t="shared" si="3"/>
        <v>1221.1065250000001</v>
      </c>
      <c r="O61" s="8">
        <f t="shared" si="4"/>
        <v>4884.4261000000006</v>
      </c>
    </row>
    <row r="62" spans="1:15" outlineLevel="2" x14ac:dyDescent="0.25">
      <c r="A62" s="1" t="s">
        <v>37</v>
      </c>
      <c r="B62" s="1" t="s">
        <v>60</v>
      </c>
      <c r="C62" s="13">
        <v>43.45</v>
      </c>
      <c r="D62" s="13">
        <v>177.65</v>
      </c>
      <c r="E62" s="13">
        <v>0</v>
      </c>
      <c r="F62" s="13">
        <v>2701.8150000000001</v>
      </c>
      <c r="G62" s="8">
        <v>2922.915</v>
      </c>
      <c r="H62" s="8">
        <f>+'Current &amp; Proposed Revenues'!D62*1.08+'Current &amp; Proposed Revenues'!F62*5.56</f>
        <v>2446.14</v>
      </c>
      <c r="I62" s="8">
        <f>(+C62+E62+'Current &amp; Proposed Revenues'!D62*0.79+'Current &amp; Proposed Revenues'!F62*0.85)*0.8</f>
        <v>381.42</v>
      </c>
      <c r="J62" s="8">
        <f>(+C62+E62+'Current &amp; Proposed Revenues'!D62*0.79+'Current &amp; Proposed Revenues'!F62*0.85)*0.2</f>
        <v>95.355000000000004</v>
      </c>
      <c r="K62" s="8">
        <f t="shared" si="0"/>
        <v>2922.915</v>
      </c>
      <c r="L62" s="8">
        <f t="shared" si="1"/>
        <v>584.58299999999997</v>
      </c>
      <c r="M62" s="8">
        <f t="shared" si="2"/>
        <v>1607.6032500000001</v>
      </c>
      <c r="N62" s="8">
        <f t="shared" si="3"/>
        <v>730.72874999999999</v>
      </c>
      <c r="O62" s="8">
        <f t="shared" si="4"/>
        <v>2922.915</v>
      </c>
    </row>
    <row r="63" spans="1:15" outlineLevel="2" x14ac:dyDescent="0.25">
      <c r="A63" s="1" t="s">
        <v>37</v>
      </c>
      <c r="B63" s="1" t="s">
        <v>61</v>
      </c>
      <c r="C63" s="13">
        <v>31.6</v>
      </c>
      <c r="D63" s="13">
        <v>421.42320000000007</v>
      </c>
      <c r="E63" s="13">
        <v>0</v>
      </c>
      <c r="F63" s="13">
        <v>0</v>
      </c>
      <c r="G63" s="8">
        <v>453.02320000000009</v>
      </c>
      <c r="H63" s="8">
        <f>+'Current &amp; Proposed Revenues'!D63*1.08+'Current &amp; Proposed Revenues'!F63*5.56</f>
        <v>243.38880000000003</v>
      </c>
      <c r="I63" s="8">
        <f>(+C63+E63+'Current &amp; Proposed Revenues'!D63*0.79+'Current &amp; Proposed Revenues'!F63*0.85)*0.8</f>
        <v>167.70752000000002</v>
      </c>
      <c r="J63" s="8">
        <f>(+C63+E63+'Current &amp; Proposed Revenues'!D63*0.79+'Current &amp; Proposed Revenues'!F63*0.85)*0.2</f>
        <v>41.926880000000004</v>
      </c>
      <c r="K63" s="8">
        <f t="shared" si="0"/>
        <v>453.02320000000003</v>
      </c>
      <c r="L63" s="8">
        <f t="shared" si="1"/>
        <v>90.604640000000018</v>
      </c>
      <c r="M63" s="8">
        <f t="shared" si="2"/>
        <v>249.16276000000008</v>
      </c>
      <c r="N63" s="8">
        <f t="shared" si="3"/>
        <v>113.25580000000002</v>
      </c>
      <c r="O63" s="8">
        <f t="shared" si="4"/>
        <v>453.02320000000009</v>
      </c>
    </row>
    <row r="64" spans="1:15" outlineLevel="2" x14ac:dyDescent="0.25">
      <c r="A64" s="1" t="s">
        <v>37</v>
      </c>
      <c r="B64" s="1" t="s">
        <v>62</v>
      </c>
      <c r="C64" s="13">
        <v>390.54440000000005</v>
      </c>
      <c r="D64" s="13">
        <v>4461.9340700000002</v>
      </c>
      <c r="E64" s="13">
        <v>258.63799999999998</v>
      </c>
      <c r="F64" s="13">
        <v>10291.511399999999</v>
      </c>
      <c r="G64" s="8">
        <v>15402.62787</v>
      </c>
      <c r="H64" s="8">
        <f>+'Current &amp; Proposed Revenues'!D64*1.08+'Current &amp; Proposed Revenues'!F64*5.56</f>
        <v>11503.74828</v>
      </c>
      <c r="I64" s="8">
        <f>(+C64+E64+'Current &amp; Proposed Revenues'!D64*0.79+'Current &amp; Proposed Revenues'!F64*0.85)*0.8</f>
        <v>3119.1036720000002</v>
      </c>
      <c r="J64" s="8">
        <f>(+C64+E64+'Current &amp; Proposed Revenues'!D64*0.79+'Current &amp; Proposed Revenues'!F64*0.85)*0.2</f>
        <v>779.77591800000005</v>
      </c>
      <c r="K64" s="8">
        <f t="shared" si="0"/>
        <v>15402.62787</v>
      </c>
      <c r="L64" s="8">
        <f t="shared" si="1"/>
        <v>3080.5255740000002</v>
      </c>
      <c r="M64" s="8">
        <f t="shared" si="2"/>
        <v>8471.4453285</v>
      </c>
      <c r="N64" s="8">
        <f t="shared" si="3"/>
        <v>3850.6569675000001</v>
      </c>
      <c r="O64" s="8">
        <f t="shared" si="4"/>
        <v>15402.62787</v>
      </c>
    </row>
    <row r="65" spans="1:15" outlineLevel="2" x14ac:dyDescent="0.25">
      <c r="A65" s="1" t="s">
        <v>37</v>
      </c>
      <c r="B65" s="1" t="s">
        <v>63</v>
      </c>
      <c r="C65" s="13">
        <v>16.59</v>
      </c>
      <c r="D65" s="13">
        <v>1127.6100000000001</v>
      </c>
      <c r="E65" s="13">
        <v>0</v>
      </c>
      <c r="F65" s="13">
        <v>819.51850000000002</v>
      </c>
      <c r="G65" s="8">
        <v>1963.7184999999999</v>
      </c>
      <c r="H65" s="8">
        <f>+'Current &amp; Proposed Revenues'!D65*1.08+'Current &amp; Proposed Revenues'!F65*5.56</f>
        <v>1362.0859999999998</v>
      </c>
      <c r="I65" s="8">
        <f>(+C65+E65+'Current &amp; Proposed Revenues'!D65*0.79+'Current &amp; Proposed Revenues'!F65*0.85)*0.8</f>
        <v>481.30599999999998</v>
      </c>
      <c r="J65" s="8">
        <f>(+C65+E65+'Current &amp; Proposed Revenues'!D65*0.79+'Current &amp; Proposed Revenues'!F65*0.85)*0.2</f>
        <v>120.3265</v>
      </c>
      <c r="K65" s="8">
        <f t="shared" si="0"/>
        <v>1963.7184999999997</v>
      </c>
      <c r="L65" s="8">
        <f t="shared" si="1"/>
        <v>392.74369999999999</v>
      </c>
      <c r="M65" s="8">
        <f t="shared" si="2"/>
        <v>1080.045175</v>
      </c>
      <c r="N65" s="8">
        <f t="shared" si="3"/>
        <v>490.92962499999999</v>
      </c>
      <c r="O65" s="8">
        <f t="shared" si="4"/>
        <v>1963.7184999999999</v>
      </c>
    </row>
    <row r="66" spans="1:15" outlineLevel="2" x14ac:dyDescent="0.25">
      <c r="A66" s="1" t="s">
        <v>37</v>
      </c>
      <c r="B66" s="1" t="s">
        <v>64</v>
      </c>
      <c r="C66" s="13">
        <v>375.01300000000003</v>
      </c>
      <c r="D66" s="13">
        <v>3633.4100000000003</v>
      </c>
      <c r="E66" s="13">
        <v>0</v>
      </c>
      <c r="F66" s="13">
        <v>5274.9171999999999</v>
      </c>
      <c r="G66" s="8">
        <v>9283.3402000000006</v>
      </c>
      <c r="H66" s="8">
        <f>+'Current &amp; Proposed Revenues'!D66*1.08+'Current &amp; Proposed Revenues'!F66*5.56</f>
        <v>6673.8752000000004</v>
      </c>
      <c r="I66" s="8">
        <f>(+C66+E66+'Current &amp; Proposed Revenues'!D66*0.79+'Current &amp; Proposed Revenues'!F66*0.85)*0.8</f>
        <v>2087.5720000000001</v>
      </c>
      <c r="J66" s="8">
        <f>(+C66+E66+'Current &amp; Proposed Revenues'!D66*0.79+'Current &amp; Proposed Revenues'!F66*0.85)*0.2</f>
        <v>521.89300000000003</v>
      </c>
      <c r="K66" s="8">
        <f t="shared" si="0"/>
        <v>9283.3402000000006</v>
      </c>
      <c r="L66" s="8">
        <f t="shared" si="1"/>
        <v>1856.6680400000002</v>
      </c>
      <c r="M66" s="8">
        <f t="shared" si="2"/>
        <v>5105.8371100000004</v>
      </c>
      <c r="N66" s="8">
        <f t="shared" si="3"/>
        <v>2320.8350500000001</v>
      </c>
      <c r="O66" s="8">
        <f t="shared" si="4"/>
        <v>9283.3402000000006</v>
      </c>
    </row>
    <row r="67" spans="1:15" outlineLevel="1" x14ac:dyDescent="0.25">
      <c r="A67" s="23" t="s">
        <v>1271</v>
      </c>
      <c r="B67" s="22"/>
      <c r="C67" s="13">
        <f t="shared" ref="C67:O67" si="7">SUBTOTAL(9,C40:C66)</f>
        <v>4270.4729800000005</v>
      </c>
      <c r="D67" s="13">
        <f t="shared" si="7"/>
        <v>38621.087560000014</v>
      </c>
      <c r="E67" s="13">
        <f t="shared" si="7"/>
        <v>1346.1875</v>
      </c>
      <c r="F67" s="13">
        <f t="shared" si="7"/>
        <v>57787.624299999996</v>
      </c>
      <c r="G67" s="8">
        <f t="shared" si="7"/>
        <v>102025.37234</v>
      </c>
      <c r="H67" s="8">
        <f t="shared" si="7"/>
        <v>72429.905839999992</v>
      </c>
      <c r="I67" s="8">
        <f t="shared" si="7"/>
        <v>23676.373200000002</v>
      </c>
      <c r="J67" s="8">
        <f t="shared" si="7"/>
        <v>5919.0933000000005</v>
      </c>
      <c r="K67" s="8">
        <f t="shared" si="7"/>
        <v>102025.37234</v>
      </c>
      <c r="L67" s="8">
        <f t="shared" si="7"/>
        <v>20405.074467999999</v>
      </c>
      <c r="M67" s="8">
        <f t="shared" si="7"/>
        <v>56113.954786999995</v>
      </c>
      <c r="N67" s="8">
        <f t="shared" si="7"/>
        <v>25506.343085</v>
      </c>
      <c r="O67" s="8">
        <f t="shared" si="7"/>
        <v>102025.37234</v>
      </c>
    </row>
    <row r="68" spans="1:15" outlineLevel="2" x14ac:dyDescent="0.25">
      <c r="A68" s="1" t="s">
        <v>65</v>
      </c>
      <c r="B68" s="1" t="s">
        <v>66</v>
      </c>
      <c r="C68" s="13">
        <v>582.50650000000007</v>
      </c>
      <c r="D68" s="13">
        <v>443.30220000000003</v>
      </c>
      <c r="E68" s="13">
        <v>0</v>
      </c>
      <c r="F68" s="13">
        <v>0</v>
      </c>
      <c r="G68" s="8">
        <v>1025.8087</v>
      </c>
      <c r="H68" s="8">
        <f>+'Current &amp; Proposed Revenues'!D68*1.08+'Current &amp; Proposed Revenues'!F68*5.56</f>
        <v>256.02480000000003</v>
      </c>
      <c r="I68" s="8">
        <f>(+C68+E68+'Current &amp; Proposed Revenues'!D68*0.79+'Current &amp; Proposed Revenues'!F68*0.85)*0.8</f>
        <v>615.82712000000015</v>
      </c>
      <c r="J68" s="8">
        <f>(+C68+E68+'Current &amp; Proposed Revenues'!D68*0.79+'Current &amp; Proposed Revenues'!F68*0.85)*0.2</f>
        <v>153.95678000000004</v>
      </c>
      <c r="K68" s="8">
        <f t="shared" si="0"/>
        <v>1025.8087000000003</v>
      </c>
      <c r="L68" s="8">
        <f t="shared" si="1"/>
        <v>205.16174000000001</v>
      </c>
      <c r="M68" s="8">
        <f t="shared" si="2"/>
        <v>564.19478500000002</v>
      </c>
      <c r="N68" s="8">
        <f t="shared" si="3"/>
        <v>256.45217500000001</v>
      </c>
      <c r="O68" s="8">
        <f t="shared" si="4"/>
        <v>1025.8087</v>
      </c>
    </row>
    <row r="69" spans="1:15" outlineLevel="2" x14ac:dyDescent="0.25">
      <c r="A69" s="1" t="s">
        <v>65</v>
      </c>
      <c r="B69" s="1" t="s">
        <v>67</v>
      </c>
      <c r="C69" s="13">
        <v>10514.947400000001</v>
      </c>
      <c r="D69" s="13">
        <v>6668.3826000000008</v>
      </c>
      <c r="E69" s="13">
        <v>483.29300000000001</v>
      </c>
      <c r="F69" s="13">
        <v>6778.4468000000006</v>
      </c>
      <c r="G69" s="8">
        <v>24445.069800000005</v>
      </c>
      <c r="H69" s="8">
        <f>+'Current &amp; Proposed Revenues'!D69*1.08+'Current &amp; Proposed Revenues'!F69*5.56</f>
        <v>9730.8472000000002</v>
      </c>
      <c r="I69" s="8">
        <f>(+C69+E69+'Current &amp; Proposed Revenues'!D69*0.79+'Current &amp; Proposed Revenues'!F69*0.85)*0.8</f>
        <v>11771.378080000002</v>
      </c>
      <c r="J69" s="8">
        <f>(+C69+E69+'Current &amp; Proposed Revenues'!D69*0.79+'Current &amp; Proposed Revenues'!F69*0.85)*0.2</f>
        <v>2942.8445200000006</v>
      </c>
      <c r="K69" s="8">
        <f t="shared" si="0"/>
        <v>24445.069800000005</v>
      </c>
      <c r="L69" s="8">
        <f t="shared" si="1"/>
        <v>4889.0139600000011</v>
      </c>
      <c r="M69" s="8">
        <f t="shared" si="2"/>
        <v>13444.788390000003</v>
      </c>
      <c r="N69" s="8">
        <f t="shared" si="3"/>
        <v>6111.2674500000012</v>
      </c>
      <c r="O69" s="8">
        <f t="shared" si="4"/>
        <v>24445.069800000005</v>
      </c>
    </row>
    <row r="70" spans="1:15" outlineLevel="2" x14ac:dyDescent="0.25">
      <c r="A70" s="1" t="s">
        <v>65</v>
      </c>
      <c r="B70" s="1" t="s">
        <v>68</v>
      </c>
      <c r="C70" s="13">
        <v>1758.3899000000001</v>
      </c>
      <c r="D70" s="13">
        <v>370.59660000000002</v>
      </c>
      <c r="E70" s="13">
        <v>498.27000000000004</v>
      </c>
      <c r="F70" s="13">
        <v>3099.7478000000001</v>
      </c>
      <c r="G70" s="8">
        <v>5727.0043000000005</v>
      </c>
      <c r="H70" s="8">
        <f>+'Current &amp; Proposed Revenues'!D70*1.08+'Current &amp; Proposed Revenues'!F70*5.56</f>
        <v>2902.7391999999995</v>
      </c>
      <c r="I70" s="8">
        <f>(+C70+E70+'Current &amp; Proposed Revenues'!D70*0.79+'Current &amp; Proposed Revenues'!F70*0.85)*0.8</f>
        <v>2259.4120800000001</v>
      </c>
      <c r="J70" s="8">
        <f>(+C70+E70+'Current &amp; Proposed Revenues'!D70*0.79+'Current &amp; Proposed Revenues'!F70*0.85)*0.2</f>
        <v>564.85302000000001</v>
      </c>
      <c r="K70" s="8">
        <f t="shared" si="0"/>
        <v>5727.0043000000005</v>
      </c>
      <c r="L70" s="8">
        <f t="shared" si="1"/>
        <v>1145.4008600000002</v>
      </c>
      <c r="M70" s="8">
        <f t="shared" si="2"/>
        <v>3149.8523650000006</v>
      </c>
      <c r="N70" s="8">
        <f t="shared" si="3"/>
        <v>1431.7510750000001</v>
      </c>
      <c r="O70" s="8">
        <f t="shared" si="4"/>
        <v>5727.0043000000005</v>
      </c>
    </row>
    <row r="71" spans="1:15" outlineLevel="2" x14ac:dyDescent="0.25">
      <c r="A71" s="1" t="s">
        <v>65</v>
      </c>
      <c r="B71" s="1" t="s">
        <v>69</v>
      </c>
      <c r="C71" s="13">
        <v>434.73699999999997</v>
      </c>
      <c r="D71" s="13">
        <v>1881.7997</v>
      </c>
      <c r="E71" s="13">
        <v>229.54249999999999</v>
      </c>
      <c r="F71" s="13">
        <v>256.39999999999998</v>
      </c>
      <c r="G71" s="8">
        <v>2802.4792000000002</v>
      </c>
      <c r="H71" s="8">
        <f>+'Current &amp; Proposed Revenues'!D71*1.08+'Current &amp; Proposed Revenues'!F71*5.56</f>
        <v>1309.2148000000002</v>
      </c>
      <c r="I71" s="8">
        <f>(+C71+E71+'Current &amp; Proposed Revenues'!D71*0.79+'Current &amp; Proposed Revenues'!F71*0.85)*0.8</f>
        <v>1194.6115200000002</v>
      </c>
      <c r="J71" s="8">
        <f>(+C71+E71+'Current &amp; Proposed Revenues'!D71*0.79+'Current &amp; Proposed Revenues'!F71*0.85)*0.2</f>
        <v>298.65288000000004</v>
      </c>
      <c r="K71" s="8">
        <f t="shared" si="0"/>
        <v>2802.4792000000002</v>
      </c>
      <c r="L71" s="8">
        <f t="shared" si="1"/>
        <v>560.49584000000004</v>
      </c>
      <c r="M71" s="8">
        <f t="shared" si="2"/>
        <v>1541.3635600000002</v>
      </c>
      <c r="N71" s="8">
        <f t="shared" si="3"/>
        <v>700.61980000000005</v>
      </c>
      <c r="O71" s="8">
        <f t="shared" si="4"/>
        <v>2802.4792000000002</v>
      </c>
    </row>
    <row r="72" spans="1:15" outlineLevel="2" x14ac:dyDescent="0.25">
      <c r="A72" s="1" t="s">
        <v>65</v>
      </c>
      <c r="B72" s="1" t="s">
        <v>70</v>
      </c>
      <c r="C72" s="13">
        <v>1795.1802000000002</v>
      </c>
      <c r="D72" s="13">
        <v>472.26850000000007</v>
      </c>
      <c r="E72" s="13">
        <v>626.73050000000001</v>
      </c>
      <c r="F72" s="13">
        <v>555.04190000000006</v>
      </c>
      <c r="G72" s="8">
        <v>3449.2211000000007</v>
      </c>
      <c r="H72" s="8">
        <f>+'Current &amp; Proposed Revenues'!D72*1.08+'Current &amp; Proposed Revenues'!F72*5.56</f>
        <v>754.19440000000009</v>
      </c>
      <c r="I72" s="8">
        <f>(+C72+E72+'Current &amp; Proposed Revenues'!D72*0.79+'Current &amp; Proposed Revenues'!F72*0.85)*0.8</f>
        <v>2156.0213600000006</v>
      </c>
      <c r="J72" s="8">
        <f>(+C72+E72+'Current &amp; Proposed Revenues'!D72*0.79+'Current &amp; Proposed Revenues'!F72*0.85)*0.2</f>
        <v>539.00534000000016</v>
      </c>
      <c r="K72" s="8">
        <f t="shared" ref="K72:K138" si="8">SUM(H72:J72)</f>
        <v>3449.2211000000011</v>
      </c>
      <c r="L72" s="8">
        <f t="shared" ref="L72:L138" si="9">+G72*0.2</f>
        <v>689.84422000000018</v>
      </c>
      <c r="M72" s="8">
        <f t="shared" ref="M72:M138" si="10">+G72*0.55</f>
        <v>1897.0716050000005</v>
      </c>
      <c r="N72" s="8">
        <f t="shared" ref="N72:N138" si="11">+G72*0.25</f>
        <v>862.30527500000017</v>
      </c>
      <c r="O72" s="8">
        <f t="shared" ref="O72:O138" si="12">SUM(L72:N72)</f>
        <v>3449.2211000000011</v>
      </c>
    </row>
    <row r="73" spans="1:15" outlineLevel="2" x14ac:dyDescent="0.25">
      <c r="A73" s="1" t="s">
        <v>65</v>
      </c>
      <c r="B73" s="1" t="s">
        <v>71</v>
      </c>
      <c r="C73" s="13">
        <v>3032.5729999999999</v>
      </c>
      <c r="D73" s="13">
        <v>1833.0488</v>
      </c>
      <c r="E73" s="13">
        <v>198.04999999999998</v>
      </c>
      <c r="F73" s="13">
        <v>962.65380000000005</v>
      </c>
      <c r="G73" s="8">
        <v>6026.3256000000001</v>
      </c>
      <c r="H73" s="8">
        <f>+'Current &amp; Proposed Revenues'!D73*1.08+'Current &amp; Proposed Revenues'!F73*5.56</f>
        <v>1893.66</v>
      </c>
      <c r="I73" s="8">
        <f>(+C73+E73+'Current &amp; Proposed Revenues'!D73*0.79+'Current &amp; Proposed Revenues'!F73*0.85)*0.8</f>
        <v>3306.1324800000002</v>
      </c>
      <c r="J73" s="8">
        <f>(+C73+E73+'Current &amp; Proposed Revenues'!D73*0.79+'Current &amp; Proposed Revenues'!F73*0.85)*0.2</f>
        <v>826.53312000000005</v>
      </c>
      <c r="K73" s="8">
        <f t="shared" si="8"/>
        <v>6026.3256000000001</v>
      </c>
      <c r="L73" s="8">
        <f t="shared" si="9"/>
        <v>1205.26512</v>
      </c>
      <c r="M73" s="8">
        <f t="shared" si="10"/>
        <v>3314.4790800000005</v>
      </c>
      <c r="N73" s="8">
        <f t="shared" si="11"/>
        <v>1506.5814</v>
      </c>
      <c r="O73" s="8">
        <f t="shared" si="12"/>
        <v>6026.325600000001</v>
      </c>
    </row>
    <row r="74" spans="1:15" outlineLevel="2" x14ac:dyDescent="0.25">
      <c r="A74" s="1" t="s">
        <v>65</v>
      </c>
      <c r="B74" s="1" t="s">
        <v>72</v>
      </c>
      <c r="C74" s="13">
        <v>2348.0221999999999</v>
      </c>
      <c r="D74" s="13">
        <v>446.93</v>
      </c>
      <c r="E74" s="13">
        <v>883.66849999999988</v>
      </c>
      <c r="F74" s="13">
        <v>3789.0792000000001</v>
      </c>
      <c r="G74" s="8">
        <v>7467.6998999999996</v>
      </c>
      <c r="H74" s="8">
        <f>+'Current &amp; Proposed Revenues'!D74*1.08+'Current &amp; Proposed Revenues'!F74*5.56</f>
        <v>3544.7471999999998</v>
      </c>
      <c r="I74" s="8">
        <f>(+C74+E74+'Current &amp; Proposed Revenues'!D74*0.79+'Current &amp; Proposed Revenues'!F74*0.85)*0.8</f>
        <v>3138.3621600000001</v>
      </c>
      <c r="J74" s="8">
        <f>(+C74+E74+'Current &amp; Proposed Revenues'!D74*0.79+'Current &amp; Proposed Revenues'!F74*0.85)*0.2</f>
        <v>784.59054000000003</v>
      </c>
      <c r="K74" s="8">
        <f t="shared" si="8"/>
        <v>7467.6999000000005</v>
      </c>
      <c r="L74" s="8">
        <f t="shared" si="9"/>
        <v>1493.53998</v>
      </c>
      <c r="M74" s="8">
        <f t="shared" si="10"/>
        <v>4107.2349450000002</v>
      </c>
      <c r="N74" s="8">
        <f t="shared" si="11"/>
        <v>1866.9249749999999</v>
      </c>
      <c r="O74" s="8">
        <f t="shared" si="12"/>
        <v>7467.6998999999996</v>
      </c>
    </row>
    <row r="75" spans="1:15" outlineLevel="2" x14ac:dyDescent="0.25">
      <c r="A75" s="1" t="s">
        <v>65</v>
      </c>
      <c r="B75" s="1" t="s">
        <v>73</v>
      </c>
      <c r="C75" s="13">
        <v>492.80199999999996</v>
      </c>
      <c r="D75" s="13">
        <v>2169.5366000000004</v>
      </c>
      <c r="E75" s="13">
        <v>254.15</v>
      </c>
      <c r="F75" s="13">
        <v>749.3931</v>
      </c>
      <c r="G75" s="8">
        <v>3665.8817000000008</v>
      </c>
      <c r="H75" s="8">
        <f>+'Current &amp; Proposed Revenues'!D75*1.08+'Current &amp; Proposed Revenues'!F75*5.56</f>
        <v>1903.0140000000001</v>
      </c>
      <c r="I75" s="8">
        <f>(+C75+E75+'Current &amp; Proposed Revenues'!D75*0.79+'Current &amp; Proposed Revenues'!F75*0.85)*0.8</f>
        <v>1410.2941600000001</v>
      </c>
      <c r="J75" s="8">
        <f>(+C75+E75+'Current &amp; Proposed Revenues'!D75*0.79+'Current &amp; Proposed Revenues'!F75*0.85)*0.2</f>
        <v>352.57354000000004</v>
      </c>
      <c r="K75" s="8">
        <f t="shared" si="8"/>
        <v>3665.8817000000004</v>
      </c>
      <c r="L75" s="8">
        <f t="shared" si="9"/>
        <v>733.17634000000021</v>
      </c>
      <c r="M75" s="8">
        <f t="shared" si="10"/>
        <v>2016.2349350000006</v>
      </c>
      <c r="N75" s="8">
        <f t="shared" si="11"/>
        <v>916.4704250000002</v>
      </c>
      <c r="O75" s="8">
        <f t="shared" si="12"/>
        <v>3665.8817000000008</v>
      </c>
    </row>
    <row r="76" spans="1:15" outlineLevel="2" x14ac:dyDescent="0.25">
      <c r="A76" s="1" t="s">
        <v>65</v>
      </c>
      <c r="B76" s="1" t="s">
        <v>74</v>
      </c>
      <c r="C76" s="13">
        <v>425.33600000000001</v>
      </c>
      <c r="D76" s="13">
        <v>1378.0965000000001</v>
      </c>
      <c r="E76" s="13">
        <v>152.15</v>
      </c>
      <c r="F76" s="13">
        <v>644.73703</v>
      </c>
      <c r="G76" s="8">
        <v>2600.3195300000002</v>
      </c>
      <c r="H76" s="8">
        <f>+'Current &amp; Proposed Revenues'!D76*1.08+'Current &amp; Proposed Revenues'!F76*5.56</f>
        <v>1355.1474800000001</v>
      </c>
      <c r="I76" s="8">
        <f>(+C76+E76+'Current &amp; Proposed Revenues'!D76*0.79+'Current &amp; Proposed Revenues'!F76*0.85)*0.8</f>
        <v>996.13764000000015</v>
      </c>
      <c r="J76" s="8">
        <f>(+C76+E76+'Current &amp; Proposed Revenues'!D76*0.79+'Current &amp; Proposed Revenues'!F76*0.85)*0.2</f>
        <v>249.03441000000004</v>
      </c>
      <c r="K76" s="8">
        <f t="shared" si="8"/>
        <v>2600.3195300000007</v>
      </c>
      <c r="L76" s="8">
        <f t="shared" si="9"/>
        <v>520.06390600000009</v>
      </c>
      <c r="M76" s="8">
        <f t="shared" si="10"/>
        <v>1430.1757415000002</v>
      </c>
      <c r="N76" s="8">
        <f t="shared" si="11"/>
        <v>650.07988250000005</v>
      </c>
      <c r="O76" s="8">
        <f t="shared" si="12"/>
        <v>2600.3195300000002</v>
      </c>
    </row>
    <row r="77" spans="1:15" outlineLevel="2" x14ac:dyDescent="0.25">
      <c r="A77" s="1" t="s">
        <v>65</v>
      </c>
      <c r="B77" s="1" t="s">
        <v>75</v>
      </c>
      <c r="C77" s="13">
        <v>109.81</v>
      </c>
      <c r="D77" s="13">
        <v>217.05090000000001</v>
      </c>
      <c r="E77" s="13">
        <v>29.75</v>
      </c>
      <c r="F77" s="13">
        <v>685.87</v>
      </c>
      <c r="G77" s="8">
        <v>1042.4809</v>
      </c>
      <c r="H77" s="8">
        <f>+'Current &amp; Proposed Revenues'!D77*1.08+'Current &amp; Proposed Revenues'!F77*5.56</f>
        <v>720.27559999999994</v>
      </c>
      <c r="I77" s="8">
        <f>(+C77+E77+'Current &amp; Proposed Revenues'!D77*0.79+'Current &amp; Proposed Revenues'!F77*0.85)*0.8</f>
        <v>257.76424000000003</v>
      </c>
      <c r="J77" s="8">
        <f>(+C77+E77+'Current &amp; Proposed Revenues'!D77*0.79+'Current &amp; Proposed Revenues'!F77*0.85)*0.2</f>
        <v>64.441060000000007</v>
      </c>
      <c r="K77" s="8">
        <f t="shared" si="8"/>
        <v>1042.4809</v>
      </c>
      <c r="L77" s="8">
        <f t="shared" si="9"/>
        <v>208.49618000000001</v>
      </c>
      <c r="M77" s="8">
        <f t="shared" si="10"/>
        <v>573.36449500000003</v>
      </c>
      <c r="N77" s="8">
        <f t="shared" si="11"/>
        <v>260.620225</v>
      </c>
      <c r="O77" s="8">
        <f t="shared" si="12"/>
        <v>1042.4809</v>
      </c>
    </row>
    <row r="78" spans="1:15" outlineLevel="2" x14ac:dyDescent="0.25">
      <c r="A78" s="1" t="s">
        <v>65</v>
      </c>
      <c r="B78" s="1" t="s">
        <v>76</v>
      </c>
      <c r="C78" s="13">
        <v>898.67240000000004</v>
      </c>
      <c r="D78" s="13">
        <v>1460.2830000000001</v>
      </c>
      <c r="E78" s="13">
        <v>136</v>
      </c>
      <c r="F78" s="13">
        <v>1390.3290000000002</v>
      </c>
      <c r="G78" s="8">
        <v>3885.2844000000005</v>
      </c>
      <c r="H78" s="8">
        <f>+'Current &amp; Proposed Revenues'!D78*1.08+'Current &amp; Proposed Revenues'!F78*5.56</f>
        <v>2049.3360000000002</v>
      </c>
      <c r="I78" s="8">
        <f>(+C78+E78+'Current &amp; Proposed Revenues'!D78*0.79+'Current &amp; Proposed Revenues'!F78*0.85)*0.8</f>
        <v>1468.75872</v>
      </c>
      <c r="J78" s="8">
        <f>(+C78+E78+'Current &amp; Proposed Revenues'!D78*0.79+'Current &amp; Proposed Revenues'!F78*0.85)*0.2</f>
        <v>367.18968000000001</v>
      </c>
      <c r="K78" s="8">
        <f t="shared" si="8"/>
        <v>3885.2844</v>
      </c>
      <c r="L78" s="8">
        <f t="shared" si="9"/>
        <v>777.05688000000009</v>
      </c>
      <c r="M78" s="8">
        <f t="shared" si="10"/>
        <v>2136.9064200000003</v>
      </c>
      <c r="N78" s="8">
        <f t="shared" si="11"/>
        <v>971.32110000000011</v>
      </c>
      <c r="O78" s="8">
        <f t="shared" si="12"/>
        <v>3885.2844000000005</v>
      </c>
    </row>
    <row r="79" spans="1:15" outlineLevel="2" x14ac:dyDescent="0.25">
      <c r="A79" s="1" t="s">
        <v>65</v>
      </c>
      <c r="B79" s="1" t="s">
        <v>77</v>
      </c>
      <c r="C79" s="13">
        <v>530.88</v>
      </c>
      <c r="D79" s="13">
        <v>711.53500000000008</v>
      </c>
      <c r="E79" s="13">
        <v>17</v>
      </c>
      <c r="F79" s="13">
        <v>0</v>
      </c>
      <c r="G79" s="8">
        <v>1259.415</v>
      </c>
      <c r="H79" s="8">
        <f>+'Current &amp; Proposed Revenues'!D79*1.08+'Current &amp; Proposed Revenues'!F79*5.56</f>
        <v>410.94000000000005</v>
      </c>
      <c r="I79" s="8">
        <f>(+C79+E79+'Current &amp; Proposed Revenues'!D79*0.79+'Current &amp; Proposed Revenues'!F79*0.85)*0.8</f>
        <v>678.78000000000009</v>
      </c>
      <c r="J79" s="8">
        <f>(+C79+E79+'Current &amp; Proposed Revenues'!D79*0.79+'Current &amp; Proposed Revenues'!F79*0.85)*0.2</f>
        <v>169.69500000000002</v>
      </c>
      <c r="K79" s="8">
        <f t="shared" si="8"/>
        <v>1259.4150000000002</v>
      </c>
      <c r="L79" s="8">
        <f t="shared" si="9"/>
        <v>251.88300000000001</v>
      </c>
      <c r="M79" s="8">
        <f t="shared" si="10"/>
        <v>692.67825000000005</v>
      </c>
      <c r="N79" s="8">
        <f t="shared" si="11"/>
        <v>314.85374999999999</v>
      </c>
      <c r="O79" s="8">
        <f t="shared" si="12"/>
        <v>1259.415</v>
      </c>
    </row>
    <row r="80" spans="1:15" outlineLevel="2" x14ac:dyDescent="0.25">
      <c r="A80" s="1" t="s">
        <v>65</v>
      </c>
      <c r="B80" s="1" t="s">
        <v>78</v>
      </c>
      <c r="C80" s="13">
        <v>236.21</v>
      </c>
      <c r="D80" s="13">
        <v>761.07130000000006</v>
      </c>
      <c r="E80" s="13">
        <v>55.912999999999997</v>
      </c>
      <c r="F80" s="13">
        <v>455.11</v>
      </c>
      <c r="G80" s="8">
        <v>1508.3043000000002</v>
      </c>
      <c r="H80" s="8">
        <f>+'Current &amp; Proposed Revenues'!D80*1.08+'Current &amp; Proposed Revenues'!F80*5.56</f>
        <v>834.30920000000003</v>
      </c>
      <c r="I80" s="8">
        <f>(+C80+E80+'Current &amp; Proposed Revenues'!D80*0.79+'Current &amp; Proposed Revenues'!F80*0.85)*0.8</f>
        <v>539.19608000000005</v>
      </c>
      <c r="J80" s="8">
        <f>(+C80+E80+'Current &amp; Proposed Revenues'!D80*0.79+'Current &amp; Proposed Revenues'!F80*0.85)*0.2</f>
        <v>134.79902000000001</v>
      </c>
      <c r="K80" s="8">
        <f t="shared" si="8"/>
        <v>1508.3043</v>
      </c>
      <c r="L80" s="8">
        <f t="shared" si="9"/>
        <v>301.66086000000007</v>
      </c>
      <c r="M80" s="8">
        <f t="shared" si="10"/>
        <v>829.56736500000022</v>
      </c>
      <c r="N80" s="8">
        <f t="shared" si="11"/>
        <v>377.07607500000006</v>
      </c>
      <c r="O80" s="8">
        <f t="shared" si="12"/>
        <v>1508.3043000000002</v>
      </c>
    </row>
    <row r="81" spans="1:15" outlineLevel="2" x14ac:dyDescent="0.25">
      <c r="A81" s="1" t="s">
        <v>65</v>
      </c>
      <c r="B81" s="1" t="s">
        <v>79</v>
      </c>
      <c r="C81" s="13">
        <v>583.28860000000009</v>
      </c>
      <c r="D81" s="13">
        <v>1916.9369999999999</v>
      </c>
      <c r="E81" s="13">
        <v>37.459499999999998</v>
      </c>
      <c r="F81" s="13">
        <v>6551.02</v>
      </c>
      <c r="G81" s="8">
        <v>9088.7050999999992</v>
      </c>
      <c r="H81" s="8">
        <f>+'Current &amp; Proposed Revenues'!D81*1.08+'Current &amp; Proposed Revenues'!F81*5.56</f>
        <v>6789.4279999999999</v>
      </c>
      <c r="I81" s="8">
        <f>(+C81+E81+'Current &amp; Proposed Revenues'!D81*0.79+'Current &amp; Proposed Revenues'!F81*0.85)*0.8</f>
        <v>1839.4216799999999</v>
      </c>
      <c r="J81" s="8">
        <f>(+C81+E81+'Current &amp; Proposed Revenues'!D81*0.79+'Current &amp; Proposed Revenues'!F81*0.85)*0.2</f>
        <v>459.85541999999998</v>
      </c>
      <c r="K81" s="8">
        <f t="shared" si="8"/>
        <v>9088.7050999999992</v>
      </c>
      <c r="L81" s="8">
        <f t="shared" si="9"/>
        <v>1817.7410199999999</v>
      </c>
      <c r="M81" s="8">
        <f t="shared" si="10"/>
        <v>4998.7878049999999</v>
      </c>
      <c r="N81" s="8">
        <f t="shared" si="11"/>
        <v>2272.1762749999998</v>
      </c>
      <c r="O81" s="8">
        <f t="shared" si="12"/>
        <v>9088.7050999999992</v>
      </c>
    </row>
    <row r="82" spans="1:15" outlineLevel="2" x14ac:dyDescent="0.25">
      <c r="A82" s="1" t="s">
        <v>65</v>
      </c>
      <c r="B82" s="1" t="s">
        <v>80</v>
      </c>
      <c r="C82" s="13">
        <v>582.72770000000003</v>
      </c>
      <c r="D82" s="13">
        <v>957.29040000000009</v>
      </c>
      <c r="E82" s="13">
        <v>180.93100000000001</v>
      </c>
      <c r="F82" s="13">
        <v>769.2</v>
      </c>
      <c r="G82" s="8">
        <v>2490.1491000000005</v>
      </c>
      <c r="H82" s="8">
        <f>+'Current &amp; Proposed Revenues'!D82*1.08+'Current &amp; Proposed Revenues'!F82*5.56</f>
        <v>1220.0735999999999</v>
      </c>
      <c r="I82" s="8">
        <f>(+C82+E82+'Current &amp; Proposed Revenues'!D82*0.79+'Current &amp; Proposed Revenues'!F82*0.85)*0.8</f>
        <v>1016.0604000000002</v>
      </c>
      <c r="J82" s="8">
        <f>(+C82+E82+'Current &amp; Proposed Revenues'!D82*0.79+'Current &amp; Proposed Revenues'!F82*0.85)*0.2</f>
        <v>254.01510000000005</v>
      </c>
      <c r="K82" s="8">
        <f t="shared" si="8"/>
        <v>2490.1491000000001</v>
      </c>
      <c r="L82" s="8">
        <f t="shared" si="9"/>
        <v>498.02982000000014</v>
      </c>
      <c r="M82" s="8">
        <f t="shared" si="10"/>
        <v>1369.5820050000004</v>
      </c>
      <c r="N82" s="8">
        <f t="shared" si="11"/>
        <v>622.53727500000014</v>
      </c>
      <c r="O82" s="8">
        <f t="shared" si="12"/>
        <v>2490.1491000000005</v>
      </c>
    </row>
    <row r="83" spans="1:15" outlineLevel="2" x14ac:dyDescent="0.25">
      <c r="A83" s="1" t="s">
        <v>65</v>
      </c>
      <c r="B83" s="1" t="s">
        <v>11</v>
      </c>
      <c r="C83" s="13">
        <v>1839.7520000000002</v>
      </c>
      <c r="D83" s="13">
        <v>2236.6509000000001</v>
      </c>
      <c r="E83" s="13">
        <v>637.5</v>
      </c>
      <c r="F83" s="13">
        <v>974.32</v>
      </c>
      <c r="G83" s="8">
        <v>5688.2228999999998</v>
      </c>
      <c r="H83" s="8">
        <f>+'Current &amp; Proposed Revenues'!D83*1.08+'Current &amp; Proposed Revenues'!F83*5.56</f>
        <v>2136.8755999999998</v>
      </c>
      <c r="I83" s="8">
        <f>(+C83+E83+'Current &amp; Proposed Revenues'!D83*0.79+'Current &amp; Proposed Revenues'!F83*0.85)*0.8</f>
        <v>2841.0778400000004</v>
      </c>
      <c r="J83" s="8">
        <f>(+C83+E83+'Current &amp; Proposed Revenues'!D83*0.79+'Current &amp; Proposed Revenues'!F83*0.85)*0.2</f>
        <v>710.26946000000009</v>
      </c>
      <c r="K83" s="8">
        <f t="shared" si="8"/>
        <v>5688.2229000000007</v>
      </c>
      <c r="L83" s="8">
        <f t="shared" si="9"/>
        <v>1137.6445799999999</v>
      </c>
      <c r="M83" s="8">
        <f t="shared" si="10"/>
        <v>3128.5225949999999</v>
      </c>
      <c r="N83" s="8">
        <f t="shared" si="11"/>
        <v>1422.0557249999999</v>
      </c>
      <c r="O83" s="8">
        <f t="shared" si="12"/>
        <v>5688.2228999999998</v>
      </c>
    </row>
    <row r="84" spans="1:15" outlineLevel="2" x14ac:dyDescent="0.25">
      <c r="A84" s="1" t="s">
        <v>65</v>
      </c>
      <c r="B84" s="1" t="s">
        <v>81</v>
      </c>
      <c r="C84" s="13">
        <v>1020.522</v>
      </c>
      <c r="D84" s="13">
        <v>1548.3600000000001</v>
      </c>
      <c r="E84" s="13">
        <v>205.751</v>
      </c>
      <c r="F84" s="13">
        <v>3770.1055999999999</v>
      </c>
      <c r="G84" s="8">
        <v>6544.7386000000006</v>
      </c>
      <c r="H84" s="8">
        <f>+'Current &amp; Proposed Revenues'!D84*1.08+'Current &amp; Proposed Revenues'!F84*5.56</f>
        <v>4164.4096</v>
      </c>
      <c r="I84" s="8">
        <f>(+C84+E84+'Current &amp; Proposed Revenues'!D84*0.79+'Current &amp; Proposed Revenues'!F84*0.85)*0.8</f>
        <v>1904.2632000000003</v>
      </c>
      <c r="J84" s="8">
        <f>(+C84+E84+'Current &amp; Proposed Revenues'!D84*0.79+'Current &amp; Proposed Revenues'!F84*0.85)*0.2</f>
        <v>476.06580000000008</v>
      </c>
      <c r="K84" s="8">
        <f t="shared" si="8"/>
        <v>6544.7386000000006</v>
      </c>
      <c r="L84" s="8">
        <f t="shared" si="9"/>
        <v>1308.9477200000001</v>
      </c>
      <c r="M84" s="8">
        <f t="shared" si="10"/>
        <v>3599.6062300000008</v>
      </c>
      <c r="N84" s="8">
        <f t="shared" si="11"/>
        <v>1636.1846500000001</v>
      </c>
      <c r="O84" s="8">
        <f t="shared" si="12"/>
        <v>6544.7386000000015</v>
      </c>
    </row>
    <row r="85" spans="1:15" outlineLevel="2" x14ac:dyDescent="0.25">
      <c r="A85" s="1" t="s">
        <v>65</v>
      </c>
      <c r="B85" s="1" t="s">
        <v>82</v>
      </c>
      <c r="C85" s="13">
        <v>424.50650000000002</v>
      </c>
      <c r="D85" s="13">
        <v>499.47700000000009</v>
      </c>
      <c r="E85" s="13">
        <v>676.6</v>
      </c>
      <c r="F85" s="13">
        <v>1623.1402</v>
      </c>
      <c r="G85" s="8">
        <v>3223.7237000000005</v>
      </c>
      <c r="H85" s="8">
        <f>+'Current &amp; Proposed Revenues'!D85*1.08+'Current &amp; Proposed Revenues'!F85*5.56</f>
        <v>1696.3712</v>
      </c>
      <c r="I85" s="8">
        <f>(+C85+E85+'Current &amp; Proposed Revenues'!D85*0.79+'Current &amp; Proposed Revenues'!F85*0.85)*0.8</f>
        <v>1221.8820000000003</v>
      </c>
      <c r="J85" s="8">
        <f>(+C85+E85+'Current &amp; Proposed Revenues'!D85*0.79+'Current &amp; Proposed Revenues'!F85*0.85)*0.2</f>
        <v>305.47050000000007</v>
      </c>
      <c r="K85" s="8">
        <f t="shared" si="8"/>
        <v>3223.7237</v>
      </c>
      <c r="L85" s="8">
        <f t="shared" si="9"/>
        <v>644.74474000000009</v>
      </c>
      <c r="M85" s="8">
        <f t="shared" si="10"/>
        <v>1773.0480350000005</v>
      </c>
      <c r="N85" s="8">
        <f t="shared" si="11"/>
        <v>805.93092500000012</v>
      </c>
      <c r="O85" s="8">
        <f t="shared" si="12"/>
        <v>3223.7237000000009</v>
      </c>
    </row>
    <row r="86" spans="1:15" outlineLevel="2" x14ac:dyDescent="0.25">
      <c r="A86" s="1" t="s">
        <v>65</v>
      </c>
      <c r="B86" s="1" t="s">
        <v>83</v>
      </c>
      <c r="C86" s="13">
        <v>1658.4391000000001</v>
      </c>
      <c r="D86" s="13">
        <v>5002.0630000000001</v>
      </c>
      <c r="E86" s="13">
        <v>403.56299999999999</v>
      </c>
      <c r="F86" s="13">
        <v>4576.74</v>
      </c>
      <c r="G86" s="8">
        <v>11640.8051</v>
      </c>
      <c r="H86" s="8">
        <f>+'Current &amp; Proposed Revenues'!D86*1.08+'Current &amp; Proposed Revenues'!F86*5.56</f>
        <v>6858.732</v>
      </c>
      <c r="I86" s="8">
        <f>(+C86+E86+'Current &amp; Proposed Revenues'!D86*0.79+'Current &amp; Proposed Revenues'!F86*0.85)*0.8</f>
        <v>3825.6584800000001</v>
      </c>
      <c r="J86" s="8">
        <f>(+C86+E86+'Current &amp; Proposed Revenues'!D86*0.79+'Current &amp; Proposed Revenues'!F86*0.85)*0.2</f>
        <v>956.41462000000001</v>
      </c>
      <c r="K86" s="8">
        <f t="shared" si="8"/>
        <v>11640.8051</v>
      </c>
      <c r="L86" s="8">
        <f t="shared" si="9"/>
        <v>2328.16102</v>
      </c>
      <c r="M86" s="8">
        <f t="shared" si="10"/>
        <v>6402.4428050000006</v>
      </c>
      <c r="N86" s="8">
        <f t="shared" si="11"/>
        <v>2910.2012749999999</v>
      </c>
      <c r="O86" s="8">
        <f t="shared" si="12"/>
        <v>11640.8051</v>
      </c>
    </row>
    <row r="87" spans="1:15" outlineLevel="2" x14ac:dyDescent="0.25">
      <c r="A87" s="1" t="s">
        <v>65</v>
      </c>
      <c r="B87" s="1" t="s">
        <v>84</v>
      </c>
      <c r="C87" s="13">
        <v>95.455700000000007</v>
      </c>
      <c r="D87" s="13">
        <v>1463.2563</v>
      </c>
      <c r="E87" s="13">
        <v>65.790000000000006</v>
      </c>
      <c r="F87" s="13">
        <v>2038.38</v>
      </c>
      <c r="G87" s="8">
        <v>3662.8820000000001</v>
      </c>
      <c r="H87" s="8">
        <f>+'Current &amp; Proposed Revenues'!D87*1.08+'Current &amp; Proposed Revenues'!F87*5.56</f>
        <v>2613.1692000000003</v>
      </c>
      <c r="I87" s="8">
        <f>(+C87+E87+'Current &amp; Proposed Revenues'!D87*0.79+'Current &amp; Proposed Revenues'!F87*0.85)*0.8</f>
        <v>839.77024000000006</v>
      </c>
      <c r="J87" s="8">
        <f>(+C87+E87+'Current &amp; Proposed Revenues'!D87*0.79+'Current &amp; Proposed Revenues'!F87*0.85)*0.2</f>
        <v>209.94256000000001</v>
      </c>
      <c r="K87" s="8">
        <f t="shared" si="8"/>
        <v>3662.8820000000001</v>
      </c>
      <c r="L87" s="8">
        <f t="shared" si="9"/>
        <v>732.57640000000004</v>
      </c>
      <c r="M87" s="8">
        <f t="shared" si="10"/>
        <v>2014.5851000000002</v>
      </c>
      <c r="N87" s="8">
        <f t="shared" si="11"/>
        <v>915.72050000000002</v>
      </c>
      <c r="O87" s="8">
        <f t="shared" si="12"/>
        <v>3662.8820000000001</v>
      </c>
    </row>
    <row r="88" spans="1:15" outlineLevel="2" x14ac:dyDescent="0.25">
      <c r="A88" s="1" t="s">
        <v>65</v>
      </c>
      <c r="B88" s="1" t="s">
        <v>85</v>
      </c>
      <c r="C88" s="13">
        <v>55.300000000000004</v>
      </c>
      <c r="D88" s="13">
        <v>148.3845</v>
      </c>
      <c r="E88" s="13">
        <v>67.116</v>
      </c>
      <c r="F88" s="13">
        <v>527.79939999999999</v>
      </c>
      <c r="G88" s="8">
        <v>798.59989999999993</v>
      </c>
      <c r="H88" s="8">
        <f>+'Current &amp; Proposed Revenues'!D88*1.08+'Current &amp; Proposed Revenues'!F88*5.56</f>
        <v>543.50839999999994</v>
      </c>
      <c r="I88" s="8">
        <f>(+C88+E88+'Current &amp; Proposed Revenues'!D88*0.79+'Current &amp; Proposed Revenues'!F88*0.85)*0.8</f>
        <v>204.07320000000001</v>
      </c>
      <c r="J88" s="8">
        <f>(+C88+E88+'Current &amp; Proposed Revenues'!D88*0.79+'Current &amp; Proposed Revenues'!F88*0.85)*0.2</f>
        <v>51.018300000000004</v>
      </c>
      <c r="K88" s="8">
        <f t="shared" si="8"/>
        <v>798.59989999999993</v>
      </c>
      <c r="L88" s="8">
        <f t="shared" si="9"/>
        <v>159.71997999999999</v>
      </c>
      <c r="M88" s="8">
        <f t="shared" si="10"/>
        <v>439.22994499999999</v>
      </c>
      <c r="N88" s="8">
        <f t="shared" si="11"/>
        <v>199.64997499999998</v>
      </c>
      <c r="O88" s="8">
        <f t="shared" si="12"/>
        <v>798.59989999999993</v>
      </c>
    </row>
    <row r="89" spans="1:15" outlineLevel="2" x14ac:dyDescent="0.25">
      <c r="A89" s="1" t="s">
        <v>65</v>
      </c>
      <c r="B89" s="1" t="s">
        <v>86</v>
      </c>
      <c r="C89" s="13">
        <v>870.58</v>
      </c>
      <c r="D89" s="13">
        <v>931.2600000000001</v>
      </c>
      <c r="E89" s="13">
        <v>463.28399999999993</v>
      </c>
      <c r="F89" s="13">
        <v>4675.9668000000001</v>
      </c>
      <c r="G89" s="8">
        <v>6941.0907999999999</v>
      </c>
      <c r="H89" s="8">
        <f>+'Current &amp; Proposed Revenues'!D89*1.08+'Current &amp; Proposed Revenues'!F89*5.56</f>
        <v>4593.7487999999994</v>
      </c>
      <c r="I89" s="8">
        <f>(+C89+E89+'Current &amp; Proposed Revenues'!D89*0.79+'Current &amp; Proposed Revenues'!F89*0.85)*0.8</f>
        <v>1877.8736000000001</v>
      </c>
      <c r="J89" s="8">
        <f>(+C89+E89+'Current &amp; Proposed Revenues'!D89*0.79+'Current &amp; Proposed Revenues'!F89*0.85)*0.2</f>
        <v>469.46840000000003</v>
      </c>
      <c r="K89" s="8">
        <f t="shared" si="8"/>
        <v>6941.090799999999</v>
      </c>
      <c r="L89" s="8">
        <f t="shared" si="9"/>
        <v>1388.2181600000001</v>
      </c>
      <c r="M89" s="8">
        <f t="shared" si="10"/>
        <v>3817.5999400000001</v>
      </c>
      <c r="N89" s="8">
        <f t="shared" si="11"/>
        <v>1735.2727</v>
      </c>
      <c r="O89" s="8">
        <f t="shared" si="12"/>
        <v>6941.0907999999999</v>
      </c>
    </row>
    <row r="90" spans="1:15" outlineLevel="2" x14ac:dyDescent="0.25">
      <c r="A90" s="1" t="s">
        <v>65</v>
      </c>
      <c r="B90" s="1" t="s">
        <v>87</v>
      </c>
      <c r="C90" s="13">
        <v>1151.4802999999999</v>
      </c>
      <c r="D90" s="13">
        <v>559.13</v>
      </c>
      <c r="E90" s="13">
        <v>236.26599999999996</v>
      </c>
      <c r="F90" s="13">
        <v>1640.96</v>
      </c>
      <c r="G90" s="8">
        <v>3587.8362999999999</v>
      </c>
      <c r="H90" s="8">
        <f>+'Current &amp; Proposed Revenues'!D90*1.08+'Current &amp; Proposed Revenues'!F90*5.56</f>
        <v>1746.28</v>
      </c>
      <c r="I90" s="8">
        <f>(+C90+E90+'Current &amp; Proposed Revenues'!D90*0.79+'Current &amp; Proposed Revenues'!F90*0.85)*0.8</f>
        <v>1473.2450399999998</v>
      </c>
      <c r="J90" s="8">
        <f>(+C90+E90+'Current &amp; Proposed Revenues'!D90*0.79+'Current &amp; Proposed Revenues'!F90*0.85)*0.2</f>
        <v>368.31125999999995</v>
      </c>
      <c r="K90" s="8">
        <f t="shared" si="8"/>
        <v>3587.8362999999995</v>
      </c>
      <c r="L90" s="8">
        <f t="shared" si="9"/>
        <v>717.56726000000003</v>
      </c>
      <c r="M90" s="8">
        <f t="shared" si="10"/>
        <v>1973.3099650000001</v>
      </c>
      <c r="N90" s="8">
        <f t="shared" si="11"/>
        <v>896.95907499999998</v>
      </c>
      <c r="O90" s="8">
        <f t="shared" si="12"/>
        <v>3587.8362999999999</v>
      </c>
    </row>
    <row r="91" spans="1:15" outlineLevel="2" x14ac:dyDescent="0.25">
      <c r="A91" s="1" t="s">
        <v>65</v>
      </c>
      <c r="B91" s="1" t="s">
        <v>88</v>
      </c>
      <c r="C91" s="13">
        <v>248.15480000000002</v>
      </c>
      <c r="D91" s="13">
        <v>746.13</v>
      </c>
      <c r="E91" s="13">
        <v>65.390500000000003</v>
      </c>
      <c r="F91" s="13">
        <v>1485.3893</v>
      </c>
      <c r="G91" s="8">
        <v>2545.0646000000002</v>
      </c>
      <c r="H91" s="8">
        <f>+'Current &amp; Proposed Revenues'!D91*1.08+'Current &amp; Proposed Revenues'!F91*5.56</f>
        <v>1719.3388</v>
      </c>
      <c r="I91" s="8">
        <f>(+C91+E91+'Current &amp; Proposed Revenues'!D91*0.79+'Current &amp; Proposed Revenues'!F91*0.85)*0.8</f>
        <v>660.58064000000013</v>
      </c>
      <c r="J91" s="8">
        <f>(+C91+E91+'Current &amp; Proposed Revenues'!D91*0.79+'Current &amp; Proposed Revenues'!F91*0.85)*0.2</f>
        <v>165.14516000000003</v>
      </c>
      <c r="K91" s="8">
        <f t="shared" si="8"/>
        <v>2545.0646000000002</v>
      </c>
      <c r="L91" s="8">
        <f t="shared" si="9"/>
        <v>509.01292000000007</v>
      </c>
      <c r="M91" s="8">
        <f t="shared" si="10"/>
        <v>1399.7855300000001</v>
      </c>
      <c r="N91" s="8">
        <f t="shared" si="11"/>
        <v>636.26615000000004</v>
      </c>
      <c r="O91" s="8">
        <f t="shared" si="12"/>
        <v>2545.0646000000002</v>
      </c>
    </row>
    <row r="92" spans="1:15" outlineLevel="2" x14ac:dyDescent="0.25">
      <c r="A92" s="1" t="s">
        <v>65</v>
      </c>
      <c r="B92" s="1" t="s">
        <v>89</v>
      </c>
      <c r="C92" s="13">
        <v>2303.0001000000002</v>
      </c>
      <c r="D92" s="13">
        <v>1505.2565000000002</v>
      </c>
      <c r="E92" s="13">
        <v>51</v>
      </c>
      <c r="F92" s="13">
        <v>320.5</v>
      </c>
      <c r="G92" s="8">
        <v>4179.7566000000006</v>
      </c>
      <c r="H92" s="8">
        <f>+'Current &amp; Proposed Revenues'!D92*1.08+'Current &amp; Proposed Revenues'!F92*5.56</f>
        <v>1147.346</v>
      </c>
      <c r="I92" s="8">
        <f>(+C92+E92+'Current &amp; Proposed Revenues'!D92*0.79+'Current &amp; Proposed Revenues'!F92*0.85)*0.8</f>
        <v>2425.92848</v>
      </c>
      <c r="J92" s="8">
        <f>(+C92+E92+'Current &amp; Proposed Revenues'!D92*0.79+'Current &amp; Proposed Revenues'!F92*0.85)*0.2</f>
        <v>606.48212000000001</v>
      </c>
      <c r="K92" s="8">
        <f t="shared" si="8"/>
        <v>4179.7565999999997</v>
      </c>
      <c r="L92" s="8">
        <f t="shared" si="9"/>
        <v>835.95132000000012</v>
      </c>
      <c r="M92" s="8">
        <f t="shared" si="10"/>
        <v>2298.8661300000003</v>
      </c>
      <c r="N92" s="8">
        <f t="shared" si="11"/>
        <v>1044.9391500000002</v>
      </c>
      <c r="O92" s="8">
        <f t="shared" si="12"/>
        <v>4179.7566000000006</v>
      </c>
    </row>
    <row r="93" spans="1:15" outlineLevel="1" x14ac:dyDescent="0.25">
      <c r="A93" s="23" t="s">
        <v>1270</v>
      </c>
      <c r="B93" s="22"/>
      <c r="C93" s="13">
        <f t="shared" ref="C93:O93" si="13">SUBTOTAL(9,C68:C92)</f>
        <v>33993.273399999998</v>
      </c>
      <c r="D93" s="13">
        <f t="shared" si="13"/>
        <v>36328.097300000001</v>
      </c>
      <c r="E93" s="13">
        <f t="shared" si="13"/>
        <v>6655.1685000000007</v>
      </c>
      <c r="F93" s="13">
        <f t="shared" si="13"/>
        <v>48320.32993</v>
      </c>
      <c r="G93" s="8">
        <f t="shared" si="13"/>
        <v>125296.86913000001</v>
      </c>
      <c r="H93" s="8">
        <f t="shared" si="13"/>
        <v>62893.731079999998</v>
      </c>
      <c r="I93" s="8">
        <f t="shared" si="13"/>
        <v>49922.510440000005</v>
      </c>
      <c r="J93" s="8">
        <f t="shared" si="13"/>
        <v>12480.627610000001</v>
      </c>
      <c r="K93" s="8">
        <f t="shared" si="13"/>
        <v>125296.86912999999</v>
      </c>
      <c r="L93" s="8">
        <f t="shared" si="13"/>
        <v>25059.373825999999</v>
      </c>
      <c r="M93" s="8">
        <f t="shared" si="13"/>
        <v>68913.278021500009</v>
      </c>
      <c r="N93" s="8">
        <f t="shared" si="13"/>
        <v>31324.217282500002</v>
      </c>
      <c r="O93" s="8">
        <f t="shared" si="13"/>
        <v>125296.86913000001</v>
      </c>
    </row>
    <row r="94" spans="1:15" outlineLevel="2" x14ac:dyDescent="0.25">
      <c r="A94" s="1" t="s">
        <v>90</v>
      </c>
      <c r="B94" s="1" t="s">
        <v>91</v>
      </c>
      <c r="C94" s="13">
        <v>14.22</v>
      </c>
      <c r="D94" s="13">
        <v>0</v>
      </c>
      <c r="E94" s="13">
        <v>0</v>
      </c>
      <c r="F94" s="13">
        <v>0</v>
      </c>
      <c r="G94" s="8">
        <v>14.22</v>
      </c>
      <c r="H94" s="8">
        <f>+'Current &amp; Proposed Revenues'!D94*1.08+'Current &amp; Proposed Revenues'!F94*5.56</f>
        <v>0</v>
      </c>
      <c r="I94" s="8">
        <f>(+C94+E94+'Current &amp; Proposed Revenues'!D94*0.79+'Current &amp; Proposed Revenues'!F94*0.85)*0.8</f>
        <v>11.376000000000001</v>
      </c>
      <c r="J94" s="8">
        <f>(+C94+E94+'Current &amp; Proposed Revenues'!D94*0.79+'Current &amp; Proposed Revenues'!F94*0.85)*0.2</f>
        <v>2.8440000000000003</v>
      </c>
      <c r="K94" s="8">
        <f t="shared" si="8"/>
        <v>14.220000000000002</v>
      </c>
      <c r="L94" s="8">
        <f t="shared" si="9"/>
        <v>2.8440000000000003</v>
      </c>
      <c r="M94" s="8">
        <f t="shared" si="10"/>
        <v>7.8210000000000006</v>
      </c>
      <c r="N94" s="8">
        <f t="shared" si="11"/>
        <v>3.5550000000000002</v>
      </c>
      <c r="O94" s="8">
        <f t="shared" si="12"/>
        <v>14.22</v>
      </c>
    </row>
    <row r="95" spans="1:15" outlineLevel="2" x14ac:dyDescent="0.25">
      <c r="A95" s="1" t="s">
        <v>90</v>
      </c>
      <c r="B95" s="1" t="s">
        <v>92</v>
      </c>
      <c r="C95" s="13">
        <v>0</v>
      </c>
      <c r="D95" s="13">
        <v>112.2</v>
      </c>
      <c r="E95" s="13">
        <v>0</v>
      </c>
      <c r="F95" s="13">
        <v>0</v>
      </c>
      <c r="G95" s="8">
        <v>112.2</v>
      </c>
      <c r="H95" s="8">
        <f>+'Current &amp; Proposed Revenues'!D95*1.08+'Current &amp; Proposed Revenues'!F95*5.56</f>
        <v>64.800000000000011</v>
      </c>
      <c r="I95" s="8">
        <f>(+C95+E95+'Current &amp; Proposed Revenues'!D95*0.79+'Current &amp; Proposed Revenues'!F95*0.85)*0.8</f>
        <v>37.920000000000009</v>
      </c>
      <c r="J95" s="8">
        <f>(+C95+E95+'Current &amp; Proposed Revenues'!D95*0.79+'Current &amp; Proposed Revenues'!F95*0.85)*0.2</f>
        <v>9.4800000000000022</v>
      </c>
      <c r="K95" s="8">
        <f t="shared" si="8"/>
        <v>112.20000000000003</v>
      </c>
      <c r="L95" s="8">
        <f t="shared" si="9"/>
        <v>22.44</v>
      </c>
      <c r="M95" s="8">
        <f t="shared" si="10"/>
        <v>61.710000000000008</v>
      </c>
      <c r="N95" s="8">
        <f t="shared" si="11"/>
        <v>28.05</v>
      </c>
      <c r="O95" s="8">
        <f t="shared" si="12"/>
        <v>112.2</v>
      </c>
    </row>
    <row r="96" spans="1:15" outlineLevel="2" x14ac:dyDescent="0.25">
      <c r="A96" s="1" t="s">
        <v>90</v>
      </c>
      <c r="B96" s="1" t="s">
        <v>93</v>
      </c>
      <c r="C96" s="13">
        <v>0</v>
      </c>
      <c r="D96" s="13">
        <v>29.92</v>
      </c>
      <c r="E96" s="13">
        <v>0</v>
      </c>
      <c r="F96" s="13">
        <v>0</v>
      </c>
      <c r="G96" s="8">
        <v>29.92</v>
      </c>
      <c r="H96" s="8">
        <f>+'Current &amp; Proposed Revenues'!D96*1.08+'Current &amp; Proposed Revenues'!F96*5.56</f>
        <v>17.28</v>
      </c>
      <c r="I96" s="8">
        <f>(+C96+E96+'Current &amp; Proposed Revenues'!D96*0.79+'Current &amp; Proposed Revenues'!F96*0.85)*0.8</f>
        <v>10.112000000000002</v>
      </c>
      <c r="J96" s="8">
        <f>(+C96+E96+'Current &amp; Proposed Revenues'!D96*0.79+'Current &amp; Proposed Revenues'!F96*0.85)*0.2</f>
        <v>2.5280000000000005</v>
      </c>
      <c r="K96" s="8">
        <f t="shared" si="8"/>
        <v>29.92</v>
      </c>
      <c r="L96" s="8">
        <f t="shared" si="9"/>
        <v>5.9840000000000009</v>
      </c>
      <c r="M96" s="8">
        <f t="shared" si="10"/>
        <v>16.456000000000003</v>
      </c>
      <c r="N96" s="8">
        <f t="shared" si="11"/>
        <v>7.48</v>
      </c>
      <c r="O96" s="8">
        <f t="shared" si="12"/>
        <v>29.920000000000005</v>
      </c>
    </row>
    <row r="97" spans="1:15" outlineLevel="2" x14ac:dyDescent="0.25">
      <c r="A97" s="1" t="s">
        <v>90</v>
      </c>
      <c r="B97" s="1" t="s">
        <v>94</v>
      </c>
      <c r="C97" s="13">
        <v>0</v>
      </c>
      <c r="D97" s="13">
        <v>0</v>
      </c>
      <c r="E97" s="13">
        <v>0</v>
      </c>
      <c r="F97" s="13">
        <v>506.72973000000002</v>
      </c>
      <c r="G97" s="8">
        <v>506.72973000000002</v>
      </c>
      <c r="H97" s="8">
        <f>+'Current &amp; Proposed Revenues'!D97*1.08+'Current &amp; Proposed Revenues'!F97*5.56</f>
        <v>439.53467999999998</v>
      </c>
      <c r="I97" s="8">
        <f>(+C97+E97+'Current &amp; Proposed Revenues'!D97*0.79+'Current &amp; Proposed Revenues'!F97*0.85)*0.8</f>
        <v>53.756039999999999</v>
      </c>
      <c r="J97" s="8">
        <f>(+C97+E97+'Current &amp; Proposed Revenues'!D97*0.79+'Current &amp; Proposed Revenues'!F97*0.85)*0.2</f>
        <v>13.43901</v>
      </c>
      <c r="K97" s="8">
        <f t="shared" si="8"/>
        <v>506.72972999999996</v>
      </c>
      <c r="L97" s="8">
        <f t="shared" si="9"/>
        <v>101.34594600000001</v>
      </c>
      <c r="M97" s="8">
        <f t="shared" si="10"/>
        <v>278.70135150000004</v>
      </c>
      <c r="N97" s="8">
        <f t="shared" si="11"/>
        <v>126.6824325</v>
      </c>
      <c r="O97" s="8">
        <f t="shared" si="12"/>
        <v>506.72973000000007</v>
      </c>
    </row>
    <row r="98" spans="1:15" outlineLevel="2" x14ac:dyDescent="0.25">
      <c r="A98" s="1" t="s">
        <v>90</v>
      </c>
      <c r="B98" s="1" t="s">
        <v>95</v>
      </c>
      <c r="C98" s="13">
        <v>0</v>
      </c>
      <c r="D98" s="13">
        <v>308.02265999999997</v>
      </c>
      <c r="E98" s="13">
        <v>0</v>
      </c>
      <c r="F98" s="13">
        <v>129.12944999999999</v>
      </c>
      <c r="G98" s="8">
        <v>437.15210999999999</v>
      </c>
      <c r="H98" s="8">
        <f>+'Current &amp; Proposed Revenues'!D98*1.08+'Current &amp; Proposed Revenues'!F98*5.56</f>
        <v>289.90163999999999</v>
      </c>
      <c r="I98" s="8">
        <f>(+C98+E98+'Current &amp; Proposed Revenues'!D98*0.79+'Current &amp; Proposed Revenues'!F98*0.85)*0.8</f>
        <v>117.80037600000001</v>
      </c>
      <c r="J98" s="8">
        <f>(+C98+E98+'Current &amp; Proposed Revenues'!D98*0.79+'Current &amp; Proposed Revenues'!F98*0.85)*0.2</f>
        <v>29.450094000000004</v>
      </c>
      <c r="K98" s="8">
        <f t="shared" si="8"/>
        <v>437.15210999999999</v>
      </c>
      <c r="L98" s="8">
        <f t="shared" si="9"/>
        <v>87.430422000000007</v>
      </c>
      <c r="M98" s="8">
        <f t="shared" si="10"/>
        <v>240.4336605</v>
      </c>
      <c r="N98" s="8">
        <f t="shared" si="11"/>
        <v>109.2880275</v>
      </c>
      <c r="O98" s="8">
        <f t="shared" si="12"/>
        <v>437.15210999999999</v>
      </c>
    </row>
    <row r="99" spans="1:15" outlineLevel="2" x14ac:dyDescent="0.25">
      <c r="A99" s="1" t="s">
        <v>90</v>
      </c>
      <c r="B99" s="1" t="s">
        <v>96</v>
      </c>
      <c r="C99" s="13">
        <v>0</v>
      </c>
      <c r="D99" s="13">
        <v>138.51089999999999</v>
      </c>
      <c r="E99" s="13">
        <v>0</v>
      </c>
      <c r="F99" s="13">
        <v>0</v>
      </c>
      <c r="G99" s="8">
        <v>138.51089999999999</v>
      </c>
      <c r="H99" s="8">
        <f>+'Current &amp; Proposed Revenues'!D99*1.08+'Current &amp; Proposed Revenues'!F99*5.56</f>
        <v>79.995599999999996</v>
      </c>
      <c r="I99" s="8">
        <f>(+C99+E99+'Current &amp; Proposed Revenues'!D99*0.79+'Current &amp; Proposed Revenues'!F99*0.85)*0.8</f>
        <v>46.812240000000003</v>
      </c>
      <c r="J99" s="8">
        <f>(+C99+E99+'Current &amp; Proposed Revenues'!D99*0.79+'Current &amp; Proposed Revenues'!F99*0.85)*0.2</f>
        <v>11.703060000000001</v>
      </c>
      <c r="K99" s="8">
        <f t="shared" si="8"/>
        <v>138.51089999999999</v>
      </c>
      <c r="L99" s="8">
        <f t="shared" si="9"/>
        <v>27.702179999999998</v>
      </c>
      <c r="M99" s="8">
        <f t="shared" si="10"/>
        <v>76.180994999999996</v>
      </c>
      <c r="N99" s="8">
        <f t="shared" si="11"/>
        <v>34.627724999999998</v>
      </c>
      <c r="O99" s="8">
        <f t="shared" si="12"/>
        <v>138.51089999999999</v>
      </c>
    </row>
    <row r="100" spans="1:15" outlineLevel="2" x14ac:dyDescent="0.25">
      <c r="A100" s="1" t="s">
        <v>90</v>
      </c>
      <c r="B100" s="1" t="s">
        <v>97</v>
      </c>
      <c r="C100" s="13">
        <v>15.010000000000002</v>
      </c>
      <c r="D100" s="13">
        <v>1032.3877299999999</v>
      </c>
      <c r="E100" s="13">
        <v>0</v>
      </c>
      <c r="F100" s="13">
        <v>1144.6721600000001</v>
      </c>
      <c r="G100" s="8">
        <v>2192.0698899999998</v>
      </c>
      <c r="H100" s="8">
        <f>+'Current &amp; Proposed Revenues'!D100*1.08+'Current &amp; Proposed Revenues'!F100*5.56</f>
        <v>1589.12788</v>
      </c>
      <c r="I100" s="8">
        <f>(+C100+E100+'Current &amp; Proposed Revenues'!D100*0.79+'Current &amp; Proposed Revenues'!F100*0.85)*0.8</f>
        <v>482.35360800000001</v>
      </c>
      <c r="J100" s="8">
        <f>(+C100+E100+'Current &amp; Proposed Revenues'!D100*0.79+'Current &amp; Proposed Revenues'!F100*0.85)*0.2</f>
        <v>120.588402</v>
      </c>
      <c r="K100" s="8">
        <f t="shared" si="8"/>
        <v>2192.0698899999998</v>
      </c>
      <c r="L100" s="8">
        <f t="shared" si="9"/>
        <v>438.41397799999999</v>
      </c>
      <c r="M100" s="8">
        <f t="shared" si="10"/>
        <v>1205.6384395</v>
      </c>
      <c r="N100" s="8">
        <f t="shared" si="11"/>
        <v>548.01747249999994</v>
      </c>
      <c r="O100" s="8">
        <f t="shared" si="12"/>
        <v>2192.0698899999998</v>
      </c>
    </row>
    <row r="101" spans="1:15" outlineLevel="2" x14ac:dyDescent="0.25">
      <c r="A101" s="1" t="s">
        <v>90</v>
      </c>
      <c r="B101" s="1" t="s">
        <v>98</v>
      </c>
      <c r="C101" s="13">
        <v>0</v>
      </c>
      <c r="D101" s="13">
        <v>74.800000000000011</v>
      </c>
      <c r="E101" s="13">
        <v>0</v>
      </c>
      <c r="F101" s="13">
        <v>160.25</v>
      </c>
      <c r="G101" s="8">
        <v>235.05</v>
      </c>
      <c r="H101" s="8">
        <f>+'Current &amp; Proposed Revenues'!D101*1.08+'Current &amp; Proposed Revenues'!F101*5.56</f>
        <v>182.2</v>
      </c>
      <c r="I101" s="8">
        <f>(+C101+E101+'Current &amp; Proposed Revenues'!D101*0.79+'Current &amp; Proposed Revenues'!F101*0.85)*0.8</f>
        <v>42.28</v>
      </c>
      <c r="J101" s="8">
        <f>(+C101+E101+'Current &amp; Proposed Revenues'!D101*0.79+'Current &amp; Proposed Revenues'!F101*0.85)*0.2</f>
        <v>10.57</v>
      </c>
      <c r="K101" s="8">
        <f t="shared" si="8"/>
        <v>235.04999999999998</v>
      </c>
      <c r="L101" s="8">
        <f t="shared" si="9"/>
        <v>47.010000000000005</v>
      </c>
      <c r="M101" s="8">
        <f t="shared" si="10"/>
        <v>129.2775</v>
      </c>
      <c r="N101" s="8">
        <f t="shared" si="11"/>
        <v>58.762500000000003</v>
      </c>
      <c r="O101" s="8">
        <f t="shared" si="12"/>
        <v>235.05</v>
      </c>
    </row>
    <row r="102" spans="1:15" outlineLevel="2" x14ac:dyDescent="0.25">
      <c r="A102" s="1" t="s">
        <v>90</v>
      </c>
      <c r="B102" s="1" t="s">
        <v>99</v>
      </c>
      <c r="C102" s="13">
        <v>51.35</v>
      </c>
      <c r="D102" s="13">
        <v>43.010000000000005</v>
      </c>
      <c r="E102" s="13">
        <v>13.6</v>
      </c>
      <c r="F102" s="13">
        <v>0</v>
      </c>
      <c r="G102" s="8">
        <v>107.96000000000001</v>
      </c>
      <c r="H102" s="8">
        <f>+'Current &amp; Proposed Revenues'!D102*1.08+'Current &amp; Proposed Revenues'!F102*5.56</f>
        <v>24.840000000000003</v>
      </c>
      <c r="I102" s="8">
        <f>(+C102+E102+'Current &amp; Proposed Revenues'!D102*0.79+'Current &amp; Proposed Revenues'!F102*0.85)*0.8</f>
        <v>66.496000000000009</v>
      </c>
      <c r="J102" s="8">
        <f>(+C102+E102+'Current &amp; Proposed Revenues'!D102*0.79+'Current &amp; Proposed Revenues'!F102*0.85)*0.2</f>
        <v>16.624000000000002</v>
      </c>
      <c r="K102" s="8">
        <f t="shared" si="8"/>
        <v>107.96000000000001</v>
      </c>
      <c r="L102" s="8">
        <f t="shared" si="9"/>
        <v>21.592000000000002</v>
      </c>
      <c r="M102" s="8">
        <f t="shared" si="10"/>
        <v>59.378000000000007</v>
      </c>
      <c r="N102" s="8">
        <f t="shared" si="11"/>
        <v>26.990000000000002</v>
      </c>
      <c r="O102" s="8">
        <f t="shared" si="12"/>
        <v>107.96000000000001</v>
      </c>
    </row>
    <row r="103" spans="1:15" outlineLevel="2" x14ac:dyDescent="0.25">
      <c r="A103" s="1" t="s">
        <v>90</v>
      </c>
      <c r="B103" s="1" t="s">
        <v>100</v>
      </c>
      <c r="C103" s="13">
        <v>0</v>
      </c>
      <c r="D103" s="13">
        <v>74.800000000000011</v>
      </c>
      <c r="E103" s="13">
        <v>0</v>
      </c>
      <c r="F103" s="13">
        <v>0</v>
      </c>
      <c r="G103" s="8">
        <v>74.800000000000011</v>
      </c>
      <c r="H103" s="8">
        <f>+'Current &amp; Proposed Revenues'!D103*1.08+'Current &amp; Proposed Revenues'!F103*5.56</f>
        <v>43.2</v>
      </c>
      <c r="I103" s="8">
        <f>(+C103+E103+'Current &amp; Proposed Revenues'!D103*0.79+'Current &amp; Proposed Revenues'!F103*0.85)*0.8</f>
        <v>25.28</v>
      </c>
      <c r="J103" s="8">
        <f>(+C103+E103+'Current &amp; Proposed Revenues'!D103*0.79+'Current &amp; Proposed Revenues'!F103*0.85)*0.2</f>
        <v>6.32</v>
      </c>
      <c r="K103" s="8">
        <f t="shared" si="8"/>
        <v>74.800000000000011</v>
      </c>
      <c r="L103" s="8">
        <f t="shared" si="9"/>
        <v>14.960000000000003</v>
      </c>
      <c r="M103" s="8">
        <f t="shared" si="10"/>
        <v>41.140000000000008</v>
      </c>
      <c r="N103" s="8">
        <f t="shared" si="11"/>
        <v>18.700000000000003</v>
      </c>
      <c r="O103" s="8">
        <f t="shared" si="12"/>
        <v>74.800000000000011</v>
      </c>
    </row>
    <row r="104" spans="1:15" outlineLevel="2" x14ac:dyDescent="0.25">
      <c r="A104" s="1" t="s">
        <v>90</v>
      </c>
      <c r="B104" s="1" t="s">
        <v>101</v>
      </c>
      <c r="C104" s="13">
        <v>60.150600000000004</v>
      </c>
      <c r="D104" s="13">
        <v>999.26255000000003</v>
      </c>
      <c r="E104" s="13">
        <v>0</v>
      </c>
      <c r="F104" s="13">
        <v>2239.0578700000001</v>
      </c>
      <c r="G104" s="8">
        <v>3298.47102</v>
      </c>
      <c r="H104" s="8">
        <f>+'Current &amp; Proposed Revenues'!D104*1.08+'Current &amp; Proposed Revenues'!F104*5.56</f>
        <v>2519.2611200000001</v>
      </c>
      <c r="I104" s="8">
        <f>(+C104+E104+'Current &amp; Proposed Revenues'!D104*0.79+'Current &amp; Proposed Revenues'!F104*0.85)*0.8</f>
        <v>623.36792000000014</v>
      </c>
      <c r="J104" s="8">
        <f>(+C104+E104+'Current &amp; Proposed Revenues'!D104*0.79+'Current &amp; Proposed Revenues'!F104*0.85)*0.2</f>
        <v>155.84198000000004</v>
      </c>
      <c r="K104" s="8">
        <f t="shared" si="8"/>
        <v>3298.4710200000004</v>
      </c>
      <c r="L104" s="8">
        <f t="shared" si="9"/>
        <v>659.69420400000001</v>
      </c>
      <c r="M104" s="8">
        <f t="shared" si="10"/>
        <v>1814.1590610000001</v>
      </c>
      <c r="N104" s="8">
        <f t="shared" si="11"/>
        <v>824.61775499999999</v>
      </c>
      <c r="O104" s="8">
        <f t="shared" si="12"/>
        <v>3298.47102</v>
      </c>
    </row>
    <row r="105" spans="1:15" outlineLevel="2" x14ac:dyDescent="0.25">
      <c r="A105" s="1" t="s">
        <v>90</v>
      </c>
      <c r="B105" s="1" t="s">
        <v>102</v>
      </c>
      <c r="C105" s="13">
        <v>0</v>
      </c>
      <c r="D105" s="13">
        <v>297.33000000000004</v>
      </c>
      <c r="E105" s="13">
        <v>0</v>
      </c>
      <c r="F105" s="13">
        <v>1009.7096099999999</v>
      </c>
      <c r="G105" s="8">
        <v>1307.0396099999998</v>
      </c>
      <c r="H105" s="8">
        <f>+'Current &amp; Proposed Revenues'!D105*1.08+'Current &amp; Proposed Revenues'!F105*5.56</f>
        <v>1047.5367599999997</v>
      </c>
      <c r="I105" s="8">
        <f>(+C105+E105+'Current &amp; Proposed Revenues'!D105*0.79+'Current &amp; Proposed Revenues'!F105*0.85)*0.8</f>
        <v>207.60227999999998</v>
      </c>
      <c r="J105" s="8">
        <f>(+C105+E105+'Current &amp; Proposed Revenues'!D105*0.79+'Current &amp; Proposed Revenues'!F105*0.85)*0.2</f>
        <v>51.900569999999995</v>
      </c>
      <c r="K105" s="8">
        <f t="shared" si="8"/>
        <v>1307.0396099999998</v>
      </c>
      <c r="L105" s="8">
        <f t="shared" si="9"/>
        <v>261.40792199999999</v>
      </c>
      <c r="M105" s="8">
        <f t="shared" si="10"/>
        <v>718.87178549999999</v>
      </c>
      <c r="N105" s="8">
        <f t="shared" si="11"/>
        <v>326.75990249999995</v>
      </c>
      <c r="O105" s="8">
        <f t="shared" si="12"/>
        <v>1307.0396099999998</v>
      </c>
    </row>
    <row r="106" spans="1:15" outlineLevel="2" x14ac:dyDescent="0.25">
      <c r="A106" s="1" t="s">
        <v>90</v>
      </c>
      <c r="B106" s="1" t="s">
        <v>103</v>
      </c>
      <c r="C106" s="13">
        <v>66.36</v>
      </c>
      <c r="D106" s="13">
        <v>422.62</v>
      </c>
      <c r="E106" s="13">
        <v>0</v>
      </c>
      <c r="F106" s="13">
        <v>643.82039999999995</v>
      </c>
      <c r="G106" s="8">
        <v>1132.8004000000001</v>
      </c>
      <c r="H106" s="8">
        <f>+'Current &amp; Proposed Revenues'!D106*1.08+'Current &amp; Proposed Revenues'!F106*5.56</f>
        <v>802.52639999999997</v>
      </c>
      <c r="I106" s="8">
        <f>(+C106+E106+'Current &amp; Proposed Revenues'!D106*0.79+'Current &amp; Proposed Revenues'!F106*0.85)*0.8</f>
        <v>264.2192</v>
      </c>
      <c r="J106" s="8">
        <f>(+C106+E106+'Current &amp; Proposed Revenues'!D106*0.79+'Current &amp; Proposed Revenues'!F106*0.85)*0.2</f>
        <v>66.0548</v>
      </c>
      <c r="K106" s="8">
        <f t="shared" si="8"/>
        <v>1132.8004000000001</v>
      </c>
      <c r="L106" s="8">
        <f t="shared" si="9"/>
        <v>226.56008000000003</v>
      </c>
      <c r="M106" s="8">
        <f t="shared" si="10"/>
        <v>623.04022000000009</v>
      </c>
      <c r="N106" s="8">
        <f t="shared" si="11"/>
        <v>283.20010000000002</v>
      </c>
      <c r="O106" s="8">
        <f t="shared" si="12"/>
        <v>1132.8004000000001</v>
      </c>
    </row>
    <row r="107" spans="1:15" outlineLevel="2" x14ac:dyDescent="0.25">
      <c r="A107" s="1" t="s">
        <v>90</v>
      </c>
      <c r="B107" s="1" t="s">
        <v>104</v>
      </c>
      <c r="C107" s="13">
        <v>0</v>
      </c>
      <c r="D107" s="13">
        <v>40.541600000000003</v>
      </c>
      <c r="E107" s="13">
        <v>0</v>
      </c>
      <c r="F107" s="13">
        <v>0</v>
      </c>
      <c r="G107" s="8">
        <v>40.541600000000003</v>
      </c>
      <c r="H107" s="8">
        <f>+'Current &amp; Proposed Revenues'!D107*1.08+'Current &amp; Proposed Revenues'!F107*5.56</f>
        <v>23.414400000000001</v>
      </c>
      <c r="I107" s="8">
        <f>(+C107+E107+'Current &amp; Proposed Revenues'!D107*0.79+'Current &amp; Proposed Revenues'!F107*0.85)*0.8</f>
        <v>13.701760000000002</v>
      </c>
      <c r="J107" s="8">
        <f>(+C107+E107+'Current &amp; Proposed Revenues'!D107*0.79+'Current &amp; Proposed Revenues'!F107*0.85)*0.2</f>
        <v>3.4254400000000005</v>
      </c>
      <c r="K107" s="8">
        <f t="shared" si="8"/>
        <v>40.541600000000003</v>
      </c>
      <c r="L107" s="8">
        <f t="shared" si="9"/>
        <v>8.1083200000000009</v>
      </c>
      <c r="M107" s="8">
        <f t="shared" si="10"/>
        <v>22.297880000000003</v>
      </c>
      <c r="N107" s="8">
        <f t="shared" si="11"/>
        <v>10.135400000000001</v>
      </c>
      <c r="O107" s="8">
        <f t="shared" si="12"/>
        <v>40.541600000000003</v>
      </c>
    </row>
    <row r="108" spans="1:15" outlineLevel="2" x14ac:dyDescent="0.25">
      <c r="A108" s="1" t="s">
        <v>90</v>
      </c>
      <c r="B108" s="1" t="s">
        <v>105</v>
      </c>
      <c r="C108" s="13">
        <v>0</v>
      </c>
      <c r="D108" s="13">
        <v>68.049300000000002</v>
      </c>
      <c r="E108" s="13">
        <v>0</v>
      </c>
      <c r="F108" s="13">
        <v>340.1146</v>
      </c>
      <c r="G108" s="8">
        <v>408.16390000000001</v>
      </c>
      <c r="H108" s="8">
        <f>+'Current &amp; Proposed Revenues'!D108*1.08+'Current &amp; Proposed Revenues'!F108*5.56</f>
        <v>334.31479999999999</v>
      </c>
      <c r="I108" s="8">
        <f>(+C108+E108+'Current &amp; Proposed Revenues'!D108*0.79+'Current &amp; Proposed Revenues'!F108*0.85)*0.8</f>
        <v>59.079279999999997</v>
      </c>
      <c r="J108" s="8">
        <f>(+C108+E108+'Current &amp; Proposed Revenues'!D108*0.79+'Current &amp; Proposed Revenues'!F108*0.85)*0.2</f>
        <v>14.769819999999999</v>
      </c>
      <c r="K108" s="8">
        <f t="shared" si="8"/>
        <v>408.16389999999996</v>
      </c>
      <c r="L108" s="8">
        <f t="shared" si="9"/>
        <v>81.632780000000011</v>
      </c>
      <c r="M108" s="8">
        <f t="shared" si="10"/>
        <v>224.49014500000001</v>
      </c>
      <c r="N108" s="8">
        <f t="shared" si="11"/>
        <v>102.040975</v>
      </c>
      <c r="O108" s="8">
        <f t="shared" si="12"/>
        <v>408.16390000000001</v>
      </c>
    </row>
    <row r="109" spans="1:15" outlineLevel="2" x14ac:dyDescent="0.25">
      <c r="A109" s="1" t="s">
        <v>90</v>
      </c>
      <c r="B109" s="1" t="s">
        <v>106</v>
      </c>
      <c r="C109" s="13">
        <v>0</v>
      </c>
      <c r="D109" s="13">
        <v>628.03763000000004</v>
      </c>
      <c r="E109" s="13">
        <v>0</v>
      </c>
      <c r="F109" s="13">
        <v>1499.44002</v>
      </c>
      <c r="G109" s="8">
        <v>2127.4776499999998</v>
      </c>
      <c r="H109" s="8">
        <f>+'Current &amp; Proposed Revenues'!D109*1.08+'Current &amp; Proposed Revenues'!F109*5.56</f>
        <v>1663.3232399999999</v>
      </c>
      <c r="I109" s="8">
        <f>(+C109+E109+'Current &amp; Proposed Revenues'!D109*0.79+'Current &amp; Proposed Revenues'!F109*0.85)*0.8</f>
        <v>371.32352800000001</v>
      </c>
      <c r="J109" s="8">
        <f>(+C109+E109+'Current &amp; Proposed Revenues'!D109*0.79+'Current &amp; Proposed Revenues'!F109*0.85)*0.2</f>
        <v>92.830882000000003</v>
      </c>
      <c r="K109" s="8">
        <f t="shared" si="8"/>
        <v>2127.4776500000003</v>
      </c>
      <c r="L109" s="8">
        <f t="shared" si="9"/>
        <v>425.49552999999997</v>
      </c>
      <c r="M109" s="8">
        <f t="shared" si="10"/>
        <v>1170.1127074999999</v>
      </c>
      <c r="N109" s="8">
        <f t="shared" si="11"/>
        <v>531.86941249999995</v>
      </c>
      <c r="O109" s="8">
        <f t="shared" si="12"/>
        <v>2127.4776499999998</v>
      </c>
    </row>
    <row r="110" spans="1:15" outlineLevel="2" x14ac:dyDescent="0.25">
      <c r="A110" s="1" t="s">
        <v>90</v>
      </c>
      <c r="B110" s="1" t="s">
        <v>107</v>
      </c>
      <c r="C110" s="13">
        <v>91.606819999999999</v>
      </c>
      <c r="D110" s="13">
        <v>220.84326000000001</v>
      </c>
      <c r="E110" s="13">
        <v>0</v>
      </c>
      <c r="F110" s="13">
        <v>0</v>
      </c>
      <c r="G110" s="8">
        <v>312.45008000000001</v>
      </c>
      <c r="H110" s="8">
        <f>+'Current &amp; Proposed Revenues'!D110*1.08+'Current &amp; Proposed Revenues'!F110*5.56</f>
        <v>127.54584000000001</v>
      </c>
      <c r="I110" s="8">
        <f>(+C110+E110+'Current &amp; Proposed Revenues'!D110*0.79+'Current &amp; Proposed Revenues'!F110*0.85)*0.8</f>
        <v>147.92339200000001</v>
      </c>
      <c r="J110" s="8">
        <f>(+C110+E110+'Current &amp; Proposed Revenues'!D110*0.79+'Current &amp; Proposed Revenues'!F110*0.85)*0.2</f>
        <v>36.980848000000002</v>
      </c>
      <c r="K110" s="8">
        <f t="shared" si="8"/>
        <v>312.45008000000001</v>
      </c>
      <c r="L110" s="8">
        <f t="shared" si="9"/>
        <v>62.490016000000004</v>
      </c>
      <c r="M110" s="8">
        <f t="shared" si="10"/>
        <v>171.84754400000003</v>
      </c>
      <c r="N110" s="8">
        <f t="shared" si="11"/>
        <v>78.112520000000004</v>
      </c>
      <c r="O110" s="8">
        <f t="shared" si="12"/>
        <v>312.45008000000001</v>
      </c>
    </row>
    <row r="111" spans="1:15" outlineLevel="2" x14ac:dyDescent="0.25">
      <c r="A111" s="1" t="s">
        <v>90</v>
      </c>
      <c r="B111" s="1" t="s">
        <v>108</v>
      </c>
      <c r="C111" s="13">
        <v>0</v>
      </c>
      <c r="D111" s="13">
        <v>29.92</v>
      </c>
      <c r="E111" s="13">
        <v>0</v>
      </c>
      <c r="F111" s="13">
        <v>0</v>
      </c>
      <c r="G111" s="8">
        <v>29.92</v>
      </c>
      <c r="H111" s="8">
        <f>+'Current &amp; Proposed Revenues'!D111*1.08+'Current &amp; Proposed Revenues'!F111*5.56</f>
        <v>17.28</v>
      </c>
      <c r="I111" s="8">
        <f>(+C111+E111+'Current &amp; Proposed Revenues'!D111*0.79+'Current &amp; Proposed Revenues'!F111*0.85)*0.8</f>
        <v>10.112000000000002</v>
      </c>
      <c r="J111" s="8">
        <f>(+C111+E111+'Current &amp; Proposed Revenues'!D111*0.79+'Current &amp; Proposed Revenues'!F111*0.85)*0.2</f>
        <v>2.5280000000000005</v>
      </c>
      <c r="K111" s="8">
        <f t="shared" si="8"/>
        <v>29.92</v>
      </c>
      <c r="L111" s="8">
        <f t="shared" si="9"/>
        <v>5.9840000000000009</v>
      </c>
      <c r="M111" s="8">
        <f t="shared" si="10"/>
        <v>16.456000000000003</v>
      </c>
      <c r="N111" s="8">
        <f t="shared" si="11"/>
        <v>7.48</v>
      </c>
      <c r="O111" s="8">
        <f t="shared" si="12"/>
        <v>29.920000000000005</v>
      </c>
    </row>
    <row r="112" spans="1:15" outlineLevel="1" x14ac:dyDescent="0.25">
      <c r="A112" s="23" t="s">
        <v>1269</v>
      </c>
      <c r="B112" s="22"/>
      <c r="C112" s="13">
        <f t="shared" ref="C112:O112" si="14">SUBTOTAL(9,C94:C111)</f>
        <v>298.69741999999997</v>
      </c>
      <c r="D112" s="13">
        <f t="shared" si="14"/>
        <v>4520.2556299999997</v>
      </c>
      <c r="E112" s="13">
        <f t="shared" si="14"/>
        <v>13.6</v>
      </c>
      <c r="F112" s="13">
        <f t="shared" si="14"/>
        <v>7672.9238399999995</v>
      </c>
      <c r="G112" s="8">
        <f t="shared" si="14"/>
        <v>12505.476890000002</v>
      </c>
      <c r="H112" s="8">
        <f t="shared" si="14"/>
        <v>9266.0823600000003</v>
      </c>
      <c r="I112" s="8">
        <f t="shared" si="14"/>
        <v>2591.5156240000001</v>
      </c>
      <c r="J112" s="8">
        <f t="shared" si="14"/>
        <v>647.87890600000003</v>
      </c>
      <c r="K112" s="8">
        <f t="shared" si="14"/>
        <v>12505.476890000002</v>
      </c>
      <c r="L112" s="8">
        <f t="shared" si="14"/>
        <v>2501.095378</v>
      </c>
      <c r="M112" s="8">
        <f t="shared" si="14"/>
        <v>6878.0122894999986</v>
      </c>
      <c r="N112" s="8">
        <f t="shared" si="14"/>
        <v>3126.3692225000004</v>
      </c>
      <c r="O112" s="8">
        <f t="shared" si="14"/>
        <v>12505.476890000002</v>
      </c>
    </row>
    <row r="113" spans="1:15" outlineLevel="2" x14ac:dyDescent="0.25">
      <c r="A113" s="1" t="s">
        <v>109</v>
      </c>
      <c r="B113" s="1" t="s">
        <v>110</v>
      </c>
      <c r="C113" s="13">
        <v>0</v>
      </c>
      <c r="D113" s="13">
        <v>0</v>
      </c>
      <c r="E113" s="13">
        <v>0.28050000000000003</v>
      </c>
      <c r="F113" s="13">
        <v>2442.21</v>
      </c>
      <c r="G113" s="8">
        <v>2442.4904999999999</v>
      </c>
      <c r="H113" s="8">
        <f>+'Current &amp; Proposed Revenues'!D113*1.08+'Current &amp; Proposed Revenues'!F113*5.56</f>
        <v>2118.3599999999997</v>
      </c>
      <c r="I113" s="8">
        <f>(+C113+E113+'Current &amp; Proposed Revenues'!D113*0.79+'Current &amp; Proposed Revenues'!F113*0.85)*0.8</f>
        <v>259.30439999999999</v>
      </c>
      <c r="J113" s="8">
        <f>(+C113+E113+'Current &amp; Proposed Revenues'!D113*0.79+'Current &amp; Proposed Revenues'!F113*0.85)*0.2</f>
        <v>64.826099999999997</v>
      </c>
      <c r="K113" s="8">
        <f t="shared" si="8"/>
        <v>2442.4904999999999</v>
      </c>
      <c r="L113" s="8">
        <f t="shared" si="9"/>
        <v>488.49810000000002</v>
      </c>
      <c r="M113" s="8">
        <f t="shared" si="10"/>
        <v>1343.3697750000001</v>
      </c>
      <c r="N113" s="8">
        <f t="shared" si="11"/>
        <v>610.62262499999997</v>
      </c>
      <c r="O113" s="8">
        <f t="shared" si="12"/>
        <v>2442.4904999999999</v>
      </c>
    </row>
    <row r="114" spans="1:15" outlineLevel="2" x14ac:dyDescent="0.25">
      <c r="A114" s="1" t="s">
        <v>109</v>
      </c>
      <c r="B114" s="1" t="s">
        <v>111</v>
      </c>
      <c r="C114" s="13">
        <v>42.660000000000004</v>
      </c>
      <c r="D114" s="13">
        <v>7551.7332000000006</v>
      </c>
      <c r="E114" s="13">
        <v>0</v>
      </c>
      <c r="F114" s="13">
        <v>26172.094100000002</v>
      </c>
      <c r="G114" s="8">
        <v>33766.487300000001</v>
      </c>
      <c r="H114" s="8">
        <f>+'Current &amp; Proposed Revenues'!D114*1.08+'Current &amp; Proposed Revenues'!F114*5.56</f>
        <v>27062.964400000001</v>
      </c>
      <c r="I114" s="8">
        <f>(+C114+E114+'Current &amp; Proposed Revenues'!D114*0.79+'Current &amp; Proposed Revenues'!F114*0.85)*0.8</f>
        <v>5362.8183200000003</v>
      </c>
      <c r="J114" s="8">
        <f>(+C114+E114+'Current &amp; Proposed Revenues'!D114*0.79+'Current &amp; Proposed Revenues'!F114*0.85)*0.2</f>
        <v>1340.7045800000001</v>
      </c>
      <c r="K114" s="8">
        <f t="shared" si="8"/>
        <v>33766.487300000001</v>
      </c>
      <c r="L114" s="8">
        <f t="shared" si="9"/>
        <v>6753.2974600000007</v>
      </c>
      <c r="M114" s="8">
        <f t="shared" si="10"/>
        <v>18571.568015000001</v>
      </c>
      <c r="N114" s="8">
        <f t="shared" si="11"/>
        <v>8441.6218250000002</v>
      </c>
      <c r="O114" s="8">
        <f t="shared" si="12"/>
        <v>33766.487300000001</v>
      </c>
    </row>
    <row r="115" spans="1:15" outlineLevel="2" x14ac:dyDescent="0.25">
      <c r="A115" s="1" t="s">
        <v>109</v>
      </c>
      <c r="B115" s="1" t="s">
        <v>112</v>
      </c>
      <c r="C115" s="13">
        <v>0</v>
      </c>
      <c r="D115" s="13">
        <v>4358.2407000000003</v>
      </c>
      <c r="E115" s="13">
        <v>0</v>
      </c>
      <c r="F115" s="13">
        <v>4896.1503000000002</v>
      </c>
      <c r="G115" s="8">
        <v>9254.3909999999996</v>
      </c>
      <c r="H115" s="8">
        <f>+'Current &amp; Proposed Revenues'!D115*1.08+'Current &amp; Proposed Revenues'!F115*5.56</f>
        <v>6763.9536000000007</v>
      </c>
      <c r="I115" s="8">
        <f>(+C115+E115+'Current &amp; Proposed Revenues'!D115*0.79+'Current &amp; Proposed Revenues'!F115*0.85)*0.8</f>
        <v>1992.3499200000003</v>
      </c>
      <c r="J115" s="8">
        <f>(+C115+E115+'Current &amp; Proposed Revenues'!D115*0.79+'Current &amp; Proposed Revenues'!F115*0.85)*0.2</f>
        <v>498.08748000000008</v>
      </c>
      <c r="K115" s="8">
        <f t="shared" si="8"/>
        <v>9254.3910000000014</v>
      </c>
      <c r="L115" s="8">
        <f t="shared" si="9"/>
        <v>1850.8782000000001</v>
      </c>
      <c r="M115" s="8">
        <f t="shared" si="10"/>
        <v>5089.9150500000005</v>
      </c>
      <c r="N115" s="8">
        <f t="shared" si="11"/>
        <v>2313.5977499999999</v>
      </c>
      <c r="O115" s="8">
        <f t="shared" si="12"/>
        <v>9254.3909999999996</v>
      </c>
    </row>
    <row r="116" spans="1:15" outlineLevel="2" x14ac:dyDescent="0.25">
      <c r="A116" s="1" t="s">
        <v>109</v>
      </c>
      <c r="B116" s="1" t="s">
        <v>113</v>
      </c>
      <c r="C116" s="13">
        <v>6.32</v>
      </c>
      <c r="D116" s="13">
        <v>2139.4670000000001</v>
      </c>
      <c r="E116" s="13">
        <v>0</v>
      </c>
      <c r="F116" s="13">
        <v>5104.1548000000003</v>
      </c>
      <c r="G116" s="8">
        <v>7249.9418000000005</v>
      </c>
      <c r="H116" s="8">
        <f>+'Current &amp; Proposed Revenues'!D116*1.08+'Current &amp; Proposed Revenues'!F116*5.56</f>
        <v>5662.9447999999993</v>
      </c>
      <c r="I116" s="8">
        <f>(+C116+E116+'Current &amp; Proposed Revenues'!D116*0.79+'Current &amp; Proposed Revenues'!F116*0.85)*0.8</f>
        <v>1269.5976000000001</v>
      </c>
      <c r="J116" s="8">
        <f>(+C116+E116+'Current &amp; Proposed Revenues'!D116*0.79+'Current &amp; Proposed Revenues'!F116*0.85)*0.2</f>
        <v>317.39940000000001</v>
      </c>
      <c r="K116" s="8">
        <f t="shared" si="8"/>
        <v>7249.9417999999996</v>
      </c>
      <c r="L116" s="8">
        <f t="shared" si="9"/>
        <v>1449.9883600000003</v>
      </c>
      <c r="M116" s="8">
        <f t="shared" si="10"/>
        <v>3987.4679900000006</v>
      </c>
      <c r="N116" s="8">
        <f t="shared" si="11"/>
        <v>1812.4854500000001</v>
      </c>
      <c r="O116" s="8">
        <f t="shared" si="12"/>
        <v>7249.9418000000005</v>
      </c>
    </row>
    <row r="117" spans="1:15" outlineLevel="2" x14ac:dyDescent="0.25">
      <c r="A117" s="1" t="s">
        <v>109</v>
      </c>
      <c r="B117" s="1" t="s">
        <v>114</v>
      </c>
      <c r="C117" s="13">
        <v>32.587499999999999</v>
      </c>
      <c r="D117" s="13">
        <v>7422.2357000000011</v>
      </c>
      <c r="E117" s="13">
        <v>0</v>
      </c>
      <c r="F117" s="13">
        <v>4918.2647999999999</v>
      </c>
      <c r="G117" s="8">
        <v>12373.088</v>
      </c>
      <c r="H117" s="8">
        <f>+'Current &amp; Proposed Revenues'!D117*1.08+'Current &amp; Proposed Revenues'!F117*5.56</f>
        <v>8552.7155999999995</v>
      </c>
      <c r="I117" s="8">
        <f>(+C117+E117+'Current &amp; Proposed Revenues'!D117*0.79+'Current &amp; Proposed Revenues'!F117*0.85)*0.8</f>
        <v>3056.2979200000009</v>
      </c>
      <c r="J117" s="8">
        <f>(+C117+E117+'Current &amp; Proposed Revenues'!D117*0.79+'Current &amp; Proposed Revenues'!F117*0.85)*0.2</f>
        <v>764.07448000000022</v>
      </c>
      <c r="K117" s="8">
        <f t="shared" si="8"/>
        <v>12373.088</v>
      </c>
      <c r="L117" s="8">
        <f t="shared" si="9"/>
        <v>2474.6176</v>
      </c>
      <c r="M117" s="8">
        <f t="shared" si="10"/>
        <v>6805.1984000000002</v>
      </c>
      <c r="N117" s="8">
        <f t="shared" si="11"/>
        <v>3093.2719999999999</v>
      </c>
      <c r="O117" s="8">
        <f t="shared" si="12"/>
        <v>12373.088</v>
      </c>
    </row>
    <row r="118" spans="1:15" outlineLevel="2" x14ac:dyDescent="0.25">
      <c r="A118" s="1" t="s">
        <v>109</v>
      </c>
      <c r="B118" s="1" t="s">
        <v>115</v>
      </c>
      <c r="C118" s="13">
        <v>2.37</v>
      </c>
      <c r="D118" s="13">
        <v>6369.0891000000001</v>
      </c>
      <c r="E118" s="13">
        <v>0</v>
      </c>
      <c r="F118" s="13">
        <v>10736.6859</v>
      </c>
      <c r="G118" s="8">
        <v>17108.145</v>
      </c>
      <c r="H118" s="8">
        <f>+'Current &amp; Proposed Revenues'!D118*1.08+'Current &amp; Proposed Revenues'!F118*5.56</f>
        <v>12991.348799999998</v>
      </c>
      <c r="I118" s="8">
        <f>(+C118+E118+'Current &amp; Proposed Revenues'!D118*0.79+'Current &amp; Proposed Revenues'!F118*0.85)*0.8</f>
        <v>3293.43696</v>
      </c>
      <c r="J118" s="8">
        <f>(+C118+E118+'Current &amp; Proposed Revenues'!D118*0.79+'Current &amp; Proposed Revenues'!F118*0.85)*0.2</f>
        <v>823.35924</v>
      </c>
      <c r="K118" s="8">
        <f t="shared" si="8"/>
        <v>17108.145</v>
      </c>
      <c r="L118" s="8">
        <f t="shared" si="9"/>
        <v>3421.6290000000004</v>
      </c>
      <c r="M118" s="8">
        <f t="shared" si="10"/>
        <v>9409.4797500000004</v>
      </c>
      <c r="N118" s="8">
        <f t="shared" si="11"/>
        <v>4277.0362500000001</v>
      </c>
      <c r="O118" s="8">
        <f t="shared" si="12"/>
        <v>17108.145</v>
      </c>
    </row>
    <row r="119" spans="1:15" outlineLevel="2" x14ac:dyDescent="0.25">
      <c r="A119" s="1" t="s">
        <v>109</v>
      </c>
      <c r="B119" s="1" t="s">
        <v>116</v>
      </c>
      <c r="C119" s="13">
        <v>174.07650000000001</v>
      </c>
      <c r="D119" s="13">
        <v>3663.8910000000001</v>
      </c>
      <c r="E119" s="13">
        <v>0</v>
      </c>
      <c r="F119" s="13">
        <v>4021.3776000000003</v>
      </c>
      <c r="G119" s="8">
        <v>7859.3451000000005</v>
      </c>
      <c r="H119" s="8">
        <f>+'Current &amp; Proposed Revenues'!D119*1.08+'Current &amp; Proposed Revenues'!F119*5.56</f>
        <v>5604.1656000000003</v>
      </c>
      <c r="I119" s="8">
        <f>(+C119+E119+'Current &amp; Proposed Revenues'!D119*0.79+'Current &amp; Proposed Revenues'!F119*0.85)*0.8</f>
        <v>1804.1435999999999</v>
      </c>
      <c r="J119" s="8">
        <f>(+C119+E119+'Current &amp; Proposed Revenues'!D119*0.79+'Current &amp; Proposed Revenues'!F119*0.85)*0.2</f>
        <v>451.03589999999997</v>
      </c>
      <c r="K119" s="8">
        <f t="shared" si="8"/>
        <v>7859.3450999999995</v>
      </c>
      <c r="L119" s="8">
        <f t="shared" si="9"/>
        <v>1571.8690200000001</v>
      </c>
      <c r="M119" s="8">
        <f t="shared" si="10"/>
        <v>4322.6398050000007</v>
      </c>
      <c r="N119" s="8">
        <f t="shared" si="11"/>
        <v>1964.8362750000001</v>
      </c>
      <c r="O119" s="8">
        <f t="shared" si="12"/>
        <v>7859.3451000000005</v>
      </c>
    </row>
    <row r="120" spans="1:15" outlineLevel="2" x14ac:dyDescent="0.25">
      <c r="A120" s="1" t="s">
        <v>109</v>
      </c>
      <c r="B120" s="1" t="s">
        <v>117</v>
      </c>
      <c r="C120" s="13">
        <v>0</v>
      </c>
      <c r="D120" s="13">
        <v>0</v>
      </c>
      <c r="E120" s="13">
        <v>0</v>
      </c>
      <c r="F120" s="13">
        <v>978.8069999999999</v>
      </c>
      <c r="G120" s="8">
        <v>978.8069999999999</v>
      </c>
      <c r="H120" s="8">
        <f>+'Current &amp; Proposed Revenues'!D120*1.08+'Current &amp; Proposed Revenues'!F120*5.56</f>
        <v>849.01199999999983</v>
      </c>
      <c r="I120" s="8">
        <f>(+C120+E120+'Current &amp; Proposed Revenues'!D120*0.79+'Current &amp; Proposed Revenues'!F120*0.85)*0.8</f>
        <v>103.836</v>
      </c>
      <c r="J120" s="8">
        <f>(+C120+E120+'Current &amp; Proposed Revenues'!D120*0.79+'Current &amp; Proposed Revenues'!F120*0.85)*0.2</f>
        <v>25.959</v>
      </c>
      <c r="K120" s="8">
        <f t="shared" si="8"/>
        <v>978.80699999999979</v>
      </c>
      <c r="L120" s="8">
        <f t="shared" si="9"/>
        <v>195.76139999999998</v>
      </c>
      <c r="M120" s="8">
        <f t="shared" si="10"/>
        <v>538.34384999999997</v>
      </c>
      <c r="N120" s="8">
        <f t="shared" si="11"/>
        <v>244.70174999999998</v>
      </c>
      <c r="O120" s="8">
        <f t="shared" si="12"/>
        <v>978.8069999999999</v>
      </c>
    </row>
    <row r="121" spans="1:15" outlineLevel="2" x14ac:dyDescent="0.25">
      <c r="A121" s="1" t="s">
        <v>109</v>
      </c>
      <c r="B121" s="1" t="s">
        <v>118</v>
      </c>
      <c r="C121" s="13">
        <v>178.82440000000003</v>
      </c>
      <c r="D121" s="13">
        <v>3320.0541000000003</v>
      </c>
      <c r="E121" s="13">
        <v>0</v>
      </c>
      <c r="F121" s="13">
        <v>3604.7917000000002</v>
      </c>
      <c r="G121" s="8">
        <v>7103.6702000000005</v>
      </c>
      <c r="H121" s="8">
        <f>+'Current &amp; Proposed Revenues'!D121*1.08+'Current &amp; Proposed Revenues'!F121*5.56</f>
        <v>5044.2416000000003</v>
      </c>
      <c r="I121" s="8">
        <f>(+C121+E121+'Current &amp; Proposed Revenues'!D121*0.79+'Current &amp; Proposed Revenues'!F121*0.85)*0.8</f>
        <v>1647.5428800000002</v>
      </c>
      <c r="J121" s="8">
        <f>(+C121+E121+'Current &amp; Proposed Revenues'!D121*0.79+'Current &amp; Proposed Revenues'!F121*0.85)*0.2</f>
        <v>411.88572000000005</v>
      </c>
      <c r="K121" s="8">
        <f t="shared" si="8"/>
        <v>7103.6702000000005</v>
      </c>
      <c r="L121" s="8">
        <f t="shared" si="9"/>
        <v>1420.7340400000003</v>
      </c>
      <c r="M121" s="8">
        <f t="shared" si="10"/>
        <v>3907.0186100000005</v>
      </c>
      <c r="N121" s="8">
        <f t="shared" si="11"/>
        <v>1775.9175500000001</v>
      </c>
      <c r="O121" s="8">
        <f t="shared" si="12"/>
        <v>7103.6702000000005</v>
      </c>
    </row>
    <row r="122" spans="1:15" outlineLevel="2" x14ac:dyDescent="0.25">
      <c r="A122" s="1" t="s">
        <v>109</v>
      </c>
      <c r="B122" s="1" t="s">
        <v>119</v>
      </c>
      <c r="C122" s="13">
        <v>93.22</v>
      </c>
      <c r="D122" s="13">
        <v>5209.7638999999999</v>
      </c>
      <c r="E122" s="13">
        <v>0</v>
      </c>
      <c r="F122" s="13">
        <v>8313.2572</v>
      </c>
      <c r="G122" s="8">
        <v>13616.241099999999</v>
      </c>
      <c r="H122" s="8">
        <f>+'Current &amp; Proposed Revenues'!D122*1.08+'Current &amp; Proposed Revenues'!F122*5.56</f>
        <v>10219.7228</v>
      </c>
      <c r="I122" s="8">
        <f>(+C122+E122+'Current &amp; Proposed Revenues'!D122*0.79+'Current &amp; Proposed Revenues'!F122*0.85)*0.8</f>
        <v>2717.2146400000001</v>
      </c>
      <c r="J122" s="8">
        <f>(+C122+E122+'Current &amp; Proposed Revenues'!D122*0.79+'Current &amp; Proposed Revenues'!F122*0.85)*0.2</f>
        <v>679.30366000000004</v>
      </c>
      <c r="K122" s="8">
        <f t="shared" si="8"/>
        <v>13616.241099999999</v>
      </c>
      <c r="L122" s="8">
        <f t="shared" si="9"/>
        <v>2723.2482199999999</v>
      </c>
      <c r="M122" s="8">
        <f t="shared" si="10"/>
        <v>7488.932605</v>
      </c>
      <c r="N122" s="8">
        <f t="shared" si="11"/>
        <v>3404.0602749999998</v>
      </c>
      <c r="O122" s="8">
        <f t="shared" si="12"/>
        <v>13616.241099999999</v>
      </c>
    </row>
    <row r="123" spans="1:15" outlineLevel="2" x14ac:dyDescent="0.25">
      <c r="A123" s="1" t="s">
        <v>109</v>
      </c>
      <c r="B123" s="1" t="s">
        <v>11</v>
      </c>
      <c r="C123" s="13">
        <v>0</v>
      </c>
      <c r="D123" s="13">
        <v>8561.2152999999998</v>
      </c>
      <c r="E123" s="13">
        <v>0</v>
      </c>
      <c r="F123" s="13">
        <v>8531.4536000000007</v>
      </c>
      <c r="G123" s="8">
        <v>17092.668900000001</v>
      </c>
      <c r="H123" s="8">
        <f>+'Current &amp; Proposed Revenues'!D123*1.08+'Current &amp; Proposed Revenues'!F123*5.56</f>
        <v>12344.5828</v>
      </c>
      <c r="I123" s="8">
        <f>(+C123+E123+'Current &amp; Proposed Revenues'!D123*0.79+'Current &amp; Proposed Revenues'!F123*0.85)*0.8</f>
        <v>3798.4688799999999</v>
      </c>
      <c r="J123" s="8">
        <f>(+C123+E123+'Current &amp; Proposed Revenues'!D123*0.79+'Current &amp; Proposed Revenues'!F123*0.85)*0.2</f>
        <v>949.61721999999997</v>
      </c>
      <c r="K123" s="8">
        <f t="shared" si="8"/>
        <v>17092.668900000001</v>
      </c>
      <c r="L123" s="8">
        <f t="shared" si="9"/>
        <v>3418.5337800000002</v>
      </c>
      <c r="M123" s="8">
        <f t="shared" si="10"/>
        <v>9400.9678950000016</v>
      </c>
      <c r="N123" s="8">
        <f t="shared" si="11"/>
        <v>4273.1672250000001</v>
      </c>
      <c r="O123" s="8">
        <f t="shared" si="12"/>
        <v>17092.668900000001</v>
      </c>
    </row>
    <row r="124" spans="1:15" outlineLevel="2" x14ac:dyDescent="0.25">
      <c r="A124" s="1" t="s">
        <v>109</v>
      </c>
      <c r="B124" s="1" t="s">
        <v>120</v>
      </c>
      <c r="C124" s="13">
        <v>16.59</v>
      </c>
      <c r="D124" s="13">
        <v>5593.1139000000003</v>
      </c>
      <c r="E124" s="13">
        <v>0</v>
      </c>
      <c r="F124" s="13">
        <v>8318.5774999999994</v>
      </c>
      <c r="G124" s="8">
        <v>13928.2814</v>
      </c>
      <c r="H124" s="8">
        <f>+'Current &amp; Proposed Revenues'!D124*1.08+'Current &amp; Proposed Revenues'!F124*5.56</f>
        <v>10445.7376</v>
      </c>
      <c r="I124" s="8">
        <f>(+C124+E124+'Current &amp; Proposed Revenues'!D124*0.79+'Current &amp; Proposed Revenues'!F124*0.85)*0.8</f>
        <v>2786.0350400000007</v>
      </c>
      <c r="J124" s="8">
        <f>(+C124+E124+'Current &amp; Proposed Revenues'!D124*0.79+'Current &amp; Proposed Revenues'!F124*0.85)*0.2</f>
        <v>696.50876000000017</v>
      </c>
      <c r="K124" s="8">
        <f t="shared" si="8"/>
        <v>13928.281400000002</v>
      </c>
      <c r="L124" s="8">
        <f t="shared" si="9"/>
        <v>2785.6562800000002</v>
      </c>
      <c r="M124" s="8">
        <f t="shared" si="10"/>
        <v>7660.5547700000006</v>
      </c>
      <c r="N124" s="8">
        <f t="shared" si="11"/>
        <v>3482.07035</v>
      </c>
      <c r="O124" s="8">
        <f t="shared" si="12"/>
        <v>13928.281400000002</v>
      </c>
    </row>
    <row r="125" spans="1:15" outlineLevel="2" x14ac:dyDescent="0.25">
      <c r="A125" s="1" t="s">
        <v>109</v>
      </c>
      <c r="B125" s="1" t="s">
        <v>121</v>
      </c>
      <c r="C125" s="13">
        <v>16.384599999999999</v>
      </c>
      <c r="D125" s="13">
        <v>3380.0250000000001</v>
      </c>
      <c r="E125" s="13">
        <v>0</v>
      </c>
      <c r="F125" s="13">
        <v>4814.6792000000005</v>
      </c>
      <c r="G125" s="8">
        <v>8211.0888000000014</v>
      </c>
      <c r="H125" s="8">
        <f>+'Current &amp; Proposed Revenues'!D125*1.08+'Current &amp; Proposed Revenues'!F125*5.56</f>
        <v>6128.3271999999997</v>
      </c>
      <c r="I125" s="8">
        <f>(+C125+E125+'Current &amp; Proposed Revenues'!D125*0.79+'Current &amp; Proposed Revenues'!F125*0.85)*0.8</f>
        <v>1666.20928</v>
      </c>
      <c r="J125" s="8">
        <f>(+C125+E125+'Current &amp; Proposed Revenues'!D125*0.79+'Current &amp; Proposed Revenues'!F125*0.85)*0.2</f>
        <v>416.55232000000001</v>
      </c>
      <c r="K125" s="8">
        <f t="shared" si="8"/>
        <v>8211.0887999999995</v>
      </c>
      <c r="L125" s="8">
        <f t="shared" si="9"/>
        <v>1642.2177600000005</v>
      </c>
      <c r="M125" s="8">
        <f t="shared" si="10"/>
        <v>4516.0988400000015</v>
      </c>
      <c r="N125" s="8">
        <f t="shared" si="11"/>
        <v>2052.7722000000003</v>
      </c>
      <c r="O125" s="8">
        <f t="shared" si="12"/>
        <v>8211.0888000000014</v>
      </c>
    </row>
    <row r="126" spans="1:15" outlineLevel="2" x14ac:dyDescent="0.25">
      <c r="A126" s="1" t="s">
        <v>109</v>
      </c>
      <c r="B126" s="1" t="s">
        <v>122</v>
      </c>
      <c r="C126" s="13">
        <v>77.206700000000012</v>
      </c>
      <c r="D126" s="13">
        <v>6428.2746000000006</v>
      </c>
      <c r="E126" s="13">
        <v>0</v>
      </c>
      <c r="F126" s="13">
        <v>15824.238799999999</v>
      </c>
      <c r="G126" s="8">
        <v>22329.720099999999</v>
      </c>
      <c r="H126" s="8">
        <f>+'Current &amp; Proposed Revenues'!D126*1.08+'Current &amp; Proposed Revenues'!F126*5.56</f>
        <v>17438.447199999999</v>
      </c>
      <c r="I126" s="8">
        <f>(+C126+E126+'Current &amp; Proposed Revenues'!D126*0.79+'Current &amp; Proposed Revenues'!F126*0.85)*0.8</f>
        <v>3913.0183200000001</v>
      </c>
      <c r="J126" s="8">
        <f>(+C126+E126+'Current &amp; Proposed Revenues'!D126*0.79+'Current &amp; Proposed Revenues'!F126*0.85)*0.2</f>
        <v>978.25458000000003</v>
      </c>
      <c r="K126" s="8">
        <f t="shared" si="8"/>
        <v>22329.720099999999</v>
      </c>
      <c r="L126" s="8">
        <f t="shared" si="9"/>
        <v>4465.9440199999999</v>
      </c>
      <c r="M126" s="8">
        <f t="shared" si="10"/>
        <v>12281.346055</v>
      </c>
      <c r="N126" s="8">
        <f t="shared" si="11"/>
        <v>5582.4300249999997</v>
      </c>
      <c r="O126" s="8">
        <f t="shared" si="12"/>
        <v>22329.720099999999</v>
      </c>
    </row>
    <row r="127" spans="1:15" outlineLevel="2" x14ac:dyDescent="0.25">
      <c r="A127" s="1" t="s">
        <v>109</v>
      </c>
      <c r="B127" s="1" t="s">
        <v>123</v>
      </c>
      <c r="C127" s="13">
        <v>58.46</v>
      </c>
      <c r="D127" s="13">
        <v>2527.6790000000001</v>
      </c>
      <c r="E127" s="13">
        <v>0</v>
      </c>
      <c r="F127" s="13">
        <v>3745.2988999999998</v>
      </c>
      <c r="G127" s="8">
        <v>6331.4378999999999</v>
      </c>
      <c r="H127" s="8">
        <f>+'Current &amp; Proposed Revenues'!D127*1.08+'Current &amp; Proposed Revenues'!F127*5.56</f>
        <v>4708.4884000000002</v>
      </c>
      <c r="I127" s="8">
        <f>(+C127+E127+'Current &amp; Proposed Revenues'!D127*0.79+'Current &amp; Proposed Revenues'!F127*0.85)*0.8</f>
        <v>1298.3596000000002</v>
      </c>
      <c r="J127" s="8">
        <f>(+C127+E127+'Current &amp; Proposed Revenues'!D127*0.79+'Current &amp; Proposed Revenues'!F127*0.85)*0.2</f>
        <v>324.58990000000006</v>
      </c>
      <c r="K127" s="8">
        <f t="shared" si="8"/>
        <v>6331.4378999999999</v>
      </c>
      <c r="L127" s="8">
        <f t="shared" si="9"/>
        <v>1266.2875800000002</v>
      </c>
      <c r="M127" s="8">
        <f t="shared" si="10"/>
        <v>3482.2908450000004</v>
      </c>
      <c r="N127" s="8">
        <f t="shared" si="11"/>
        <v>1582.859475</v>
      </c>
      <c r="O127" s="8">
        <f t="shared" si="12"/>
        <v>6331.4379000000008</v>
      </c>
    </row>
    <row r="128" spans="1:15" outlineLevel="2" x14ac:dyDescent="0.25">
      <c r="A128" s="1" t="s">
        <v>109</v>
      </c>
      <c r="B128" s="1" t="s">
        <v>124</v>
      </c>
      <c r="C128" s="13">
        <v>0</v>
      </c>
      <c r="D128" s="13">
        <v>8379.7505000000001</v>
      </c>
      <c r="E128" s="13">
        <v>0</v>
      </c>
      <c r="F128" s="13">
        <v>10688.354500000001</v>
      </c>
      <c r="G128" s="8">
        <v>19068.105000000003</v>
      </c>
      <c r="H128" s="8">
        <f>+'Current &amp; Proposed Revenues'!D128*1.08+'Current &amp; Proposed Revenues'!F128*5.56</f>
        <v>14110.663999999999</v>
      </c>
      <c r="I128" s="8">
        <f>(+C128+E128+'Current &amp; Proposed Revenues'!D128*0.79+'Current &amp; Proposed Revenues'!F128*0.85)*0.8</f>
        <v>3965.9528</v>
      </c>
      <c r="J128" s="8">
        <f>(+C128+E128+'Current &amp; Proposed Revenues'!D128*0.79+'Current &amp; Proposed Revenues'!F128*0.85)*0.2</f>
        <v>991.48820000000001</v>
      </c>
      <c r="K128" s="8">
        <f t="shared" si="8"/>
        <v>19068.105</v>
      </c>
      <c r="L128" s="8">
        <f t="shared" si="9"/>
        <v>3813.621000000001</v>
      </c>
      <c r="M128" s="8">
        <f t="shared" si="10"/>
        <v>10487.457750000003</v>
      </c>
      <c r="N128" s="8">
        <f t="shared" si="11"/>
        <v>4767.0262500000008</v>
      </c>
      <c r="O128" s="8">
        <f t="shared" si="12"/>
        <v>19068.105000000003</v>
      </c>
    </row>
    <row r="129" spans="1:15" outlineLevel="2" x14ac:dyDescent="0.25">
      <c r="A129" s="1" t="s">
        <v>109</v>
      </c>
      <c r="B129" s="1" t="s">
        <v>125</v>
      </c>
      <c r="C129" s="13">
        <v>0</v>
      </c>
      <c r="D129" s="13">
        <v>2262.3820999999998</v>
      </c>
      <c r="E129" s="13">
        <v>0</v>
      </c>
      <c r="F129" s="13">
        <v>4501.7429999999995</v>
      </c>
      <c r="G129" s="8">
        <v>6764.1250999999993</v>
      </c>
      <c r="H129" s="8">
        <f>+'Current &amp; Proposed Revenues'!D129*1.08+'Current &amp; Proposed Revenues'!F129*5.56</f>
        <v>5211.4043999999994</v>
      </c>
      <c r="I129" s="8">
        <f>(+C129+E129+'Current &amp; Proposed Revenues'!D129*0.79+'Current &amp; Proposed Revenues'!F129*0.85)*0.8</f>
        <v>1242.1765599999999</v>
      </c>
      <c r="J129" s="8">
        <f>(+C129+E129+'Current &amp; Proposed Revenues'!D129*0.79+'Current &amp; Proposed Revenues'!F129*0.85)*0.2</f>
        <v>310.54413999999997</v>
      </c>
      <c r="K129" s="8">
        <f t="shared" si="8"/>
        <v>6764.1250999999993</v>
      </c>
      <c r="L129" s="8">
        <f t="shared" si="9"/>
        <v>1352.82502</v>
      </c>
      <c r="M129" s="8">
        <f t="shared" si="10"/>
        <v>3720.2688049999997</v>
      </c>
      <c r="N129" s="8">
        <f t="shared" si="11"/>
        <v>1691.0312749999998</v>
      </c>
      <c r="O129" s="8">
        <f t="shared" si="12"/>
        <v>6764.1250999999993</v>
      </c>
    </row>
    <row r="130" spans="1:15" outlineLevel="2" x14ac:dyDescent="0.25">
      <c r="A130" s="1" t="s">
        <v>109</v>
      </c>
      <c r="B130" s="1" t="s">
        <v>126</v>
      </c>
      <c r="C130" s="13">
        <v>11.202199999999999</v>
      </c>
      <c r="D130" s="13">
        <v>10460.723900000001</v>
      </c>
      <c r="E130" s="13">
        <v>0</v>
      </c>
      <c r="F130" s="13">
        <v>17566.092199999999</v>
      </c>
      <c r="G130" s="8">
        <v>28038.0183</v>
      </c>
      <c r="H130" s="8">
        <f>+'Current &amp; Proposed Revenues'!D130*1.08+'Current &amp; Proposed Revenues'!F130*5.56</f>
        <v>21278.2228</v>
      </c>
      <c r="I130" s="8">
        <f>(+C130+E130+'Current &amp; Proposed Revenues'!D130*0.79+'Current &amp; Proposed Revenues'!F130*0.85)*0.8</f>
        <v>5407.8364000000001</v>
      </c>
      <c r="J130" s="8">
        <f>(+C130+E130+'Current &amp; Proposed Revenues'!D130*0.79+'Current &amp; Proposed Revenues'!F130*0.85)*0.2</f>
        <v>1351.9591</v>
      </c>
      <c r="K130" s="8">
        <f t="shared" si="8"/>
        <v>28038.0183</v>
      </c>
      <c r="L130" s="8">
        <f t="shared" si="9"/>
        <v>5607.6036600000007</v>
      </c>
      <c r="M130" s="8">
        <f t="shared" si="10"/>
        <v>15420.910065000002</v>
      </c>
      <c r="N130" s="8">
        <f t="shared" si="11"/>
        <v>7009.5045749999999</v>
      </c>
      <c r="O130" s="8">
        <f t="shared" si="12"/>
        <v>28038.018300000003</v>
      </c>
    </row>
    <row r="131" spans="1:15" outlineLevel="2" x14ac:dyDescent="0.25">
      <c r="A131" s="1" t="s">
        <v>109</v>
      </c>
      <c r="B131" s="1" t="s">
        <v>127</v>
      </c>
      <c r="C131" s="13">
        <v>0</v>
      </c>
      <c r="D131" s="13">
        <v>0</v>
      </c>
      <c r="E131" s="13">
        <v>0</v>
      </c>
      <c r="F131" s="13">
        <v>701.89499999999998</v>
      </c>
      <c r="G131" s="8">
        <v>701.89499999999998</v>
      </c>
      <c r="H131" s="8">
        <f>+'Current &amp; Proposed Revenues'!D131*1.08+'Current &amp; Proposed Revenues'!F131*5.56</f>
        <v>608.81999999999994</v>
      </c>
      <c r="I131" s="8">
        <f>(+C131+E131+'Current &amp; Proposed Revenues'!D131*0.79+'Current &amp; Proposed Revenues'!F131*0.85)*0.8</f>
        <v>74.460000000000008</v>
      </c>
      <c r="J131" s="8">
        <f>(+C131+E131+'Current &amp; Proposed Revenues'!D131*0.79+'Current &amp; Proposed Revenues'!F131*0.85)*0.2</f>
        <v>18.615000000000002</v>
      </c>
      <c r="K131" s="8">
        <f t="shared" si="8"/>
        <v>701.89499999999998</v>
      </c>
      <c r="L131" s="8">
        <f t="shared" si="9"/>
        <v>140.37899999999999</v>
      </c>
      <c r="M131" s="8">
        <f t="shared" si="10"/>
        <v>386.04225000000002</v>
      </c>
      <c r="N131" s="8">
        <f t="shared" si="11"/>
        <v>175.47375</v>
      </c>
      <c r="O131" s="8">
        <f t="shared" si="12"/>
        <v>701.89499999999998</v>
      </c>
    </row>
    <row r="132" spans="1:15" outlineLevel="2" x14ac:dyDescent="0.25">
      <c r="A132" s="1" t="s">
        <v>109</v>
      </c>
      <c r="B132" s="1" t="s">
        <v>128</v>
      </c>
      <c r="C132" s="13">
        <v>22.515000000000001</v>
      </c>
      <c r="D132" s="13">
        <v>9720.3909000000003</v>
      </c>
      <c r="E132" s="13">
        <v>0</v>
      </c>
      <c r="F132" s="13">
        <v>5713.3612000000003</v>
      </c>
      <c r="G132" s="8">
        <v>15456.267100000001</v>
      </c>
      <c r="H132" s="8">
        <f>+'Current &amp; Proposed Revenues'!D132*1.08+'Current &amp; Proposed Revenues'!F132*5.56</f>
        <v>10569.6548</v>
      </c>
      <c r="I132" s="8">
        <f>(+C132+E132+'Current &amp; Proposed Revenues'!D132*0.79+'Current &amp; Proposed Revenues'!F132*0.85)*0.8</f>
        <v>3909.2898400000008</v>
      </c>
      <c r="J132" s="8">
        <f>(+C132+E132+'Current &amp; Proposed Revenues'!D132*0.79+'Current &amp; Proposed Revenues'!F132*0.85)*0.2</f>
        <v>977.32246000000021</v>
      </c>
      <c r="K132" s="8">
        <f t="shared" si="8"/>
        <v>15456.267100000001</v>
      </c>
      <c r="L132" s="8">
        <f t="shared" si="9"/>
        <v>3091.2534200000005</v>
      </c>
      <c r="M132" s="8">
        <f t="shared" si="10"/>
        <v>8500.9469050000007</v>
      </c>
      <c r="N132" s="8">
        <f t="shared" si="11"/>
        <v>3864.0667750000002</v>
      </c>
      <c r="O132" s="8">
        <f t="shared" si="12"/>
        <v>15456.267100000001</v>
      </c>
    </row>
    <row r="133" spans="1:15" outlineLevel="1" x14ac:dyDescent="0.25">
      <c r="A133" s="23" t="s">
        <v>1268</v>
      </c>
      <c r="B133" s="22"/>
      <c r="C133" s="13">
        <f t="shared" ref="C133:O133" si="15">SUBTOTAL(9,C113:C132)</f>
        <v>732.41690000000006</v>
      </c>
      <c r="D133" s="13">
        <f t="shared" si="15"/>
        <v>97348.029899999994</v>
      </c>
      <c r="E133" s="13">
        <f t="shared" si="15"/>
        <v>0.28050000000000003</v>
      </c>
      <c r="F133" s="13">
        <f t="shared" si="15"/>
        <v>151593.48729999998</v>
      </c>
      <c r="G133" s="8">
        <f t="shared" si="15"/>
        <v>249674.21460000001</v>
      </c>
      <c r="H133" s="8">
        <f t="shared" si="15"/>
        <v>187713.77839999998</v>
      </c>
      <c r="I133" s="8">
        <f t="shared" si="15"/>
        <v>49568.348960000003</v>
      </c>
      <c r="J133" s="8">
        <f t="shared" si="15"/>
        <v>12392.087240000001</v>
      </c>
      <c r="K133" s="8">
        <f t="shared" si="15"/>
        <v>249674.21460000001</v>
      </c>
      <c r="L133" s="8">
        <f t="shared" si="15"/>
        <v>49934.842920000003</v>
      </c>
      <c r="M133" s="8">
        <f t="shared" si="15"/>
        <v>137320.81802999999</v>
      </c>
      <c r="N133" s="8">
        <f t="shared" si="15"/>
        <v>62418.553650000002</v>
      </c>
      <c r="O133" s="8">
        <f t="shared" si="15"/>
        <v>249674.21460000001</v>
      </c>
    </row>
    <row r="134" spans="1:15" outlineLevel="2" x14ac:dyDescent="0.25">
      <c r="A134" s="1" t="s">
        <v>129</v>
      </c>
      <c r="B134" s="1" t="s">
        <v>130</v>
      </c>
      <c r="C134" s="13">
        <v>158</v>
      </c>
      <c r="D134" s="13">
        <v>678.81000000000006</v>
      </c>
      <c r="E134" s="13">
        <v>136</v>
      </c>
      <c r="F134" s="13">
        <v>1012.78</v>
      </c>
      <c r="G134" s="8">
        <v>1985.5900000000001</v>
      </c>
      <c r="H134" s="8">
        <f>+'Current &amp; Proposed Revenues'!D134*1.08+'Current &amp; Proposed Revenues'!F134*5.56</f>
        <v>1270.52</v>
      </c>
      <c r="I134" s="8">
        <f>(+C134+E134+'Current &amp; Proposed Revenues'!D134*0.79+'Current &amp; Proposed Revenues'!F134*0.85)*0.8</f>
        <v>572.05599999999993</v>
      </c>
      <c r="J134" s="8">
        <f>(+C134+E134+'Current &amp; Proposed Revenues'!D134*0.79+'Current &amp; Proposed Revenues'!F134*0.85)*0.2</f>
        <v>143.01399999999998</v>
      </c>
      <c r="K134" s="8">
        <f t="shared" si="8"/>
        <v>1985.59</v>
      </c>
      <c r="L134" s="8">
        <f t="shared" si="9"/>
        <v>397.11800000000005</v>
      </c>
      <c r="M134" s="8">
        <f t="shared" si="10"/>
        <v>1092.0745000000002</v>
      </c>
      <c r="N134" s="8">
        <f t="shared" si="11"/>
        <v>496.39750000000004</v>
      </c>
      <c r="O134" s="8">
        <f t="shared" si="12"/>
        <v>1985.5900000000001</v>
      </c>
    </row>
    <row r="135" spans="1:15" outlineLevel="2" x14ac:dyDescent="0.25">
      <c r="A135" s="1" t="s">
        <v>129</v>
      </c>
      <c r="B135" s="1" t="s">
        <v>131</v>
      </c>
      <c r="C135" s="13">
        <v>449.09920000000005</v>
      </c>
      <c r="D135" s="13">
        <v>493.86700000000008</v>
      </c>
      <c r="E135" s="13">
        <v>98.6</v>
      </c>
      <c r="F135" s="13">
        <v>1346.1000000000001</v>
      </c>
      <c r="G135" s="8">
        <v>2387.6662000000001</v>
      </c>
      <c r="H135" s="8">
        <f>+'Current &amp; Proposed Revenues'!D135*1.08+'Current &amp; Proposed Revenues'!F135*5.56</f>
        <v>1452.828</v>
      </c>
      <c r="I135" s="8">
        <f>(+C135+E135+'Current &amp; Proposed Revenues'!D135*0.79+'Current &amp; Proposed Revenues'!F135*0.85)*0.8</f>
        <v>747.87056000000007</v>
      </c>
      <c r="J135" s="8">
        <f>(+C135+E135+'Current &amp; Proposed Revenues'!D135*0.79+'Current &amp; Proposed Revenues'!F135*0.85)*0.2</f>
        <v>186.96764000000002</v>
      </c>
      <c r="K135" s="8">
        <f t="shared" si="8"/>
        <v>2387.6661999999997</v>
      </c>
      <c r="L135" s="8">
        <f t="shared" si="9"/>
        <v>477.53324000000003</v>
      </c>
      <c r="M135" s="8">
        <f t="shared" si="10"/>
        <v>1313.2164100000002</v>
      </c>
      <c r="N135" s="8">
        <f t="shared" si="11"/>
        <v>596.91655000000003</v>
      </c>
      <c r="O135" s="8">
        <f t="shared" si="12"/>
        <v>2387.6662000000001</v>
      </c>
    </row>
    <row r="136" spans="1:15" outlineLevel="2" x14ac:dyDescent="0.25">
      <c r="A136" s="1" t="s">
        <v>129</v>
      </c>
      <c r="B136" s="1" t="s">
        <v>132</v>
      </c>
      <c r="C136" s="13">
        <v>120.08000000000001</v>
      </c>
      <c r="D136" s="13">
        <v>838.75109999999995</v>
      </c>
      <c r="E136" s="13">
        <v>0</v>
      </c>
      <c r="F136" s="13">
        <v>3400.8895999999995</v>
      </c>
      <c r="G136" s="8">
        <v>4359.7206999999999</v>
      </c>
      <c r="H136" s="8">
        <f>+'Current &amp; Proposed Revenues'!D136*1.08+'Current &amp; Proposed Revenues'!F136*5.56</f>
        <v>3434.3259999999996</v>
      </c>
      <c r="I136" s="8">
        <f>(+C136+E136+'Current &amp; Proposed Revenues'!D136*0.79+'Current &amp; Proposed Revenues'!F136*0.85)*0.8</f>
        <v>740.31576000000007</v>
      </c>
      <c r="J136" s="8">
        <f>(+C136+E136+'Current &amp; Proposed Revenues'!D136*0.79+'Current &amp; Proposed Revenues'!F136*0.85)*0.2</f>
        <v>185.07894000000002</v>
      </c>
      <c r="K136" s="8">
        <f t="shared" si="8"/>
        <v>4359.7206999999999</v>
      </c>
      <c r="L136" s="8">
        <f t="shared" si="9"/>
        <v>871.94414000000006</v>
      </c>
      <c r="M136" s="8">
        <f t="shared" si="10"/>
        <v>2397.8463850000003</v>
      </c>
      <c r="N136" s="8">
        <f t="shared" si="11"/>
        <v>1089.930175</v>
      </c>
      <c r="O136" s="8">
        <f t="shared" si="12"/>
        <v>4359.7206999999999</v>
      </c>
    </row>
    <row r="137" spans="1:15" outlineLevel="2" x14ac:dyDescent="0.25">
      <c r="A137" s="1" t="s">
        <v>129</v>
      </c>
      <c r="B137" s="1" t="s">
        <v>133</v>
      </c>
      <c r="C137" s="13">
        <v>205.66069999999999</v>
      </c>
      <c r="D137" s="13">
        <v>694.33661000000006</v>
      </c>
      <c r="E137" s="13">
        <v>0</v>
      </c>
      <c r="F137" s="13">
        <v>3371.66</v>
      </c>
      <c r="G137" s="8">
        <v>4271.6573099999996</v>
      </c>
      <c r="H137" s="8">
        <f>+'Current &amp; Proposed Revenues'!D137*1.08+'Current &amp; Proposed Revenues'!F137*5.56</f>
        <v>3325.5672399999999</v>
      </c>
      <c r="I137" s="8">
        <f>(+C137+E137+'Current &amp; Proposed Revenues'!D137*0.79+'Current &amp; Proposed Revenues'!F137*0.85)*0.8</f>
        <v>756.87205600000004</v>
      </c>
      <c r="J137" s="8">
        <f>(+C137+E137+'Current &amp; Proposed Revenues'!D137*0.79+'Current &amp; Proposed Revenues'!F137*0.85)*0.2</f>
        <v>189.21801400000001</v>
      </c>
      <c r="K137" s="8">
        <f t="shared" si="8"/>
        <v>4271.6573099999996</v>
      </c>
      <c r="L137" s="8">
        <f t="shared" si="9"/>
        <v>854.33146199999999</v>
      </c>
      <c r="M137" s="8">
        <f t="shared" si="10"/>
        <v>2349.4115204999998</v>
      </c>
      <c r="N137" s="8">
        <f t="shared" si="11"/>
        <v>1067.9143274999999</v>
      </c>
      <c r="O137" s="8">
        <f t="shared" si="12"/>
        <v>4271.6573099999996</v>
      </c>
    </row>
    <row r="138" spans="1:15" outlineLevel="2" x14ac:dyDescent="0.25">
      <c r="A138" s="1" t="s">
        <v>129</v>
      </c>
      <c r="B138" s="1" t="s">
        <v>134</v>
      </c>
      <c r="C138" s="13">
        <v>260.7</v>
      </c>
      <c r="D138" s="13">
        <v>187</v>
      </c>
      <c r="E138" s="13">
        <v>65.875</v>
      </c>
      <c r="F138" s="13">
        <v>2519.13</v>
      </c>
      <c r="G138" s="8">
        <v>3032.7049999999999</v>
      </c>
      <c r="H138" s="8">
        <f>+'Current &amp; Proposed Revenues'!D138*1.08+'Current &amp; Proposed Revenues'!F138*5.56</f>
        <v>2293.08</v>
      </c>
      <c r="I138" s="8">
        <f>(+C138+E138+'Current &amp; Proposed Revenues'!D138*0.79+'Current &amp; Proposed Revenues'!F138*0.85)*0.8</f>
        <v>591.70000000000005</v>
      </c>
      <c r="J138" s="8">
        <f>(+C138+E138+'Current &amp; Proposed Revenues'!D138*0.79+'Current &amp; Proposed Revenues'!F138*0.85)*0.2</f>
        <v>147.92500000000001</v>
      </c>
      <c r="K138" s="8">
        <f t="shared" si="8"/>
        <v>3032.7049999999999</v>
      </c>
      <c r="L138" s="8">
        <f t="shared" si="9"/>
        <v>606.54100000000005</v>
      </c>
      <c r="M138" s="8">
        <f t="shared" si="10"/>
        <v>1667.98775</v>
      </c>
      <c r="N138" s="8">
        <f t="shared" si="11"/>
        <v>758.17624999999998</v>
      </c>
      <c r="O138" s="8">
        <f t="shared" si="12"/>
        <v>3032.7049999999999</v>
      </c>
    </row>
    <row r="139" spans="1:15" outlineLevel="2" x14ac:dyDescent="0.25">
      <c r="A139" s="1" t="s">
        <v>129</v>
      </c>
      <c r="B139" s="1" t="s">
        <v>9</v>
      </c>
      <c r="C139" s="13">
        <v>122.9003</v>
      </c>
      <c r="D139" s="13">
        <v>1895.2263</v>
      </c>
      <c r="E139" s="13">
        <v>96.72999999999999</v>
      </c>
      <c r="F139" s="13">
        <v>2538.1677000000004</v>
      </c>
      <c r="G139" s="8">
        <v>4653.0243000000009</v>
      </c>
      <c r="H139" s="8">
        <f>+'Current &amp; Proposed Revenues'!D139*1.08+'Current &amp; Proposed Revenues'!F139*5.56</f>
        <v>3296.1624000000002</v>
      </c>
      <c r="I139" s="8">
        <f>(+C139+E139+'Current &amp; Proposed Revenues'!D139*0.79+'Current &amp; Proposed Revenues'!F139*0.85)*0.8</f>
        <v>1085.4895199999999</v>
      </c>
      <c r="J139" s="8">
        <f>(+C139+E139+'Current &amp; Proposed Revenues'!D139*0.79+'Current &amp; Proposed Revenues'!F139*0.85)*0.2</f>
        <v>271.37237999999996</v>
      </c>
      <c r="K139" s="8">
        <f t="shared" ref="K139:K205" si="16">SUM(H139:J139)</f>
        <v>4653.0243</v>
      </c>
      <c r="L139" s="8">
        <f t="shared" ref="L139:L205" si="17">+G139*0.2</f>
        <v>930.60486000000026</v>
      </c>
      <c r="M139" s="8">
        <f t="shared" ref="M139:M205" si="18">+G139*0.55</f>
        <v>2559.1633650000008</v>
      </c>
      <c r="N139" s="8">
        <f t="shared" ref="N139:N205" si="19">+G139*0.25</f>
        <v>1163.2560750000002</v>
      </c>
      <c r="O139" s="8">
        <f t="shared" ref="O139:O205" si="20">SUM(L139:N139)</f>
        <v>4653.0243000000009</v>
      </c>
    </row>
    <row r="140" spans="1:15" outlineLevel="2" x14ac:dyDescent="0.25">
      <c r="A140" s="1" t="s">
        <v>129</v>
      </c>
      <c r="B140" s="1" t="s">
        <v>135</v>
      </c>
      <c r="C140" s="13">
        <v>352.97200000000004</v>
      </c>
      <c r="D140" s="13">
        <v>1888.7187000000001</v>
      </c>
      <c r="E140" s="13">
        <v>271.14999999999998</v>
      </c>
      <c r="F140" s="13">
        <v>6167.7020000000002</v>
      </c>
      <c r="G140" s="8">
        <v>8680.5427</v>
      </c>
      <c r="H140" s="8">
        <f>+'Current &amp; Proposed Revenues'!D140*1.08+'Current &amp; Proposed Revenues'!F140*5.56</f>
        <v>6440.6427999999996</v>
      </c>
      <c r="I140" s="8">
        <f>(+C140+E140+'Current &amp; Proposed Revenues'!D140*0.79+'Current &amp; Proposed Revenues'!F140*0.85)*0.8</f>
        <v>1791.91992</v>
      </c>
      <c r="J140" s="8">
        <f>(+C140+E140+'Current &amp; Proposed Revenues'!D140*0.79+'Current &amp; Proposed Revenues'!F140*0.85)*0.2</f>
        <v>447.97998000000001</v>
      </c>
      <c r="K140" s="8">
        <f t="shared" si="16"/>
        <v>8680.5427</v>
      </c>
      <c r="L140" s="8">
        <f t="shared" si="17"/>
        <v>1736.1085400000002</v>
      </c>
      <c r="M140" s="8">
        <f t="shared" si="18"/>
        <v>4774.2984850000003</v>
      </c>
      <c r="N140" s="8">
        <f t="shared" si="19"/>
        <v>2170.135675</v>
      </c>
      <c r="O140" s="8">
        <f t="shared" si="20"/>
        <v>8680.5427</v>
      </c>
    </row>
    <row r="141" spans="1:15" outlineLevel="2" x14ac:dyDescent="0.25">
      <c r="A141" s="1" t="s">
        <v>129</v>
      </c>
      <c r="B141" s="1" t="s">
        <v>11</v>
      </c>
      <c r="C141" s="13">
        <v>639.7183</v>
      </c>
      <c r="D141" s="13">
        <v>708.73</v>
      </c>
      <c r="E141" s="13">
        <v>195.5</v>
      </c>
      <c r="F141" s="13">
        <v>1879.5402000000001</v>
      </c>
      <c r="G141" s="8">
        <v>3423.4885000000004</v>
      </c>
      <c r="H141" s="8">
        <f>+'Current &amp; Proposed Revenues'!D141*1.08+'Current &amp; Proposed Revenues'!F141*5.56</f>
        <v>2039.6232</v>
      </c>
      <c r="I141" s="8">
        <f>(+C141+E141+'Current &amp; Proposed Revenues'!D141*0.79+'Current &amp; Proposed Revenues'!F141*0.85)*0.8</f>
        <v>1107.0922400000002</v>
      </c>
      <c r="J141" s="8">
        <f>(+C141+E141+'Current &amp; Proposed Revenues'!D141*0.79+'Current &amp; Proposed Revenues'!F141*0.85)*0.2</f>
        <v>276.77306000000004</v>
      </c>
      <c r="K141" s="8">
        <f t="shared" si="16"/>
        <v>3423.4884999999999</v>
      </c>
      <c r="L141" s="8">
        <f t="shared" si="17"/>
        <v>684.69770000000017</v>
      </c>
      <c r="M141" s="8">
        <f t="shared" si="18"/>
        <v>1882.9186750000003</v>
      </c>
      <c r="N141" s="8">
        <f t="shared" si="19"/>
        <v>855.8721250000001</v>
      </c>
      <c r="O141" s="8">
        <f t="shared" si="20"/>
        <v>3423.4885000000004</v>
      </c>
    </row>
    <row r="142" spans="1:15" outlineLevel="2" x14ac:dyDescent="0.25">
      <c r="A142" s="1" t="s">
        <v>129</v>
      </c>
      <c r="B142" s="1" t="s">
        <v>136</v>
      </c>
      <c r="C142" s="13">
        <v>260.226</v>
      </c>
      <c r="D142" s="13">
        <v>525.02120000000002</v>
      </c>
      <c r="E142" s="13">
        <v>68</v>
      </c>
      <c r="F142" s="13">
        <v>115.38</v>
      </c>
      <c r="G142" s="8">
        <v>968.62720000000002</v>
      </c>
      <c r="H142" s="8">
        <f>+'Current &amp; Proposed Revenues'!D142*1.08+'Current &amp; Proposed Revenues'!F142*5.56</f>
        <v>403.30079999999998</v>
      </c>
      <c r="I142" s="8">
        <f>(+C142+E142+'Current &amp; Proposed Revenues'!D142*0.79+'Current &amp; Proposed Revenues'!F142*0.85)*0.8</f>
        <v>452.26111999999995</v>
      </c>
      <c r="J142" s="8">
        <f>(+C142+E142+'Current &amp; Proposed Revenues'!D142*0.79+'Current &amp; Proposed Revenues'!F142*0.85)*0.2</f>
        <v>113.06527999999999</v>
      </c>
      <c r="K142" s="8">
        <f t="shared" si="16"/>
        <v>968.6271999999999</v>
      </c>
      <c r="L142" s="8">
        <f t="shared" si="17"/>
        <v>193.72544000000002</v>
      </c>
      <c r="M142" s="8">
        <f t="shared" si="18"/>
        <v>532.74496000000011</v>
      </c>
      <c r="N142" s="8">
        <f t="shared" si="19"/>
        <v>242.1568</v>
      </c>
      <c r="O142" s="8">
        <f t="shared" si="20"/>
        <v>968.62720000000013</v>
      </c>
    </row>
    <row r="143" spans="1:15" outlineLevel="2" x14ac:dyDescent="0.25">
      <c r="A143" s="1" t="s">
        <v>129</v>
      </c>
      <c r="B143" s="1" t="s">
        <v>137</v>
      </c>
      <c r="C143" s="13">
        <v>273.5059</v>
      </c>
      <c r="D143" s="13">
        <v>921.66690000000006</v>
      </c>
      <c r="E143" s="13">
        <v>122.91</v>
      </c>
      <c r="F143" s="13">
        <v>3738.953</v>
      </c>
      <c r="G143" s="8">
        <v>5057.0357999999997</v>
      </c>
      <c r="H143" s="8">
        <f>+'Current &amp; Proposed Revenues'!D143*1.08+'Current &amp; Proposed Revenues'!F143*5.56</f>
        <v>3775.4475999999995</v>
      </c>
      <c r="I143" s="8">
        <f>(+C143+E143+'Current &amp; Proposed Revenues'!D143*0.79+'Current &amp; Proposed Revenues'!F143*0.85)*0.8</f>
        <v>1025.2705599999999</v>
      </c>
      <c r="J143" s="8">
        <f>(+C143+E143+'Current &amp; Proposed Revenues'!D143*0.79+'Current &amp; Proposed Revenues'!F143*0.85)*0.2</f>
        <v>256.31763999999998</v>
      </c>
      <c r="K143" s="8">
        <f t="shared" si="16"/>
        <v>5057.0357999999997</v>
      </c>
      <c r="L143" s="8">
        <f t="shared" si="17"/>
        <v>1011.40716</v>
      </c>
      <c r="M143" s="8">
        <f t="shared" si="18"/>
        <v>2781.36969</v>
      </c>
      <c r="N143" s="8">
        <f t="shared" si="19"/>
        <v>1264.2589499999999</v>
      </c>
      <c r="O143" s="8">
        <f t="shared" si="20"/>
        <v>5057.0357999999997</v>
      </c>
    </row>
    <row r="144" spans="1:15" outlineLevel="2" x14ac:dyDescent="0.25">
      <c r="A144" s="1" t="s">
        <v>129</v>
      </c>
      <c r="B144" s="1" t="s">
        <v>138</v>
      </c>
      <c r="C144" s="13">
        <v>385.52000000000004</v>
      </c>
      <c r="D144" s="13">
        <v>2575.1770000000001</v>
      </c>
      <c r="E144" s="13">
        <v>335.75</v>
      </c>
      <c r="F144" s="13">
        <v>9493.2100000000009</v>
      </c>
      <c r="G144" s="8">
        <v>12789.657000000001</v>
      </c>
      <c r="H144" s="8">
        <f>+'Current &amp; Proposed Revenues'!D144*1.08+'Current &amp; Proposed Revenues'!F144*5.56</f>
        <v>9721.6279999999988</v>
      </c>
      <c r="I144" s="8">
        <f>(+C144+E144+'Current &amp; Proposed Revenues'!D144*0.79+'Current &amp; Proposed Revenues'!F144*0.85)*0.8</f>
        <v>2454.4231999999997</v>
      </c>
      <c r="J144" s="8">
        <f>(+C144+E144+'Current &amp; Proposed Revenues'!D144*0.79+'Current &amp; Proposed Revenues'!F144*0.85)*0.2</f>
        <v>613.60579999999993</v>
      </c>
      <c r="K144" s="8">
        <f t="shared" si="16"/>
        <v>12789.656999999997</v>
      </c>
      <c r="L144" s="8">
        <f t="shared" si="17"/>
        <v>2557.9314000000004</v>
      </c>
      <c r="M144" s="8">
        <f t="shared" si="18"/>
        <v>7034.3113500000009</v>
      </c>
      <c r="N144" s="8">
        <f t="shared" si="19"/>
        <v>3197.4142500000003</v>
      </c>
      <c r="O144" s="8">
        <f t="shared" si="20"/>
        <v>12789.657000000001</v>
      </c>
    </row>
    <row r="145" spans="1:15" outlineLevel="2" x14ac:dyDescent="0.25">
      <c r="A145" s="1" t="s">
        <v>129</v>
      </c>
      <c r="B145" s="1" t="s">
        <v>139</v>
      </c>
      <c r="C145" s="13">
        <v>189.60000000000002</v>
      </c>
      <c r="D145" s="13">
        <v>759.44440000000009</v>
      </c>
      <c r="E145" s="13">
        <v>0</v>
      </c>
      <c r="F145" s="13">
        <v>4681.6716999999999</v>
      </c>
      <c r="G145" s="8">
        <v>5630.7160999999996</v>
      </c>
      <c r="H145" s="8">
        <f>+'Current &amp; Proposed Revenues'!D145*1.08+'Current &amp; Proposed Revenues'!F145*5.56</f>
        <v>4499.4668000000001</v>
      </c>
      <c r="I145" s="8">
        <f>(+C145+E145+'Current &amp; Proposed Revenues'!D145*0.79+'Current &amp; Proposed Revenues'!F145*0.85)*0.8</f>
        <v>904.99944000000005</v>
      </c>
      <c r="J145" s="8">
        <f>(+C145+E145+'Current &amp; Proposed Revenues'!D145*0.79+'Current &amp; Proposed Revenues'!F145*0.85)*0.2</f>
        <v>226.24986000000001</v>
      </c>
      <c r="K145" s="8">
        <f t="shared" si="16"/>
        <v>5630.7160999999996</v>
      </c>
      <c r="L145" s="8">
        <f t="shared" si="17"/>
        <v>1126.1432199999999</v>
      </c>
      <c r="M145" s="8">
        <f t="shared" si="18"/>
        <v>3096.8938550000003</v>
      </c>
      <c r="N145" s="8">
        <f t="shared" si="19"/>
        <v>1407.6790249999999</v>
      </c>
      <c r="O145" s="8">
        <f t="shared" si="20"/>
        <v>5630.7160999999996</v>
      </c>
    </row>
    <row r="146" spans="1:15" outlineLevel="2" x14ac:dyDescent="0.25">
      <c r="A146" s="1" t="s">
        <v>129</v>
      </c>
      <c r="B146" s="1" t="s">
        <v>140</v>
      </c>
      <c r="C146" s="13">
        <v>260.7</v>
      </c>
      <c r="D146" s="13">
        <v>803.96910000000003</v>
      </c>
      <c r="E146" s="13">
        <v>68</v>
      </c>
      <c r="F146" s="13">
        <v>0</v>
      </c>
      <c r="G146" s="8">
        <v>1132.6691000000001</v>
      </c>
      <c r="H146" s="8">
        <f>+'Current &amp; Proposed Revenues'!D146*1.08+'Current &amp; Proposed Revenues'!F146*5.56</f>
        <v>464.32440000000003</v>
      </c>
      <c r="I146" s="8">
        <f>(+C146+E146+'Current &amp; Proposed Revenues'!D146*0.79+'Current &amp; Proposed Revenues'!F146*0.85)*0.8</f>
        <v>534.67575999999997</v>
      </c>
      <c r="J146" s="8">
        <f>(+C146+E146+'Current &amp; Proposed Revenues'!D146*0.79+'Current &amp; Proposed Revenues'!F146*0.85)*0.2</f>
        <v>133.66893999999999</v>
      </c>
      <c r="K146" s="8">
        <f t="shared" si="16"/>
        <v>1132.6691000000001</v>
      </c>
      <c r="L146" s="8">
        <f t="shared" si="17"/>
        <v>226.53382000000002</v>
      </c>
      <c r="M146" s="8">
        <f t="shared" si="18"/>
        <v>622.96800500000006</v>
      </c>
      <c r="N146" s="8">
        <f t="shared" si="19"/>
        <v>283.16727500000002</v>
      </c>
      <c r="O146" s="8">
        <f t="shared" si="20"/>
        <v>1132.6691000000001</v>
      </c>
    </row>
    <row r="147" spans="1:15" outlineLevel="2" x14ac:dyDescent="0.25">
      <c r="A147" s="1" t="s">
        <v>129</v>
      </c>
      <c r="B147" s="1" t="s">
        <v>105</v>
      </c>
      <c r="C147" s="13">
        <v>190.06610000000001</v>
      </c>
      <c r="D147" s="13">
        <v>2074.3162000000002</v>
      </c>
      <c r="E147" s="13">
        <v>19.55</v>
      </c>
      <c r="F147" s="13">
        <v>6382.3729000000003</v>
      </c>
      <c r="G147" s="8">
        <v>8666.3052000000007</v>
      </c>
      <c r="H147" s="8">
        <f>+'Current &amp; Proposed Revenues'!D147*1.08+'Current &amp; Proposed Revenues'!F147*5.56</f>
        <v>6734.0371999999998</v>
      </c>
      <c r="I147" s="8">
        <f>(+C147+E147+'Current &amp; Proposed Revenues'!D147*0.79+'Current &amp; Proposed Revenues'!F147*0.85)*0.8</f>
        <v>1545.8144000000002</v>
      </c>
      <c r="J147" s="8">
        <f>(+C147+E147+'Current &amp; Proposed Revenues'!D147*0.79+'Current &amp; Proposed Revenues'!F147*0.85)*0.2</f>
        <v>386.45360000000005</v>
      </c>
      <c r="K147" s="8">
        <f t="shared" si="16"/>
        <v>8666.3052000000007</v>
      </c>
      <c r="L147" s="8">
        <f t="shared" si="17"/>
        <v>1733.2610400000003</v>
      </c>
      <c r="M147" s="8">
        <f t="shared" si="18"/>
        <v>4766.4678600000007</v>
      </c>
      <c r="N147" s="8">
        <f t="shared" si="19"/>
        <v>2166.5763000000002</v>
      </c>
      <c r="O147" s="8">
        <f t="shared" si="20"/>
        <v>8666.3052000000007</v>
      </c>
    </row>
    <row r="148" spans="1:15" outlineLevel="2" x14ac:dyDescent="0.25">
      <c r="A148" s="1" t="s">
        <v>129</v>
      </c>
      <c r="B148" s="1" t="s">
        <v>141</v>
      </c>
      <c r="C148" s="13">
        <v>218.83</v>
      </c>
      <c r="D148" s="13">
        <v>293.59000000000003</v>
      </c>
      <c r="E148" s="13">
        <v>124.95</v>
      </c>
      <c r="F148" s="13">
        <v>1455.07</v>
      </c>
      <c r="G148" s="8">
        <v>2092.44</v>
      </c>
      <c r="H148" s="8">
        <f>+'Current &amp; Proposed Revenues'!D148*1.08+'Current &amp; Proposed Revenues'!F148*5.56</f>
        <v>1431.6799999999998</v>
      </c>
      <c r="I148" s="8">
        <f>(+C148+E148+'Current &amp; Proposed Revenues'!D148*0.79+'Current &amp; Proposed Revenues'!F148*0.85)*0.8</f>
        <v>528.60800000000006</v>
      </c>
      <c r="J148" s="8">
        <f>(+C148+E148+'Current &amp; Proposed Revenues'!D148*0.79+'Current &amp; Proposed Revenues'!F148*0.85)*0.2</f>
        <v>132.15200000000002</v>
      </c>
      <c r="K148" s="8">
        <f t="shared" si="16"/>
        <v>2092.44</v>
      </c>
      <c r="L148" s="8">
        <f t="shared" si="17"/>
        <v>418.48800000000006</v>
      </c>
      <c r="M148" s="8">
        <f t="shared" si="18"/>
        <v>1150.8420000000001</v>
      </c>
      <c r="N148" s="8">
        <f t="shared" si="19"/>
        <v>523.11</v>
      </c>
      <c r="O148" s="8">
        <f t="shared" si="20"/>
        <v>2092.44</v>
      </c>
    </row>
    <row r="149" spans="1:15" outlineLevel="2" x14ac:dyDescent="0.25">
      <c r="A149" s="1" t="s">
        <v>129</v>
      </c>
      <c r="B149" s="1" t="s">
        <v>142</v>
      </c>
      <c r="C149" s="13">
        <v>66.596999999999994</v>
      </c>
      <c r="D149" s="13">
        <v>672.93820000000005</v>
      </c>
      <c r="E149" s="13">
        <v>0</v>
      </c>
      <c r="F149" s="13">
        <v>2294.7800000000002</v>
      </c>
      <c r="G149" s="8">
        <v>3034.3152</v>
      </c>
      <c r="H149" s="8">
        <f>+'Current &amp; Proposed Revenues'!D149*1.08+'Current &amp; Proposed Revenues'!F149*5.56</f>
        <v>2379.1288</v>
      </c>
      <c r="I149" s="8">
        <f>(+C149+E149+'Current &amp; Proposed Revenues'!D149*0.79+'Current &amp; Proposed Revenues'!F149*0.85)*0.8</f>
        <v>524.14912000000004</v>
      </c>
      <c r="J149" s="8">
        <f>(+C149+E149+'Current &amp; Proposed Revenues'!D149*0.79+'Current &amp; Proposed Revenues'!F149*0.85)*0.2</f>
        <v>131.03728000000001</v>
      </c>
      <c r="K149" s="8">
        <f t="shared" si="16"/>
        <v>3034.3152</v>
      </c>
      <c r="L149" s="8">
        <f t="shared" si="17"/>
        <v>606.86304000000007</v>
      </c>
      <c r="M149" s="8">
        <f t="shared" si="18"/>
        <v>1668.87336</v>
      </c>
      <c r="N149" s="8">
        <f t="shared" si="19"/>
        <v>758.5788</v>
      </c>
      <c r="O149" s="8">
        <f t="shared" si="20"/>
        <v>3034.3152</v>
      </c>
    </row>
    <row r="150" spans="1:15" outlineLevel="2" x14ac:dyDescent="0.25">
      <c r="A150" s="1" t="s">
        <v>129</v>
      </c>
      <c r="B150" s="1" t="s">
        <v>143</v>
      </c>
      <c r="C150" s="13">
        <v>22.91</v>
      </c>
      <c r="D150" s="13">
        <v>400.18</v>
      </c>
      <c r="E150" s="13">
        <v>105.39999999999999</v>
      </c>
      <c r="F150" s="13">
        <v>1018.5490000000001</v>
      </c>
      <c r="G150" s="8">
        <v>1547.0390000000002</v>
      </c>
      <c r="H150" s="8">
        <f>+'Current &amp; Proposed Revenues'!D150*1.08+'Current &amp; Proposed Revenues'!F150*5.56</f>
        <v>1114.6039999999998</v>
      </c>
      <c r="I150" s="8">
        <f>(+C150+E150+'Current &amp; Proposed Revenues'!D150*0.79+'Current &amp; Proposed Revenues'!F150*0.85)*0.8</f>
        <v>345.94800000000004</v>
      </c>
      <c r="J150" s="8">
        <f>(+C150+E150+'Current &amp; Proposed Revenues'!D150*0.79+'Current &amp; Proposed Revenues'!F150*0.85)*0.2</f>
        <v>86.487000000000009</v>
      </c>
      <c r="K150" s="8">
        <f t="shared" si="16"/>
        <v>1547.039</v>
      </c>
      <c r="L150" s="8">
        <f t="shared" si="17"/>
        <v>309.40780000000007</v>
      </c>
      <c r="M150" s="8">
        <f t="shared" si="18"/>
        <v>850.87145000000021</v>
      </c>
      <c r="N150" s="8">
        <f t="shared" si="19"/>
        <v>386.75975000000005</v>
      </c>
      <c r="O150" s="8">
        <f t="shared" si="20"/>
        <v>1547.0390000000002</v>
      </c>
    </row>
    <row r="151" spans="1:15" outlineLevel="2" x14ac:dyDescent="0.25">
      <c r="A151" s="1" t="s">
        <v>129</v>
      </c>
      <c r="B151" s="1" t="s">
        <v>144</v>
      </c>
      <c r="C151" s="13">
        <v>92.382599999999996</v>
      </c>
      <c r="D151" s="13">
        <v>838.60149999999999</v>
      </c>
      <c r="E151" s="13">
        <v>69.045500000000004</v>
      </c>
      <c r="F151" s="13">
        <v>512.79999999999995</v>
      </c>
      <c r="G151" s="8">
        <v>1512.8296</v>
      </c>
      <c r="H151" s="8">
        <f>+'Current &amp; Proposed Revenues'!D151*1.08+'Current &amp; Proposed Revenues'!F151*5.56</f>
        <v>929.12599999999998</v>
      </c>
      <c r="I151" s="8">
        <f>(+C151+E151+'Current &amp; Proposed Revenues'!D151*0.79+'Current &amp; Proposed Revenues'!F151*0.85)*0.8</f>
        <v>466.96288000000004</v>
      </c>
      <c r="J151" s="8">
        <f>(+C151+E151+'Current &amp; Proposed Revenues'!D151*0.79+'Current &amp; Proposed Revenues'!F151*0.85)*0.2</f>
        <v>116.74072000000001</v>
      </c>
      <c r="K151" s="8">
        <f t="shared" si="16"/>
        <v>1512.8296</v>
      </c>
      <c r="L151" s="8">
        <f t="shared" si="17"/>
        <v>302.56592000000001</v>
      </c>
      <c r="M151" s="8">
        <f t="shared" si="18"/>
        <v>832.05628000000013</v>
      </c>
      <c r="N151" s="8">
        <f t="shared" si="19"/>
        <v>378.20740000000001</v>
      </c>
      <c r="O151" s="8">
        <f t="shared" si="20"/>
        <v>1512.8296000000003</v>
      </c>
    </row>
    <row r="152" spans="1:15" outlineLevel="2" x14ac:dyDescent="0.25">
      <c r="A152" s="1" t="s">
        <v>129</v>
      </c>
      <c r="B152" s="1" t="s">
        <v>145</v>
      </c>
      <c r="C152" s="13">
        <v>307.50749999999999</v>
      </c>
      <c r="D152" s="13">
        <v>539.1771</v>
      </c>
      <c r="E152" s="13">
        <v>306</v>
      </c>
      <c r="F152" s="13">
        <v>2216.8985000000002</v>
      </c>
      <c r="G152" s="8">
        <v>3369.5831000000003</v>
      </c>
      <c r="H152" s="8">
        <f>+'Current &amp; Proposed Revenues'!D152*1.08+'Current &amp; Proposed Revenues'!F152*5.56</f>
        <v>2234.3224</v>
      </c>
      <c r="I152" s="8">
        <f>(+C152+E152+'Current &amp; Proposed Revenues'!D152*0.79+'Current &amp; Proposed Revenues'!F152*0.85)*0.8</f>
        <v>908.20856000000003</v>
      </c>
      <c r="J152" s="8">
        <f>(+C152+E152+'Current &amp; Proposed Revenues'!D152*0.79+'Current &amp; Proposed Revenues'!F152*0.85)*0.2</f>
        <v>227.05214000000001</v>
      </c>
      <c r="K152" s="8">
        <f t="shared" si="16"/>
        <v>3369.5830999999998</v>
      </c>
      <c r="L152" s="8">
        <f t="shared" si="17"/>
        <v>673.91662000000008</v>
      </c>
      <c r="M152" s="8">
        <f t="shared" si="18"/>
        <v>1853.2707050000004</v>
      </c>
      <c r="N152" s="8">
        <f t="shared" si="19"/>
        <v>842.39577500000007</v>
      </c>
      <c r="O152" s="8">
        <f t="shared" si="20"/>
        <v>3369.5831000000003</v>
      </c>
    </row>
    <row r="153" spans="1:15" outlineLevel="2" x14ac:dyDescent="0.25">
      <c r="A153" s="1" t="s">
        <v>129</v>
      </c>
      <c r="B153" s="1" t="s">
        <v>146</v>
      </c>
      <c r="C153" s="13">
        <v>59.329000000000001</v>
      </c>
      <c r="D153" s="13">
        <v>1435.6925000000001</v>
      </c>
      <c r="E153" s="13">
        <v>182.83499999999998</v>
      </c>
      <c r="F153" s="13">
        <v>2194.7199000000001</v>
      </c>
      <c r="G153" s="8">
        <v>3872.5763999999999</v>
      </c>
      <c r="H153" s="8">
        <f>+'Current &amp; Proposed Revenues'!D153*1.08+'Current &amp; Proposed Revenues'!F153*5.56</f>
        <v>2732.8584000000001</v>
      </c>
      <c r="I153" s="8">
        <f>(+C153+E153+'Current &amp; Proposed Revenues'!D153*0.79+'Current &amp; Proposed Revenues'!F153*0.85)*0.8</f>
        <v>911.77440000000013</v>
      </c>
      <c r="J153" s="8">
        <f>(+C153+E153+'Current &amp; Proposed Revenues'!D153*0.79+'Current &amp; Proposed Revenues'!F153*0.85)*0.2</f>
        <v>227.94360000000003</v>
      </c>
      <c r="K153" s="8">
        <f t="shared" si="16"/>
        <v>3872.5764000000004</v>
      </c>
      <c r="L153" s="8">
        <f t="shared" si="17"/>
        <v>774.51528000000008</v>
      </c>
      <c r="M153" s="8">
        <f t="shared" si="18"/>
        <v>2129.9170200000003</v>
      </c>
      <c r="N153" s="8">
        <f t="shared" si="19"/>
        <v>968.14409999999998</v>
      </c>
      <c r="O153" s="8">
        <f t="shared" si="20"/>
        <v>3872.5764000000004</v>
      </c>
    </row>
    <row r="154" spans="1:15" outlineLevel="2" x14ac:dyDescent="0.25">
      <c r="A154" s="1" t="s">
        <v>129</v>
      </c>
      <c r="B154" s="1" t="s">
        <v>147</v>
      </c>
      <c r="C154" s="13">
        <v>0</v>
      </c>
      <c r="D154" s="13">
        <v>407.66</v>
      </c>
      <c r="E154" s="13">
        <v>0</v>
      </c>
      <c r="F154" s="13">
        <v>877.4008</v>
      </c>
      <c r="G154" s="8">
        <v>1285.0608</v>
      </c>
      <c r="H154" s="8">
        <f>+'Current &amp; Proposed Revenues'!D154*1.08+'Current &amp; Proposed Revenues'!F154*5.56</f>
        <v>996.49279999999999</v>
      </c>
      <c r="I154" s="8">
        <f>(+C154+E154+'Current &amp; Proposed Revenues'!D154*0.79+'Current &amp; Proposed Revenues'!F154*0.85)*0.8</f>
        <v>230.8544</v>
      </c>
      <c r="J154" s="8">
        <f>(+C154+E154+'Current &amp; Proposed Revenues'!D154*0.79+'Current &amp; Proposed Revenues'!F154*0.85)*0.2</f>
        <v>57.7136</v>
      </c>
      <c r="K154" s="8">
        <f t="shared" si="16"/>
        <v>1285.0608</v>
      </c>
      <c r="L154" s="8">
        <f t="shared" si="17"/>
        <v>257.01215999999999</v>
      </c>
      <c r="M154" s="8">
        <f t="shared" si="18"/>
        <v>706.78344000000004</v>
      </c>
      <c r="N154" s="8">
        <f t="shared" si="19"/>
        <v>321.26519999999999</v>
      </c>
      <c r="O154" s="8">
        <f t="shared" si="20"/>
        <v>1285.0608</v>
      </c>
    </row>
    <row r="155" spans="1:15" outlineLevel="1" x14ac:dyDescent="0.25">
      <c r="A155" s="23" t="s">
        <v>1267</v>
      </c>
      <c r="B155" s="22"/>
      <c r="C155" s="13">
        <f t="shared" ref="C155:O155" si="21">SUBTOTAL(9,C134:C154)</f>
        <v>4636.3045999999995</v>
      </c>
      <c r="D155" s="13">
        <f t="shared" si="21"/>
        <v>19632.873810000005</v>
      </c>
      <c r="E155" s="13">
        <f t="shared" si="21"/>
        <v>2266.2955000000002</v>
      </c>
      <c r="F155" s="13">
        <f t="shared" si="21"/>
        <v>57217.775300000008</v>
      </c>
      <c r="G155" s="8">
        <f t="shared" si="21"/>
        <v>83753.249210000009</v>
      </c>
      <c r="H155" s="8">
        <f t="shared" si="21"/>
        <v>60969.166839999991</v>
      </c>
      <c r="I155" s="8">
        <f t="shared" si="21"/>
        <v>18227.265895999997</v>
      </c>
      <c r="J155" s="8">
        <f t="shared" si="21"/>
        <v>4556.8164739999993</v>
      </c>
      <c r="K155" s="8">
        <f t="shared" si="21"/>
        <v>83753.249210000009</v>
      </c>
      <c r="L155" s="8">
        <f t="shared" si="21"/>
        <v>16750.649841999999</v>
      </c>
      <c r="M155" s="8">
        <f t="shared" si="21"/>
        <v>46064.287065499993</v>
      </c>
      <c r="N155" s="8">
        <f t="shared" si="21"/>
        <v>20938.312302500002</v>
      </c>
      <c r="O155" s="8">
        <f t="shared" si="21"/>
        <v>83753.249210000009</v>
      </c>
    </row>
    <row r="156" spans="1:15" outlineLevel="2" x14ac:dyDescent="0.25">
      <c r="A156" s="1" t="s">
        <v>148</v>
      </c>
      <c r="B156" s="1" t="s">
        <v>149</v>
      </c>
      <c r="C156" s="13">
        <v>22.12</v>
      </c>
      <c r="D156" s="13">
        <v>267.41000000000003</v>
      </c>
      <c r="E156" s="13">
        <v>0</v>
      </c>
      <c r="F156" s="13">
        <v>0</v>
      </c>
      <c r="G156" s="8">
        <v>289.53000000000003</v>
      </c>
      <c r="H156" s="8">
        <f>+'Current &amp; Proposed Revenues'!D156*1.08+'Current &amp; Proposed Revenues'!F156*5.56</f>
        <v>154.44</v>
      </c>
      <c r="I156" s="8">
        <f>(+C156+E156+'Current &amp; Proposed Revenues'!D156*0.79+'Current &amp; Proposed Revenues'!F156*0.85)*0.8</f>
        <v>108.072</v>
      </c>
      <c r="J156" s="8">
        <f>(+C156+E156+'Current &amp; Proposed Revenues'!D156*0.79+'Current &amp; Proposed Revenues'!F156*0.85)*0.2</f>
        <v>27.018000000000001</v>
      </c>
      <c r="K156" s="8">
        <f t="shared" si="16"/>
        <v>289.52999999999997</v>
      </c>
      <c r="L156" s="8">
        <f t="shared" si="17"/>
        <v>57.906000000000006</v>
      </c>
      <c r="M156" s="8">
        <f t="shared" si="18"/>
        <v>159.24150000000003</v>
      </c>
      <c r="N156" s="8">
        <f t="shared" si="19"/>
        <v>72.382500000000007</v>
      </c>
      <c r="O156" s="8">
        <f t="shared" si="20"/>
        <v>289.53000000000003</v>
      </c>
    </row>
    <row r="157" spans="1:15" outlineLevel="2" x14ac:dyDescent="0.25">
      <c r="A157" s="1" t="s">
        <v>148</v>
      </c>
      <c r="B157" s="1" t="s">
        <v>150</v>
      </c>
      <c r="C157" s="13">
        <v>61.422499999999999</v>
      </c>
      <c r="D157" s="13">
        <v>926.24840000000006</v>
      </c>
      <c r="E157" s="13">
        <v>0</v>
      </c>
      <c r="F157" s="13">
        <v>839.71</v>
      </c>
      <c r="G157" s="8">
        <v>1827.3809000000001</v>
      </c>
      <c r="H157" s="8">
        <f>+'Current &amp; Proposed Revenues'!D157*1.08+'Current &amp; Proposed Revenues'!F157*5.56</f>
        <v>1263.3055999999999</v>
      </c>
      <c r="I157" s="8">
        <f>(+C157+E157+'Current &amp; Proposed Revenues'!D157*0.79+'Current &amp; Proposed Revenues'!F157*0.85)*0.8</f>
        <v>451.26024000000001</v>
      </c>
      <c r="J157" s="8">
        <f>(+C157+E157+'Current &amp; Proposed Revenues'!D157*0.79+'Current &amp; Proposed Revenues'!F157*0.85)*0.2</f>
        <v>112.81506</v>
      </c>
      <c r="K157" s="8">
        <f t="shared" si="16"/>
        <v>1827.3808999999999</v>
      </c>
      <c r="L157" s="8">
        <f t="shared" si="17"/>
        <v>365.47618000000006</v>
      </c>
      <c r="M157" s="8">
        <f t="shared" si="18"/>
        <v>1005.0594950000002</v>
      </c>
      <c r="N157" s="8">
        <f t="shared" si="19"/>
        <v>456.84522500000003</v>
      </c>
      <c r="O157" s="8">
        <f t="shared" si="20"/>
        <v>1827.3809000000003</v>
      </c>
    </row>
    <row r="158" spans="1:15" outlineLevel="2" x14ac:dyDescent="0.25">
      <c r="A158" s="1" t="s">
        <v>148</v>
      </c>
      <c r="B158" s="1" t="s">
        <v>151</v>
      </c>
      <c r="C158" s="13">
        <v>0</v>
      </c>
      <c r="D158" s="13">
        <v>1814.5545000000002</v>
      </c>
      <c r="E158" s="13">
        <v>0</v>
      </c>
      <c r="F158" s="13">
        <v>1038.42</v>
      </c>
      <c r="G158" s="8">
        <v>2852.9745000000003</v>
      </c>
      <c r="H158" s="8">
        <f>+'Current &amp; Proposed Revenues'!D158*1.08+'Current &amp; Proposed Revenues'!F158*5.56</f>
        <v>1948.6979999999999</v>
      </c>
      <c r="I158" s="8">
        <f>(+C158+E158+'Current &amp; Proposed Revenues'!D158*0.79+'Current &amp; Proposed Revenues'!F158*0.85)*0.8</f>
        <v>723.4212</v>
      </c>
      <c r="J158" s="8">
        <f>(+C158+E158+'Current &amp; Proposed Revenues'!D158*0.79+'Current &amp; Proposed Revenues'!F158*0.85)*0.2</f>
        <v>180.8553</v>
      </c>
      <c r="K158" s="8">
        <f t="shared" si="16"/>
        <v>2852.9745000000003</v>
      </c>
      <c r="L158" s="8">
        <f t="shared" si="17"/>
        <v>570.59490000000005</v>
      </c>
      <c r="M158" s="8">
        <f t="shared" si="18"/>
        <v>1569.1359750000004</v>
      </c>
      <c r="N158" s="8">
        <f t="shared" si="19"/>
        <v>713.24362500000007</v>
      </c>
      <c r="O158" s="8">
        <f t="shared" si="20"/>
        <v>2852.9745000000003</v>
      </c>
    </row>
    <row r="159" spans="1:15" outlineLevel="2" x14ac:dyDescent="0.25">
      <c r="A159" s="1" t="s">
        <v>148</v>
      </c>
      <c r="B159" s="1" t="s">
        <v>152</v>
      </c>
      <c r="C159" s="13">
        <v>7.9</v>
      </c>
      <c r="D159" s="13">
        <v>185.13000000000002</v>
      </c>
      <c r="E159" s="13">
        <v>0</v>
      </c>
      <c r="F159" s="13">
        <v>0</v>
      </c>
      <c r="G159" s="8">
        <v>193.03000000000003</v>
      </c>
      <c r="H159" s="8">
        <f>+'Current &amp; Proposed Revenues'!D159*1.08+'Current &amp; Proposed Revenues'!F159*5.56</f>
        <v>106.92</v>
      </c>
      <c r="I159" s="8">
        <f>(+C159+E159+'Current &amp; Proposed Revenues'!D159*0.79+'Current &amp; Proposed Revenues'!F159*0.85)*0.8</f>
        <v>68.888000000000019</v>
      </c>
      <c r="J159" s="8">
        <f>(+C159+E159+'Current &amp; Proposed Revenues'!D159*0.79+'Current &amp; Proposed Revenues'!F159*0.85)*0.2</f>
        <v>17.222000000000005</v>
      </c>
      <c r="K159" s="8">
        <f t="shared" si="16"/>
        <v>193.03000000000003</v>
      </c>
      <c r="L159" s="8">
        <f t="shared" si="17"/>
        <v>38.606000000000009</v>
      </c>
      <c r="M159" s="8">
        <f t="shared" si="18"/>
        <v>106.16650000000003</v>
      </c>
      <c r="N159" s="8">
        <f t="shared" si="19"/>
        <v>48.257500000000007</v>
      </c>
      <c r="O159" s="8">
        <f t="shared" si="20"/>
        <v>193.03000000000003</v>
      </c>
    </row>
    <row r="160" spans="1:15" outlineLevel="2" x14ac:dyDescent="0.25">
      <c r="A160" s="1" t="s">
        <v>148</v>
      </c>
      <c r="B160" s="1" t="s">
        <v>153</v>
      </c>
      <c r="C160" s="13">
        <v>0</v>
      </c>
      <c r="D160" s="13">
        <v>298.15280000000001</v>
      </c>
      <c r="E160" s="13">
        <v>0</v>
      </c>
      <c r="F160" s="13">
        <v>161.53200000000001</v>
      </c>
      <c r="G160" s="8">
        <v>459.6848</v>
      </c>
      <c r="H160" s="8">
        <f>+'Current &amp; Proposed Revenues'!D160*1.08+'Current &amp; Proposed Revenues'!F160*5.56</f>
        <v>312.30719999999997</v>
      </c>
      <c r="I160" s="8">
        <f>(+C160+E160+'Current &amp; Proposed Revenues'!D160*0.79+'Current &amp; Proposed Revenues'!F160*0.85)*0.8</f>
        <v>117.90208000000001</v>
      </c>
      <c r="J160" s="8">
        <f>(+C160+E160+'Current &amp; Proposed Revenues'!D160*0.79+'Current &amp; Proposed Revenues'!F160*0.85)*0.2</f>
        <v>29.475520000000003</v>
      </c>
      <c r="K160" s="8">
        <f t="shared" si="16"/>
        <v>459.6848</v>
      </c>
      <c r="L160" s="8">
        <f t="shared" si="17"/>
        <v>91.936959999999999</v>
      </c>
      <c r="M160" s="8">
        <f t="shared" si="18"/>
        <v>252.82664000000003</v>
      </c>
      <c r="N160" s="8">
        <f t="shared" si="19"/>
        <v>114.9212</v>
      </c>
      <c r="O160" s="8">
        <f t="shared" si="20"/>
        <v>459.6848</v>
      </c>
    </row>
    <row r="161" spans="1:15" outlineLevel="2" x14ac:dyDescent="0.25">
      <c r="A161" s="1" t="s">
        <v>148</v>
      </c>
      <c r="B161" s="1" t="s">
        <v>154</v>
      </c>
      <c r="C161" s="13">
        <v>32.097700000000003</v>
      </c>
      <c r="D161" s="13">
        <v>592.30380000000002</v>
      </c>
      <c r="E161" s="13">
        <v>0</v>
      </c>
      <c r="F161" s="13">
        <v>192.3</v>
      </c>
      <c r="G161" s="8">
        <v>816.70150000000012</v>
      </c>
      <c r="H161" s="8">
        <f>+'Current &amp; Proposed Revenues'!D161*1.08+'Current &amp; Proposed Revenues'!F161*5.56</f>
        <v>508.87919999999997</v>
      </c>
      <c r="I161" s="8">
        <f>(+C161+E161+'Current &amp; Proposed Revenues'!D161*0.79+'Current &amp; Proposed Revenues'!F161*0.85)*0.8</f>
        <v>246.25784000000004</v>
      </c>
      <c r="J161" s="8">
        <f>(+C161+E161+'Current &amp; Proposed Revenues'!D161*0.79+'Current &amp; Proposed Revenues'!F161*0.85)*0.2</f>
        <v>61.564460000000011</v>
      </c>
      <c r="K161" s="8">
        <f t="shared" si="16"/>
        <v>816.70150000000012</v>
      </c>
      <c r="L161" s="8">
        <f t="shared" si="17"/>
        <v>163.34030000000004</v>
      </c>
      <c r="M161" s="8">
        <f t="shared" si="18"/>
        <v>449.18582500000008</v>
      </c>
      <c r="N161" s="8">
        <f t="shared" si="19"/>
        <v>204.17537500000003</v>
      </c>
      <c r="O161" s="8">
        <f t="shared" si="20"/>
        <v>816.70150000000012</v>
      </c>
    </row>
    <row r="162" spans="1:15" outlineLevel="2" x14ac:dyDescent="0.25">
      <c r="A162" s="1" t="s">
        <v>148</v>
      </c>
      <c r="B162" s="1" t="s">
        <v>155</v>
      </c>
      <c r="C162" s="13">
        <v>0</v>
      </c>
      <c r="D162" s="13">
        <v>175.78</v>
      </c>
      <c r="E162" s="13">
        <v>0</v>
      </c>
      <c r="F162" s="13">
        <v>160.25</v>
      </c>
      <c r="G162" s="8">
        <v>336.03</v>
      </c>
      <c r="H162" s="8">
        <f>+'Current &amp; Proposed Revenues'!D162*1.08+'Current &amp; Proposed Revenues'!F162*5.56</f>
        <v>240.52</v>
      </c>
      <c r="I162" s="8">
        <f>(+C162+E162+'Current &amp; Proposed Revenues'!D162*0.79+'Current &amp; Proposed Revenues'!F162*0.85)*0.8</f>
        <v>76.408000000000001</v>
      </c>
      <c r="J162" s="8">
        <f>(+C162+E162+'Current &amp; Proposed Revenues'!D162*0.79+'Current &amp; Proposed Revenues'!F162*0.85)*0.2</f>
        <v>19.102</v>
      </c>
      <c r="K162" s="8">
        <f t="shared" si="16"/>
        <v>336.03</v>
      </c>
      <c r="L162" s="8">
        <f t="shared" si="17"/>
        <v>67.206000000000003</v>
      </c>
      <c r="M162" s="8">
        <f t="shared" si="18"/>
        <v>184.81649999999999</v>
      </c>
      <c r="N162" s="8">
        <f t="shared" si="19"/>
        <v>84.007499999999993</v>
      </c>
      <c r="O162" s="8">
        <f t="shared" si="20"/>
        <v>336.03</v>
      </c>
    </row>
    <row r="163" spans="1:15" outlineLevel="2" x14ac:dyDescent="0.25">
      <c r="A163" s="1" t="s">
        <v>148</v>
      </c>
      <c r="B163" s="1" t="s">
        <v>156</v>
      </c>
      <c r="C163" s="13">
        <v>70.31</v>
      </c>
      <c r="D163" s="13">
        <v>783.23080000000004</v>
      </c>
      <c r="E163" s="13">
        <v>0</v>
      </c>
      <c r="F163" s="13">
        <v>102.49590000000001</v>
      </c>
      <c r="G163" s="8">
        <v>956.0367</v>
      </c>
      <c r="H163" s="8">
        <f>+'Current &amp; Proposed Revenues'!D163*1.08+'Current &amp; Proposed Revenues'!F163*5.56</f>
        <v>541.25159999999994</v>
      </c>
      <c r="I163" s="8">
        <f>(+C163+E163+'Current &amp; Proposed Revenues'!D163*0.79+'Current &amp; Proposed Revenues'!F163*0.85)*0.8</f>
        <v>331.82808</v>
      </c>
      <c r="J163" s="8">
        <f>(+C163+E163+'Current &amp; Proposed Revenues'!D163*0.79+'Current &amp; Proposed Revenues'!F163*0.85)*0.2</f>
        <v>82.95702</v>
      </c>
      <c r="K163" s="8">
        <f t="shared" si="16"/>
        <v>956.03669999999988</v>
      </c>
      <c r="L163" s="8">
        <f t="shared" si="17"/>
        <v>191.20734000000002</v>
      </c>
      <c r="M163" s="8">
        <f t="shared" si="18"/>
        <v>525.82018500000004</v>
      </c>
      <c r="N163" s="8">
        <f t="shared" si="19"/>
        <v>239.009175</v>
      </c>
      <c r="O163" s="8">
        <f t="shared" si="20"/>
        <v>956.03670000000011</v>
      </c>
    </row>
    <row r="164" spans="1:15" outlineLevel="2" x14ac:dyDescent="0.25">
      <c r="A164" s="1" t="s">
        <v>148</v>
      </c>
      <c r="B164" s="1" t="s">
        <v>157</v>
      </c>
      <c r="C164" s="13">
        <v>28.44</v>
      </c>
      <c r="D164" s="13">
        <v>289.85000000000002</v>
      </c>
      <c r="E164" s="13">
        <v>0</v>
      </c>
      <c r="F164" s="13">
        <v>128.19999999999999</v>
      </c>
      <c r="G164" s="8">
        <v>446.49</v>
      </c>
      <c r="H164" s="8">
        <f>+'Current &amp; Proposed Revenues'!D164*1.08+'Current &amp; Proposed Revenues'!F164*5.56</f>
        <v>278.60000000000002</v>
      </c>
      <c r="I164" s="8">
        <f>(+C164+E164+'Current &amp; Proposed Revenues'!D164*0.79+'Current &amp; Proposed Revenues'!F164*0.85)*0.8</f>
        <v>134.31200000000001</v>
      </c>
      <c r="J164" s="8">
        <f>(+C164+E164+'Current &amp; Proposed Revenues'!D164*0.79+'Current &amp; Proposed Revenues'!F164*0.85)*0.2</f>
        <v>33.578000000000003</v>
      </c>
      <c r="K164" s="8">
        <f t="shared" si="16"/>
        <v>446.49</v>
      </c>
      <c r="L164" s="8">
        <f t="shared" si="17"/>
        <v>89.298000000000002</v>
      </c>
      <c r="M164" s="8">
        <f t="shared" si="18"/>
        <v>245.56950000000003</v>
      </c>
      <c r="N164" s="8">
        <f t="shared" si="19"/>
        <v>111.6225</v>
      </c>
      <c r="O164" s="8">
        <f t="shared" si="20"/>
        <v>446.49000000000007</v>
      </c>
    </row>
    <row r="165" spans="1:15" outlineLevel="1" x14ac:dyDescent="0.25">
      <c r="A165" s="23" t="s">
        <v>1266</v>
      </c>
      <c r="B165" s="22"/>
      <c r="C165" s="13">
        <f t="shared" ref="C165:O165" si="22">SUBTOTAL(9,C156:C164)</f>
        <v>222.29020000000003</v>
      </c>
      <c r="D165" s="13">
        <f t="shared" si="22"/>
        <v>5332.6603000000014</v>
      </c>
      <c r="E165" s="13">
        <f t="shared" si="22"/>
        <v>0</v>
      </c>
      <c r="F165" s="13">
        <f t="shared" si="22"/>
        <v>2622.9078999999997</v>
      </c>
      <c r="G165" s="8">
        <f t="shared" si="22"/>
        <v>8177.8584000000001</v>
      </c>
      <c r="H165" s="8">
        <f t="shared" si="22"/>
        <v>5354.9216000000006</v>
      </c>
      <c r="I165" s="8">
        <f t="shared" si="22"/>
        <v>2258.34944</v>
      </c>
      <c r="J165" s="8">
        <f t="shared" si="22"/>
        <v>564.58735999999999</v>
      </c>
      <c r="K165" s="8">
        <f t="shared" si="22"/>
        <v>8177.8583999999992</v>
      </c>
      <c r="L165" s="8">
        <f t="shared" si="22"/>
        <v>1635.57168</v>
      </c>
      <c r="M165" s="8">
        <f t="shared" si="22"/>
        <v>4497.8221200000007</v>
      </c>
      <c r="N165" s="8">
        <f t="shared" si="22"/>
        <v>2044.4646</v>
      </c>
      <c r="O165" s="8">
        <f t="shared" si="22"/>
        <v>8177.858400000001</v>
      </c>
    </row>
    <row r="166" spans="1:15" outlineLevel="2" x14ac:dyDescent="0.25">
      <c r="A166" s="1" t="s">
        <v>158</v>
      </c>
      <c r="B166" s="1" t="s">
        <v>159</v>
      </c>
      <c r="C166" s="13">
        <v>29.095700000000001</v>
      </c>
      <c r="D166" s="13">
        <v>175.78</v>
      </c>
      <c r="E166" s="13">
        <v>81.599999999999994</v>
      </c>
      <c r="F166" s="13">
        <v>703.17700000000002</v>
      </c>
      <c r="G166" s="8">
        <v>989.65269999999998</v>
      </c>
      <c r="H166" s="8">
        <f>+'Current &amp; Proposed Revenues'!D166*1.08+'Current &amp; Proposed Revenues'!F166*5.56</f>
        <v>711.452</v>
      </c>
      <c r="I166" s="8">
        <f>(+C166+E166+'Current &amp; Proposed Revenues'!D166*0.79+'Current &amp; Proposed Revenues'!F166*0.85)*0.8</f>
        <v>222.56056000000001</v>
      </c>
      <c r="J166" s="8">
        <f>(+C166+E166+'Current &amp; Proposed Revenues'!D166*0.79+'Current &amp; Proposed Revenues'!F166*0.85)*0.2</f>
        <v>55.640140000000002</v>
      </c>
      <c r="K166" s="8">
        <f t="shared" si="16"/>
        <v>989.65269999999998</v>
      </c>
      <c r="L166" s="8">
        <f t="shared" si="17"/>
        <v>197.93054000000001</v>
      </c>
      <c r="M166" s="8">
        <f t="shared" si="18"/>
        <v>544.30898500000001</v>
      </c>
      <c r="N166" s="8">
        <f t="shared" si="19"/>
        <v>247.413175</v>
      </c>
      <c r="O166" s="8">
        <f t="shared" si="20"/>
        <v>989.65269999999998</v>
      </c>
    </row>
    <row r="167" spans="1:15" outlineLevel="2" x14ac:dyDescent="0.25">
      <c r="A167" s="1" t="s">
        <v>158</v>
      </c>
      <c r="B167" s="1" t="s">
        <v>160</v>
      </c>
      <c r="C167" s="13">
        <v>0</v>
      </c>
      <c r="D167" s="13">
        <v>727.67309999999998</v>
      </c>
      <c r="E167" s="13">
        <v>185.05350000000001</v>
      </c>
      <c r="F167" s="13">
        <v>3476.4635000000003</v>
      </c>
      <c r="G167" s="8">
        <v>4389.1900999999998</v>
      </c>
      <c r="H167" s="8">
        <f>+'Current &amp; Proposed Revenues'!D167*1.08+'Current &amp; Proposed Revenues'!F167*5.56</f>
        <v>3435.7264</v>
      </c>
      <c r="I167" s="8">
        <f>(+C167+E167+'Current &amp; Proposed Revenues'!D167*0.79+'Current &amp; Proposed Revenues'!F167*0.85)*0.8</f>
        <v>762.77096000000006</v>
      </c>
      <c r="J167" s="8">
        <f>(+C167+E167+'Current &amp; Proposed Revenues'!D167*0.79+'Current &amp; Proposed Revenues'!F167*0.85)*0.2</f>
        <v>190.69274000000001</v>
      </c>
      <c r="K167" s="8">
        <f t="shared" si="16"/>
        <v>4389.1901000000007</v>
      </c>
      <c r="L167" s="8">
        <f t="shared" si="17"/>
        <v>877.83802000000003</v>
      </c>
      <c r="M167" s="8">
        <f t="shared" si="18"/>
        <v>2414.0545550000002</v>
      </c>
      <c r="N167" s="8">
        <f t="shared" si="19"/>
        <v>1097.297525</v>
      </c>
      <c r="O167" s="8">
        <f t="shared" si="20"/>
        <v>4389.1900999999998</v>
      </c>
    </row>
    <row r="168" spans="1:15" outlineLevel="2" x14ac:dyDescent="0.25">
      <c r="A168" s="1" t="s">
        <v>158</v>
      </c>
      <c r="B168" s="1" t="s">
        <v>161</v>
      </c>
      <c r="C168" s="13">
        <v>274.98320000000001</v>
      </c>
      <c r="D168" s="13">
        <v>1013.5400000000001</v>
      </c>
      <c r="E168" s="13">
        <v>6.8</v>
      </c>
      <c r="F168" s="13">
        <v>3343.9046999999996</v>
      </c>
      <c r="G168" s="8">
        <v>4639.2278999999999</v>
      </c>
      <c r="H168" s="8">
        <f>+'Current &amp; Proposed Revenues'!D168*1.08+'Current &amp; Proposed Revenues'!F168*5.56</f>
        <v>3485.8451999999997</v>
      </c>
      <c r="I168" s="8">
        <f>(+C168+E168+'Current &amp; Proposed Revenues'!D168*0.79+'Current &amp; Proposed Revenues'!F168*0.85)*0.8</f>
        <v>922.70616000000018</v>
      </c>
      <c r="J168" s="8">
        <f>(+C168+E168+'Current &amp; Proposed Revenues'!D168*0.79+'Current &amp; Proposed Revenues'!F168*0.85)*0.2</f>
        <v>230.67654000000005</v>
      </c>
      <c r="K168" s="8">
        <f t="shared" si="16"/>
        <v>4639.2278999999999</v>
      </c>
      <c r="L168" s="8">
        <f t="shared" si="17"/>
        <v>927.84558000000004</v>
      </c>
      <c r="M168" s="8">
        <f t="shared" si="18"/>
        <v>2551.5753450000002</v>
      </c>
      <c r="N168" s="8">
        <f t="shared" si="19"/>
        <v>1159.806975</v>
      </c>
      <c r="O168" s="8">
        <f t="shared" si="20"/>
        <v>4639.2278999999999</v>
      </c>
    </row>
    <row r="169" spans="1:15" outlineLevel="2" x14ac:dyDescent="0.25">
      <c r="A169" s="1" t="s">
        <v>158</v>
      </c>
      <c r="B169" s="1" t="s">
        <v>162</v>
      </c>
      <c r="C169" s="13">
        <v>186.3768</v>
      </c>
      <c r="D169" s="13">
        <v>725.56000000000006</v>
      </c>
      <c r="E169" s="13">
        <v>68</v>
      </c>
      <c r="F169" s="13">
        <v>2460.799</v>
      </c>
      <c r="G169" s="8">
        <v>3440.7357999999999</v>
      </c>
      <c r="H169" s="8">
        <f>+'Current &amp; Proposed Revenues'!D169*1.08+'Current &amp; Proposed Revenues'!F169*5.56</f>
        <v>2553.5239999999999</v>
      </c>
      <c r="I169" s="8">
        <f>(+C169+E169+'Current &amp; Proposed Revenues'!D169*0.79+'Current &amp; Proposed Revenues'!F169*0.85)*0.8</f>
        <v>709.76944000000003</v>
      </c>
      <c r="J169" s="8">
        <f>(+C169+E169+'Current &amp; Proposed Revenues'!D169*0.79+'Current &amp; Proposed Revenues'!F169*0.85)*0.2</f>
        <v>177.44236000000001</v>
      </c>
      <c r="K169" s="8">
        <f t="shared" si="16"/>
        <v>3440.7357999999999</v>
      </c>
      <c r="L169" s="8">
        <f t="shared" si="17"/>
        <v>688.14715999999999</v>
      </c>
      <c r="M169" s="8">
        <f t="shared" si="18"/>
        <v>1892.4046900000001</v>
      </c>
      <c r="N169" s="8">
        <f t="shared" si="19"/>
        <v>860.18394999999998</v>
      </c>
      <c r="O169" s="8">
        <f t="shared" si="20"/>
        <v>3440.7357999999999</v>
      </c>
    </row>
    <row r="170" spans="1:15" outlineLevel="2" x14ac:dyDescent="0.25">
      <c r="A170" s="1" t="s">
        <v>158</v>
      </c>
      <c r="B170" s="1" t="s">
        <v>163</v>
      </c>
      <c r="C170" s="13">
        <v>31.6</v>
      </c>
      <c r="D170" s="13">
        <v>440.68420000000003</v>
      </c>
      <c r="E170" s="13">
        <v>0</v>
      </c>
      <c r="F170" s="13">
        <v>967.91</v>
      </c>
      <c r="G170" s="8">
        <v>1440.1941999999999</v>
      </c>
      <c r="H170" s="8">
        <f>+'Current &amp; Proposed Revenues'!D170*1.08+'Current &amp; Proposed Revenues'!F170*5.56</f>
        <v>1094.0727999999999</v>
      </c>
      <c r="I170" s="8">
        <f>(+C170+E170+'Current &amp; Proposed Revenues'!D170*0.79+'Current &amp; Proposed Revenues'!F170*0.85)*0.8</f>
        <v>276.89712000000003</v>
      </c>
      <c r="J170" s="8">
        <f>(+C170+E170+'Current &amp; Proposed Revenues'!D170*0.79+'Current &amp; Proposed Revenues'!F170*0.85)*0.2</f>
        <v>69.224280000000007</v>
      </c>
      <c r="K170" s="8">
        <f t="shared" si="16"/>
        <v>1440.1941999999999</v>
      </c>
      <c r="L170" s="8">
        <f t="shared" si="17"/>
        <v>288.03883999999999</v>
      </c>
      <c r="M170" s="8">
        <f t="shared" si="18"/>
        <v>792.10681</v>
      </c>
      <c r="N170" s="8">
        <f t="shared" si="19"/>
        <v>360.04854999999998</v>
      </c>
      <c r="O170" s="8">
        <f t="shared" si="20"/>
        <v>1440.1941999999999</v>
      </c>
    </row>
    <row r="171" spans="1:15" outlineLevel="2" x14ac:dyDescent="0.25">
      <c r="A171" s="1" t="s">
        <v>158</v>
      </c>
      <c r="B171" s="1" t="s">
        <v>164</v>
      </c>
      <c r="C171" s="13">
        <v>202.08200000000002</v>
      </c>
      <c r="D171" s="13">
        <v>1016.5320000000002</v>
      </c>
      <c r="E171" s="13">
        <v>160.65</v>
      </c>
      <c r="F171" s="13">
        <v>5863.9321</v>
      </c>
      <c r="G171" s="8">
        <v>7243.1961000000001</v>
      </c>
      <c r="H171" s="8">
        <f>+'Current &amp; Proposed Revenues'!D171*1.08+'Current &amp; Proposed Revenues'!F171*5.56</f>
        <v>5673.431599999999</v>
      </c>
      <c r="I171" s="8">
        <f>(+C171+E171+'Current &amp; Proposed Revenues'!D171*0.79+'Current &amp; Proposed Revenues'!F171*0.85)*0.8</f>
        <v>1255.8116</v>
      </c>
      <c r="J171" s="8">
        <f>(+C171+E171+'Current &amp; Proposed Revenues'!D171*0.79+'Current &amp; Proposed Revenues'!F171*0.85)*0.2</f>
        <v>313.9529</v>
      </c>
      <c r="K171" s="8">
        <f t="shared" si="16"/>
        <v>7243.1960999999992</v>
      </c>
      <c r="L171" s="8">
        <f t="shared" si="17"/>
        <v>1448.63922</v>
      </c>
      <c r="M171" s="8">
        <f t="shared" si="18"/>
        <v>3983.7578550000003</v>
      </c>
      <c r="N171" s="8">
        <f t="shared" si="19"/>
        <v>1810.799025</v>
      </c>
      <c r="O171" s="8">
        <f t="shared" si="20"/>
        <v>7243.196100000001</v>
      </c>
    </row>
    <row r="172" spans="1:15" outlineLevel="2" x14ac:dyDescent="0.25">
      <c r="A172" s="1" t="s">
        <v>158</v>
      </c>
      <c r="B172" s="1" t="s">
        <v>5</v>
      </c>
      <c r="C172" s="13">
        <v>472.42</v>
      </c>
      <c r="D172" s="13">
        <v>3778.3911000000003</v>
      </c>
      <c r="E172" s="13">
        <v>294.09999999999997</v>
      </c>
      <c r="F172" s="13">
        <v>2493.3618000000001</v>
      </c>
      <c r="G172" s="8">
        <v>7038.2728999999999</v>
      </c>
      <c r="H172" s="8">
        <f>+'Current &amp; Proposed Revenues'!D172*1.08+'Current &amp; Proposed Revenues'!F172*5.56</f>
        <v>4344.9012000000002</v>
      </c>
      <c r="I172" s="8">
        <f>(+C172+E172+'Current &amp; Proposed Revenues'!D172*0.79+'Current &amp; Proposed Revenues'!F172*0.85)*0.8</f>
        <v>2154.6973599999997</v>
      </c>
      <c r="J172" s="8">
        <f>(+C172+E172+'Current &amp; Proposed Revenues'!D172*0.79+'Current &amp; Proposed Revenues'!F172*0.85)*0.2</f>
        <v>538.67433999999992</v>
      </c>
      <c r="K172" s="8">
        <f t="shared" si="16"/>
        <v>7038.2728999999999</v>
      </c>
      <c r="L172" s="8">
        <f t="shared" si="17"/>
        <v>1407.6545800000001</v>
      </c>
      <c r="M172" s="8">
        <f t="shared" si="18"/>
        <v>3871.0500950000001</v>
      </c>
      <c r="N172" s="8">
        <f t="shared" si="19"/>
        <v>1759.568225</v>
      </c>
      <c r="O172" s="8">
        <f t="shared" si="20"/>
        <v>7038.2728999999999</v>
      </c>
    </row>
    <row r="173" spans="1:15" outlineLevel="2" x14ac:dyDescent="0.25">
      <c r="A173" s="1" t="s">
        <v>158</v>
      </c>
      <c r="B173" s="1" t="s">
        <v>165</v>
      </c>
      <c r="C173" s="13">
        <v>0</v>
      </c>
      <c r="D173" s="13">
        <v>615.23</v>
      </c>
      <c r="E173" s="13">
        <v>37.4</v>
      </c>
      <c r="F173" s="13">
        <v>1115.3399999999999</v>
      </c>
      <c r="G173" s="8">
        <v>1767.9699999999998</v>
      </c>
      <c r="H173" s="8">
        <f>+'Current &amp; Proposed Revenues'!D173*1.08+'Current &amp; Proposed Revenues'!F173*5.56</f>
        <v>1322.76</v>
      </c>
      <c r="I173" s="8">
        <f>(+C173+E173+'Current &amp; Proposed Revenues'!D173*0.79+'Current &amp; Proposed Revenues'!F173*0.85)*0.8</f>
        <v>356.16800000000006</v>
      </c>
      <c r="J173" s="8">
        <f>(+C173+E173+'Current &amp; Proposed Revenues'!D173*0.79+'Current &amp; Proposed Revenues'!F173*0.85)*0.2</f>
        <v>89.042000000000016</v>
      </c>
      <c r="K173" s="8">
        <f t="shared" si="16"/>
        <v>1767.97</v>
      </c>
      <c r="L173" s="8">
        <f t="shared" si="17"/>
        <v>353.59399999999999</v>
      </c>
      <c r="M173" s="8">
        <f t="shared" si="18"/>
        <v>972.38349999999991</v>
      </c>
      <c r="N173" s="8">
        <f t="shared" si="19"/>
        <v>441.99249999999995</v>
      </c>
      <c r="O173" s="8">
        <f t="shared" si="20"/>
        <v>1767.9699999999998</v>
      </c>
    </row>
    <row r="174" spans="1:15" outlineLevel="2" x14ac:dyDescent="0.25">
      <c r="A174" s="1" t="s">
        <v>158</v>
      </c>
      <c r="B174" s="1" t="s">
        <v>166</v>
      </c>
      <c r="C174" s="13">
        <v>25.28</v>
      </c>
      <c r="D174" s="13">
        <v>149.60000000000002</v>
      </c>
      <c r="E174" s="13">
        <v>0</v>
      </c>
      <c r="F174" s="13">
        <v>0</v>
      </c>
      <c r="G174" s="8">
        <v>174.88000000000002</v>
      </c>
      <c r="H174" s="8">
        <f>+'Current &amp; Proposed Revenues'!D174*1.08+'Current &amp; Proposed Revenues'!F174*5.56</f>
        <v>86.4</v>
      </c>
      <c r="I174" s="8">
        <f>(+C174+E174+'Current &amp; Proposed Revenues'!D174*0.79+'Current &amp; Proposed Revenues'!F174*0.85)*0.8</f>
        <v>70.784000000000006</v>
      </c>
      <c r="J174" s="8">
        <f>(+C174+E174+'Current &amp; Proposed Revenues'!D174*0.79+'Current &amp; Proposed Revenues'!F174*0.85)*0.2</f>
        <v>17.696000000000002</v>
      </c>
      <c r="K174" s="8">
        <f t="shared" si="16"/>
        <v>174.88000000000002</v>
      </c>
      <c r="L174" s="8">
        <f t="shared" si="17"/>
        <v>34.976000000000006</v>
      </c>
      <c r="M174" s="8">
        <f t="shared" si="18"/>
        <v>96.184000000000026</v>
      </c>
      <c r="N174" s="8">
        <f t="shared" si="19"/>
        <v>43.720000000000006</v>
      </c>
      <c r="O174" s="8">
        <f t="shared" si="20"/>
        <v>174.88000000000002</v>
      </c>
    </row>
    <row r="175" spans="1:15" outlineLevel="2" x14ac:dyDescent="0.25">
      <c r="A175" s="1" t="s">
        <v>158</v>
      </c>
      <c r="B175" s="1" t="s">
        <v>167</v>
      </c>
      <c r="C175" s="13">
        <v>0</v>
      </c>
      <c r="D175" s="13">
        <v>313.48680000000002</v>
      </c>
      <c r="E175" s="13">
        <v>381.1995</v>
      </c>
      <c r="F175" s="13">
        <v>3460.3103000000006</v>
      </c>
      <c r="G175" s="8">
        <v>4154.9966000000004</v>
      </c>
      <c r="H175" s="8">
        <f>+'Current &amp; Proposed Revenues'!D175*1.08+'Current &amp; Proposed Revenues'!F175*5.56</f>
        <v>3182.5059999999999</v>
      </c>
      <c r="I175" s="8">
        <f>(+C175+E175+'Current &amp; Proposed Revenues'!D175*0.79+'Current &amp; Proposed Revenues'!F175*0.85)*0.8</f>
        <v>777.99248</v>
      </c>
      <c r="J175" s="8">
        <f>(+C175+E175+'Current &amp; Proposed Revenues'!D175*0.79+'Current &amp; Proposed Revenues'!F175*0.85)*0.2</f>
        <v>194.49812</v>
      </c>
      <c r="K175" s="8">
        <f t="shared" si="16"/>
        <v>4154.9965999999995</v>
      </c>
      <c r="L175" s="8">
        <f t="shared" si="17"/>
        <v>830.99932000000013</v>
      </c>
      <c r="M175" s="8">
        <f t="shared" si="18"/>
        <v>2285.2481300000004</v>
      </c>
      <c r="N175" s="8">
        <f t="shared" si="19"/>
        <v>1038.7491500000001</v>
      </c>
      <c r="O175" s="8">
        <f t="shared" si="20"/>
        <v>4154.9966000000004</v>
      </c>
    </row>
    <row r="176" spans="1:15" outlineLevel="2" x14ac:dyDescent="0.25">
      <c r="A176" s="1" t="s">
        <v>158</v>
      </c>
      <c r="B176" s="1" t="s">
        <v>168</v>
      </c>
      <c r="C176" s="13">
        <v>0</v>
      </c>
      <c r="D176" s="13">
        <v>923.48080000000004</v>
      </c>
      <c r="E176" s="13">
        <v>0</v>
      </c>
      <c r="F176" s="13">
        <v>1153.8</v>
      </c>
      <c r="G176" s="8">
        <v>2077.2808</v>
      </c>
      <c r="H176" s="8">
        <f>+'Current &amp; Proposed Revenues'!D176*1.08+'Current &amp; Proposed Revenues'!F176*5.56</f>
        <v>1534.1471999999999</v>
      </c>
      <c r="I176" s="8">
        <f>(+C176+E176+'Current &amp; Proposed Revenues'!D176*0.79+'Current &amp; Proposed Revenues'!F176*0.85)*0.8</f>
        <v>434.50688000000002</v>
      </c>
      <c r="J176" s="8">
        <f>(+C176+E176+'Current &amp; Proposed Revenues'!D176*0.79+'Current &amp; Proposed Revenues'!F176*0.85)*0.2</f>
        <v>108.62672000000001</v>
      </c>
      <c r="K176" s="8">
        <f t="shared" si="16"/>
        <v>2077.2808</v>
      </c>
      <c r="L176" s="8">
        <f t="shared" si="17"/>
        <v>415.45616000000001</v>
      </c>
      <c r="M176" s="8">
        <f t="shared" si="18"/>
        <v>1142.5044400000002</v>
      </c>
      <c r="N176" s="8">
        <f t="shared" si="19"/>
        <v>519.3202</v>
      </c>
      <c r="O176" s="8">
        <f t="shared" si="20"/>
        <v>2077.2808</v>
      </c>
    </row>
    <row r="177" spans="1:15" outlineLevel="2" x14ac:dyDescent="0.25">
      <c r="A177" s="1" t="s">
        <v>158</v>
      </c>
      <c r="B177" s="1" t="s">
        <v>169</v>
      </c>
      <c r="C177" s="13">
        <v>233.58720000000002</v>
      </c>
      <c r="D177" s="13">
        <v>244.97000000000003</v>
      </c>
      <c r="E177" s="13">
        <v>40.349499999999999</v>
      </c>
      <c r="F177" s="13">
        <v>1083.29</v>
      </c>
      <c r="G177" s="8">
        <v>1602.1967</v>
      </c>
      <c r="H177" s="8">
        <f>+'Current &amp; Proposed Revenues'!D177*1.08+'Current &amp; Proposed Revenues'!F177*5.56</f>
        <v>1081.1199999999999</v>
      </c>
      <c r="I177" s="8">
        <f>(+C177+E177+'Current &amp; Proposed Revenues'!D177*0.79+'Current &amp; Proposed Revenues'!F177*0.85)*0.8</f>
        <v>416.8613600000001</v>
      </c>
      <c r="J177" s="8">
        <f>(+C177+E177+'Current &amp; Proposed Revenues'!D177*0.79+'Current &amp; Proposed Revenues'!F177*0.85)*0.2</f>
        <v>104.21534000000003</v>
      </c>
      <c r="K177" s="8">
        <f t="shared" si="16"/>
        <v>1602.1967</v>
      </c>
      <c r="L177" s="8">
        <f t="shared" si="17"/>
        <v>320.43934000000002</v>
      </c>
      <c r="M177" s="8">
        <f t="shared" si="18"/>
        <v>881.20818500000007</v>
      </c>
      <c r="N177" s="8">
        <f t="shared" si="19"/>
        <v>400.54917499999999</v>
      </c>
      <c r="O177" s="8">
        <f t="shared" si="20"/>
        <v>1602.1967</v>
      </c>
    </row>
    <row r="178" spans="1:15" outlineLevel="2" x14ac:dyDescent="0.25">
      <c r="A178" s="1" t="s">
        <v>158</v>
      </c>
      <c r="B178" s="1" t="s">
        <v>170</v>
      </c>
      <c r="C178" s="13">
        <v>204.61</v>
      </c>
      <c r="D178" s="13">
        <v>1019.1500000000001</v>
      </c>
      <c r="E178" s="13">
        <v>78.965000000000003</v>
      </c>
      <c r="F178" s="13">
        <v>819.58260000000007</v>
      </c>
      <c r="G178" s="8">
        <v>2122.3076000000001</v>
      </c>
      <c r="H178" s="8">
        <f>+'Current &amp; Proposed Revenues'!D178*1.08+'Current &amp; Proposed Revenues'!F178*5.56</f>
        <v>1299.5016000000001</v>
      </c>
      <c r="I178" s="8">
        <f>(+C178+E178+'Current &amp; Proposed Revenues'!D178*0.79+'Current &amp; Proposed Revenues'!F178*0.85)*0.8</f>
        <v>658.24480000000005</v>
      </c>
      <c r="J178" s="8">
        <f>(+C178+E178+'Current &amp; Proposed Revenues'!D178*0.79+'Current &amp; Proposed Revenues'!F178*0.85)*0.2</f>
        <v>164.56120000000001</v>
      </c>
      <c r="K178" s="8">
        <f t="shared" si="16"/>
        <v>2122.3076000000001</v>
      </c>
      <c r="L178" s="8">
        <f t="shared" si="17"/>
        <v>424.46152000000006</v>
      </c>
      <c r="M178" s="8">
        <f t="shared" si="18"/>
        <v>1167.2691800000002</v>
      </c>
      <c r="N178" s="8">
        <f t="shared" si="19"/>
        <v>530.57690000000002</v>
      </c>
      <c r="O178" s="8">
        <f t="shared" si="20"/>
        <v>2122.3076000000001</v>
      </c>
    </row>
    <row r="179" spans="1:15" outlineLevel="2" x14ac:dyDescent="0.25">
      <c r="A179" s="1" t="s">
        <v>158</v>
      </c>
      <c r="B179" s="1" t="s">
        <v>171</v>
      </c>
      <c r="C179" s="13">
        <v>194.31630000000001</v>
      </c>
      <c r="D179" s="13">
        <v>866.53930000000003</v>
      </c>
      <c r="E179" s="13">
        <v>0</v>
      </c>
      <c r="F179" s="13">
        <v>2171.7080000000001</v>
      </c>
      <c r="G179" s="8">
        <v>3232.5636000000004</v>
      </c>
      <c r="H179" s="8">
        <f>+'Current &amp; Proposed Revenues'!D179*1.08+'Current &amp; Proposed Revenues'!F179*5.56</f>
        <v>2384.1891999999998</v>
      </c>
      <c r="I179" s="8">
        <f>(+C179+E179+'Current &amp; Proposed Revenues'!D179*0.79+'Current &amp; Proposed Revenues'!F179*0.85)*0.8</f>
        <v>678.69952000000012</v>
      </c>
      <c r="J179" s="8">
        <f>(+C179+E179+'Current &amp; Proposed Revenues'!D179*0.79+'Current &amp; Proposed Revenues'!F179*0.85)*0.2</f>
        <v>169.67488000000003</v>
      </c>
      <c r="K179" s="8">
        <f t="shared" si="16"/>
        <v>3232.5636</v>
      </c>
      <c r="L179" s="8">
        <f t="shared" si="17"/>
        <v>646.51272000000017</v>
      </c>
      <c r="M179" s="8">
        <f t="shared" si="18"/>
        <v>1777.9099800000004</v>
      </c>
      <c r="N179" s="8">
        <f t="shared" si="19"/>
        <v>808.1409000000001</v>
      </c>
      <c r="O179" s="8">
        <f t="shared" si="20"/>
        <v>3232.5636000000004</v>
      </c>
    </row>
    <row r="180" spans="1:15" outlineLevel="2" x14ac:dyDescent="0.25">
      <c r="A180" s="1" t="s">
        <v>158</v>
      </c>
      <c r="B180" s="1" t="s">
        <v>172</v>
      </c>
      <c r="C180" s="13">
        <v>116.5329</v>
      </c>
      <c r="D180" s="13">
        <v>411.40000000000003</v>
      </c>
      <c r="E180" s="13">
        <v>0</v>
      </c>
      <c r="F180" s="13">
        <v>1243.54</v>
      </c>
      <c r="G180" s="8">
        <v>1771.4729</v>
      </c>
      <c r="H180" s="8">
        <f>+'Current &amp; Proposed Revenues'!D180*1.08+'Current &amp; Proposed Revenues'!F180*5.56</f>
        <v>1316.2399999999998</v>
      </c>
      <c r="I180" s="8">
        <f>(+C180+E180+'Current &amp; Proposed Revenues'!D180*0.79+'Current &amp; Proposed Revenues'!F180*0.85)*0.8</f>
        <v>364.18632000000002</v>
      </c>
      <c r="J180" s="8">
        <f>(+C180+E180+'Current &amp; Proposed Revenues'!D180*0.79+'Current &amp; Proposed Revenues'!F180*0.85)*0.2</f>
        <v>91.046580000000006</v>
      </c>
      <c r="K180" s="8">
        <f t="shared" si="16"/>
        <v>1771.4728999999998</v>
      </c>
      <c r="L180" s="8">
        <f t="shared" si="17"/>
        <v>354.29458</v>
      </c>
      <c r="M180" s="8">
        <f t="shared" si="18"/>
        <v>974.31009500000005</v>
      </c>
      <c r="N180" s="8">
        <f t="shared" si="19"/>
        <v>442.868225</v>
      </c>
      <c r="O180" s="8">
        <f t="shared" si="20"/>
        <v>1771.4729</v>
      </c>
    </row>
    <row r="181" spans="1:15" outlineLevel="2" x14ac:dyDescent="0.25">
      <c r="A181" s="1" t="s">
        <v>158</v>
      </c>
      <c r="B181" s="1" t="s">
        <v>173</v>
      </c>
      <c r="C181" s="13">
        <v>0</v>
      </c>
      <c r="D181" s="13">
        <v>46.189</v>
      </c>
      <c r="E181" s="13">
        <v>0</v>
      </c>
      <c r="F181" s="13">
        <v>224.35</v>
      </c>
      <c r="G181" s="8">
        <v>270.53899999999999</v>
      </c>
      <c r="H181" s="8">
        <f>+'Current &amp; Proposed Revenues'!D181*1.08+'Current &amp; Proposed Revenues'!F181*5.56</f>
        <v>221.27600000000001</v>
      </c>
      <c r="I181" s="8">
        <f>(+C181+E181+'Current &amp; Proposed Revenues'!D181*0.79+'Current &amp; Proposed Revenues'!F181*0.85)*0.8</f>
        <v>39.41040000000001</v>
      </c>
      <c r="J181" s="8">
        <f>(+C181+E181+'Current &amp; Proposed Revenues'!D181*0.79+'Current &amp; Proposed Revenues'!F181*0.85)*0.2</f>
        <v>9.8526000000000025</v>
      </c>
      <c r="K181" s="8">
        <f t="shared" si="16"/>
        <v>270.53900000000004</v>
      </c>
      <c r="L181" s="8">
        <f t="shared" si="17"/>
        <v>54.107799999999997</v>
      </c>
      <c r="M181" s="8">
        <f t="shared" si="18"/>
        <v>148.79644999999999</v>
      </c>
      <c r="N181" s="8">
        <f t="shared" si="19"/>
        <v>67.634749999999997</v>
      </c>
      <c r="O181" s="8">
        <f t="shared" si="20"/>
        <v>270.53899999999999</v>
      </c>
    </row>
    <row r="182" spans="1:15" outlineLevel="2" x14ac:dyDescent="0.25">
      <c r="A182" s="1" t="s">
        <v>158</v>
      </c>
      <c r="B182" s="1" t="s">
        <v>174</v>
      </c>
      <c r="C182" s="13">
        <v>31.6</v>
      </c>
      <c r="D182" s="13">
        <v>1152.6680000000001</v>
      </c>
      <c r="E182" s="13">
        <v>34</v>
      </c>
      <c r="F182" s="13">
        <v>1068.6751999999999</v>
      </c>
      <c r="G182" s="8">
        <v>2286.9431999999997</v>
      </c>
      <c r="H182" s="8">
        <f>+'Current &amp; Proposed Revenues'!D182*1.08+'Current &amp; Proposed Revenues'!F182*5.56</f>
        <v>1592.6751999999999</v>
      </c>
      <c r="I182" s="8">
        <f>(+C182+E182+'Current &amp; Proposed Revenues'!D182*0.79+'Current &amp; Proposed Revenues'!F182*0.85)*0.8</f>
        <v>555.4144</v>
      </c>
      <c r="J182" s="8">
        <f>(+C182+E182+'Current &amp; Proposed Revenues'!D182*0.79+'Current &amp; Proposed Revenues'!F182*0.85)*0.2</f>
        <v>138.8536</v>
      </c>
      <c r="K182" s="8">
        <f t="shared" si="16"/>
        <v>2286.9431999999997</v>
      </c>
      <c r="L182" s="8">
        <f t="shared" si="17"/>
        <v>457.38863999999995</v>
      </c>
      <c r="M182" s="8">
        <f t="shared" si="18"/>
        <v>1257.8187599999999</v>
      </c>
      <c r="N182" s="8">
        <f t="shared" si="19"/>
        <v>571.73579999999993</v>
      </c>
      <c r="O182" s="8">
        <f t="shared" si="20"/>
        <v>2286.9431999999997</v>
      </c>
    </row>
    <row r="183" spans="1:15" outlineLevel="2" x14ac:dyDescent="0.25">
      <c r="A183" s="1" t="s">
        <v>158</v>
      </c>
      <c r="B183" s="1" t="s">
        <v>175</v>
      </c>
      <c r="C183" s="13">
        <v>31.6</v>
      </c>
      <c r="D183" s="13">
        <v>0</v>
      </c>
      <c r="E183" s="13">
        <v>0</v>
      </c>
      <c r="F183" s="13">
        <v>0</v>
      </c>
      <c r="G183" s="8">
        <v>31.6</v>
      </c>
      <c r="H183" s="8">
        <f>+'Current &amp; Proposed Revenues'!D183*1.08+'Current &amp; Proposed Revenues'!F183*5.56</f>
        <v>0</v>
      </c>
      <c r="I183" s="8">
        <f>(+C183+E183+'Current &amp; Proposed Revenues'!D183*0.79+'Current &amp; Proposed Revenues'!F183*0.85)*0.8</f>
        <v>25.28</v>
      </c>
      <c r="J183" s="8">
        <f>(+C183+E183+'Current &amp; Proposed Revenues'!D183*0.79+'Current &amp; Proposed Revenues'!F183*0.85)*0.2</f>
        <v>6.32</v>
      </c>
      <c r="K183" s="8">
        <f t="shared" si="16"/>
        <v>31.6</v>
      </c>
      <c r="L183" s="8">
        <f t="shared" si="17"/>
        <v>6.32</v>
      </c>
      <c r="M183" s="8">
        <f t="shared" si="18"/>
        <v>17.380000000000003</v>
      </c>
      <c r="N183" s="8">
        <f t="shared" si="19"/>
        <v>7.9</v>
      </c>
      <c r="O183" s="8">
        <f t="shared" si="20"/>
        <v>31.6</v>
      </c>
    </row>
    <row r="184" spans="1:15" outlineLevel="2" x14ac:dyDescent="0.25">
      <c r="A184" s="1" t="s">
        <v>158</v>
      </c>
      <c r="B184" s="1" t="s">
        <v>176</v>
      </c>
      <c r="C184" s="13">
        <v>506.42160000000001</v>
      </c>
      <c r="D184" s="13">
        <v>1102.8698999999999</v>
      </c>
      <c r="E184" s="13">
        <v>89.25</v>
      </c>
      <c r="F184" s="13">
        <v>5928.1603000000005</v>
      </c>
      <c r="G184" s="8">
        <v>7626.7018000000007</v>
      </c>
      <c r="H184" s="8">
        <f>+'Current &amp; Proposed Revenues'!D184*1.08+'Current &amp; Proposed Revenues'!F184*5.56</f>
        <v>5779.0064000000002</v>
      </c>
      <c r="I184" s="8">
        <f>(+C184+E184+'Current &amp; Proposed Revenues'!D184*0.79+'Current &amp; Proposed Revenues'!F184*0.85)*0.8</f>
        <v>1478.1563200000001</v>
      </c>
      <c r="J184" s="8">
        <f>(+C184+E184+'Current &amp; Proposed Revenues'!D184*0.79+'Current &amp; Proposed Revenues'!F184*0.85)*0.2</f>
        <v>369.53908000000001</v>
      </c>
      <c r="K184" s="8">
        <f t="shared" si="16"/>
        <v>7626.7018000000007</v>
      </c>
      <c r="L184" s="8">
        <f t="shared" si="17"/>
        <v>1525.3403600000001</v>
      </c>
      <c r="M184" s="8">
        <f t="shared" si="18"/>
        <v>4194.6859900000009</v>
      </c>
      <c r="N184" s="8">
        <f t="shared" si="19"/>
        <v>1906.6754500000002</v>
      </c>
      <c r="O184" s="8">
        <f t="shared" si="20"/>
        <v>7626.7018000000007</v>
      </c>
    </row>
    <row r="185" spans="1:15" outlineLevel="2" x14ac:dyDescent="0.25">
      <c r="A185" s="1" t="s">
        <v>158</v>
      </c>
      <c r="B185" s="1" t="s">
        <v>177</v>
      </c>
      <c r="C185" s="13">
        <v>288.15250000000003</v>
      </c>
      <c r="D185" s="13">
        <v>2201.6071000000002</v>
      </c>
      <c r="E185" s="13">
        <v>105.46799999999999</v>
      </c>
      <c r="F185" s="13">
        <v>9415.7131000000008</v>
      </c>
      <c r="G185" s="8">
        <v>12010.940700000001</v>
      </c>
      <c r="H185" s="8">
        <f>+'Current &amp; Proposed Revenues'!D185*1.08+'Current &amp; Proposed Revenues'!F185*5.56</f>
        <v>9438.655999999999</v>
      </c>
      <c r="I185" s="8">
        <f>(+C185+E185+'Current &amp; Proposed Revenues'!D185*0.79+'Current &amp; Proposed Revenues'!F185*0.85)*0.8</f>
        <v>2057.8277600000001</v>
      </c>
      <c r="J185" s="8">
        <f>(+C185+E185+'Current &amp; Proposed Revenues'!D185*0.79+'Current &amp; Proposed Revenues'!F185*0.85)*0.2</f>
        <v>514.45694000000003</v>
      </c>
      <c r="K185" s="8">
        <f t="shared" si="16"/>
        <v>12010.940699999999</v>
      </c>
      <c r="L185" s="8">
        <f t="shared" si="17"/>
        <v>2402.1881400000002</v>
      </c>
      <c r="M185" s="8">
        <f t="shared" si="18"/>
        <v>6606.017385000001</v>
      </c>
      <c r="N185" s="8">
        <f t="shared" si="19"/>
        <v>3002.7351750000003</v>
      </c>
      <c r="O185" s="8">
        <f t="shared" si="20"/>
        <v>12010.940700000001</v>
      </c>
    </row>
    <row r="186" spans="1:15" outlineLevel="2" x14ac:dyDescent="0.25">
      <c r="A186" s="1" t="s">
        <v>158</v>
      </c>
      <c r="B186" s="1" t="s">
        <v>178</v>
      </c>
      <c r="C186" s="13">
        <v>118.5</v>
      </c>
      <c r="D186" s="13">
        <v>901.77010000000007</v>
      </c>
      <c r="E186" s="13">
        <v>58.003999999999991</v>
      </c>
      <c r="F186" s="13">
        <v>1138.4159999999999</v>
      </c>
      <c r="G186" s="8">
        <v>2216.6900999999998</v>
      </c>
      <c r="H186" s="8">
        <f>+'Current &amp; Proposed Revenues'!D186*1.08+'Current &amp; Proposed Revenues'!F186*5.56</f>
        <v>1508.2644</v>
      </c>
      <c r="I186" s="8">
        <f>(+C186+E186+'Current &amp; Proposed Revenues'!D186*0.79+'Current &amp; Proposed Revenues'!F186*0.85)*0.8</f>
        <v>566.74056000000007</v>
      </c>
      <c r="J186" s="8">
        <f>(+C186+E186+'Current &amp; Proposed Revenues'!D186*0.79+'Current &amp; Proposed Revenues'!F186*0.85)*0.2</f>
        <v>141.68514000000002</v>
      </c>
      <c r="K186" s="8">
        <f t="shared" si="16"/>
        <v>2216.6901000000003</v>
      </c>
      <c r="L186" s="8">
        <f t="shared" si="17"/>
        <v>443.33801999999997</v>
      </c>
      <c r="M186" s="8">
        <f t="shared" si="18"/>
        <v>1219.1795549999999</v>
      </c>
      <c r="N186" s="8">
        <f t="shared" si="19"/>
        <v>554.17252499999995</v>
      </c>
      <c r="O186" s="8">
        <f t="shared" si="20"/>
        <v>2216.6900999999998</v>
      </c>
    </row>
    <row r="187" spans="1:15" outlineLevel="2" x14ac:dyDescent="0.25">
      <c r="A187" s="1" t="s">
        <v>158</v>
      </c>
      <c r="B187" s="1" t="s">
        <v>179</v>
      </c>
      <c r="C187" s="13">
        <v>27.650000000000002</v>
      </c>
      <c r="D187" s="13">
        <v>102.85000000000001</v>
      </c>
      <c r="E187" s="13">
        <v>0</v>
      </c>
      <c r="F187" s="13">
        <v>160.25</v>
      </c>
      <c r="G187" s="8">
        <v>290.75</v>
      </c>
      <c r="H187" s="8">
        <f>+'Current &amp; Proposed Revenues'!D187*1.08+'Current &amp; Proposed Revenues'!F187*5.56</f>
        <v>198.4</v>
      </c>
      <c r="I187" s="8">
        <f>(+C187+E187+'Current &amp; Proposed Revenues'!D187*0.79+'Current &amp; Proposed Revenues'!F187*0.85)*0.8</f>
        <v>73.88000000000001</v>
      </c>
      <c r="J187" s="8">
        <f>(+C187+E187+'Current &amp; Proposed Revenues'!D187*0.79+'Current &amp; Proposed Revenues'!F187*0.85)*0.2</f>
        <v>18.470000000000002</v>
      </c>
      <c r="K187" s="8">
        <f t="shared" si="16"/>
        <v>290.75000000000006</v>
      </c>
      <c r="L187" s="8">
        <f t="shared" si="17"/>
        <v>58.150000000000006</v>
      </c>
      <c r="M187" s="8">
        <f t="shared" si="18"/>
        <v>159.91250000000002</v>
      </c>
      <c r="N187" s="8">
        <f t="shared" si="19"/>
        <v>72.6875</v>
      </c>
      <c r="O187" s="8">
        <f t="shared" si="20"/>
        <v>290.75</v>
      </c>
    </row>
    <row r="188" spans="1:15" outlineLevel="2" x14ac:dyDescent="0.25">
      <c r="A188" s="1" t="s">
        <v>158</v>
      </c>
      <c r="B188" s="1" t="s">
        <v>180</v>
      </c>
      <c r="C188" s="13">
        <v>37.92</v>
      </c>
      <c r="D188" s="13">
        <v>1192.9478000000001</v>
      </c>
      <c r="E188" s="13">
        <v>0</v>
      </c>
      <c r="F188" s="13">
        <v>1132.6469999999999</v>
      </c>
      <c r="G188" s="8">
        <v>2363.5147999999999</v>
      </c>
      <c r="H188" s="8">
        <f>+'Current &amp; Proposed Revenues'!D188*1.08+'Current &amp; Proposed Revenues'!F188*5.56</f>
        <v>1671.4272000000001</v>
      </c>
      <c r="I188" s="8">
        <f>(+C188+E188+'Current &amp; Proposed Revenues'!D188*0.79+'Current &amp; Proposed Revenues'!F188*0.85)*0.8</f>
        <v>553.6700800000001</v>
      </c>
      <c r="J188" s="8">
        <f>(+C188+E188+'Current &amp; Proposed Revenues'!D188*0.79+'Current &amp; Proposed Revenues'!F188*0.85)*0.2</f>
        <v>138.41752000000002</v>
      </c>
      <c r="K188" s="8">
        <f t="shared" si="16"/>
        <v>2363.5147999999999</v>
      </c>
      <c r="L188" s="8">
        <f t="shared" si="17"/>
        <v>472.70296000000002</v>
      </c>
      <c r="M188" s="8">
        <f t="shared" si="18"/>
        <v>1299.9331400000001</v>
      </c>
      <c r="N188" s="8">
        <f t="shared" si="19"/>
        <v>590.87869999999998</v>
      </c>
      <c r="O188" s="8">
        <f t="shared" si="20"/>
        <v>2363.5147999999999</v>
      </c>
    </row>
    <row r="189" spans="1:15" outlineLevel="2" x14ac:dyDescent="0.25">
      <c r="A189" s="1" t="s">
        <v>158</v>
      </c>
      <c r="B189" s="1" t="s">
        <v>181</v>
      </c>
      <c r="C189" s="13">
        <v>56.232200000000006</v>
      </c>
      <c r="D189" s="13">
        <v>115.94000000000001</v>
      </c>
      <c r="E189" s="13">
        <v>0</v>
      </c>
      <c r="F189" s="13">
        <v>179.48000000000002</v>
      </c>
      <c r="G189" s="8">
        <v>351.65220000000005</v>
      </c>
      <c r="H189" s="8">
        <f>+'Current &amp; Proposed Revenues'!D189*1.08+'Current &amp; Proposed Revenues'!F189*5.56</f>
        <v>222.64</v>
      </c>
      <c r="I189" s="8">
        <f>(+C189+E189+'Current &amp; Proposed Revenues'!D189*0.79+'Current &amp; Proposed Revenues'!F189*0.85)*0.8</f>
        <v>103.20976000000002</v>
      </c>
      <c r="J189" s="8">
        <f>(+C189+E189+'Current &amp; Proposed Revenues'!D189*0.79+'Current &amp; Proposed Revenues'!F189*0.85)*0.2</f>
        <v>25.802440000000004</v>
      </c>
      <c r="K189" s="8">
        <f t="shared" si="16"/>
        <v>351.65219999999999</v>
      </c>
      <c r="L189" s="8">
        <f t="shared" si="17"/>
        <v>70.33044000000001</v>
      </c>
      <c r="M189" s="8">
        <f t="shared" si="18"/>
        <v>193.40871000000004</v>
      </c>
      <c r="N189" s="8">
        <f t="shared" si="19"/>
        <v>87.913050000000013</v>
      </c>
      <c r="O189" s="8">
        <f t="shared" si="20"/>
        <v>351.65220000000005</v>
      </c>
    </row>
    <row r="190" spans="1:15" outlineLevel="1" x14ac:dyDescent="0.25">
      <c r="A190" s="23" t="s">
        <v>1265</v>
      </c>
      <c r="B190" s="22"/>
      <c r="C190" s="13">
        <f t="shared" ref="C190:O190" si="23">SUBTOTAL(9,C166:C189)</f>
        <v>3068.9603999999999</v>
      </c>
      <c r="D190" s="13">
        <f t="shared" si="23"/>
        <v>19238.859199999999</v>
      </c>
      <c r="E190" s="13">
        <f t="shared" si="23"/>
        <v>1620.8395</v>
      </c>
      <c r="F190" s="13">
        <f t="shared" si="23"/>
        <v>49604.810600000004</v>
      </c>
      <c r="G190" s="8">
        <f t="shared" si="23"/>
        <v>73533.469700000001</v>
      </c>
      <c r="H190" s="8">
        <f t="shared" si="23"/>
        <v>54138.162399999987</v>
      </c>
      <c r="I190" s="8">
        <f t="shared" si="23"/>
        <v>15516.245840000001</v>
      </c>
      <c r="J190" s="8">
        <f t="shared" si="23"/>
        <v>3879.0614600000004</v>
      </c>
      <c r="K190" s="8">
        <f t="shared" si="23"/>
        <v>73533.469700000001</v>
      </c>
      <c r="L190" s="8">
        <f t="shared" si="23"/>
        <v>14706.693939999999</v>
      </c>
      <c r="M190" s="8">
        <f t="shared" si="23"/>
        <v>40443.408335000015</v>
      </c>
      <c r="N190" s="8">
        <f t="shared" si="23"/>
        <v>18383.367425</v>
      </c>
      <c r="O190" s="8">
        <f t="shared" si="23"/>
        <v>73533.469700000001</v>
      </c>
    </row>
    <row r="191" spans="1:15" outlineLevel="2" x14ac:dyDescent="0.25">
      <c r="A191" s="1" t="s">
        <v>182</v>
      </c>
      <c r="B191" s="1" t="s">
        <v>183</v>
      </c>
      <c r="C191" s="13">
        <v>18.170000000000002</v>
      </c>
      <c r="D191" s="13">
        <v>250.58</v>
      </c>
      <c r="E191" s="13">
        <v>0</v>
      </c>
      <c r="F191" s="13">
        <v>1730.059</v>
      </c>
      <c r="G191" s="8">
        <v>1998.809</v>
      </c>
      <c r="H191" s="8">
        <f>+'Current &amp; Proposed Revenues'!D191*1.08+'Current &amp; Proposed Revenues'!F191*5.56</f>
        <v>1645.3639999999998</v>
      </c>
      <c r="I191" s="8">
        <f>(+C191+E191+'Current &amp; Proposed Revenues'!D191*0.79+'Current &amp; Proposed Revenues'!F191*0.85)*0.8</f>
        <v>282.75599999999997</v>
      </c>
      <c r="J191" s="8">
        <f>(+C191+E191+'Current &amp; Proposed Revenues'!D191*0.79+'Current &amp; Proposed Revenues'!F191*0.85)*0.2</f>
        <v>70.688999999999993</v>
      </c>
      <c r="K191" s="8">
        <f t="shared" si="16"/>
        <v>1998.809</v>
      </c>
      <c r="L191" s="8">
        <f t="shared" si="17"/>
        <v>399.76179999999999</v>
      </c>
      <c r="M191" s="8">
        <f t="shared" si="18"/>
        <v>1099.3449500000002</v>
      </c>
      <c r="N191" s="8">
        <f t="shared" si="19"/>
        <v>499.70224999999999</v>
      </c>
      <c r="O191" s="8">
        <f t="shared" si="20"/>
        <v>1998.8090000000002</v>
      </c>
    </row>
    <row r="192" spans="1:15" outlineLevel="2" x14ac:dyDescent="0.25">
      <c r="A192" s="1" t="s">
        <v>182</v>
      </c>
      <c r="B192" s="1" t="s">
        <v>184</v>
      </c>
      <c r="C192" s="13">
        <v>529.93200000000002</v>
      </c>
      <c r="D192" s="13">
        <v>3588.7918000000004</v>
      </c>
      <c r="E192" s="13">
        <v>73.95</v>
      </c>
      <c r="F192" s="13">
        <v>4824.8070000000007</v>
      </c>
      <c r="G192" s="8">
        <v>9017.4808000000012</v>
      </c>
      <c r="H192" s="8">
        <f>+'Current &amp; Proposed Revenues'!D192*1.08+'Current &amp; Proposed Revenues'!F192*5.56</f>
        <v>6257.6831999999995</v>
      </c>
      <c r="I192" s="8">
        <f>(+C192+E192+'Current &amp; Proposed Revenues'!D192*0.79+'Current &amp; Proposed Revenues'!F192*0.85)*0.8</f>
        <v>2207.8380800000004</v>
      </c>
      <c r="J192" s="8">
        <f>(+C192+E192+'Current &amp; Proposed Revenues'!D192*0.79+'Current &amp; Proposed Revenues'!F192*0.85)*0.2</f>
        <v>551.95952000000011</v>
      </c>
      <c r="K192" s="8">
        <f t="shared" si="16"/>
        <v>9017.4808000000012</v>
      </c>
      <c r="L192" s="8">
        <f t="shared" si="17"/>
        <v>1803.4961600000004</v>
      </c>
      <c r="M192" s="8">
        <f t="shared" si="18"/>
        <v>4959.6144400000012</v>
      </c>
      <c r="N192" s="8">
        <f t="shared" si="19"/>
        <v>2254.3702000000003</v>
      </c>
      <c r="O192" s="8">
        <f t="shared" si="20"/>
        <v>9017.4808000000012</v>
      </c>
    </row>
    <row r="193" spans="1:15" outlineLevel="2" x14ac:dyDescent="0.25">
      <c r="A193" s="1" t="s">
        <v>182</v>
      </c>
      <c r="B193" s="1" t="s">
        <v>185</v>
      </c>
      <c r="C193" s="13">
        <v>46.61</v>
      </c>
      <c r="D193" s="13">
        <v>164.56</v>
      </c>
      <c r="E193" s="13">
        <v>34</v>
      </c>
      <c r="F193" s="13">
        <v>1173.03</v>
      </c>
      <c r="G193" s="8">
        <v>1418.2</v>
      </c>
      <c r="H193" s="8">
        <f>+'Current &amp; Proposed Revenues'!D193*1.08+'Current &amp; Proposed Revenues'!F193*5.56</f>
        <v>1112.52</v>
      </c>
      <c r="I193" s="8">
        <f>(+C193+E193+'Current &amp; Proposed Revenues'!D193*0.79+'Current &amp; Proposed Revenues'!F193*0.85)*0.8</f>
        <v>244.54399999999998</v>
      </c>
      <c r="J193" s="8">
        <f>(+C193+E193+'Current &amp; Proposed Revenues'!D193*0.79+'Current &amp; Proposed Revenues'!F193*0.85)*0.2</f>
        <v>61.135999999999996</v>
      </c>
      <c r="K193" s="8">
        <f t="shared" si="16"/>
        <v>1418.1999999999998</v>
      </c>
      <c r="L193" s="8">
        <f t="shared" si="17"/>
        <v>283.64000000000004</v>
      </c>
      <c r="M193" s="8">
        <f t="shared" si="18"/>
        <v>780.0100000000001</v>
      </c>
      <c r="N193" s="8">
        <f t="shared" si="19"/>
        <v>354.55</v>
      </c>
      <c r="O193" s="8">
        <f t="shared" si="20"/>
        <v>1418.2</v>
      </c>
    </row>
    <row r="194" spans="1:15" outlineLevel="2" x14ac:dyDescent="0.25">
      <c r="A194" s="1" t="s">
        <v>182</v>
      </c>
      <c r="B194" s="1" t="s">
        <v>186</v>
      </c>
      <c r="C194" s="13">
        <v>31.6</v>
      </c>
      <c r="D194" s="13">
        <v>3211.9119999999998</v>
      </c>
      <c r="E194" s="13">
        <v>0</v>
      </c>
      <c r="F194" s="13">
        <v>4277.2647999999999</v>
      </c>
      <c r="G194" s="8">
        <v>7520.7767999999996</v>
      </c>
      <c r="H194" s="8">
        <f>+'Current &amp; Proposed Revenues'!D194*1.08+'Current &amp; Proposed Revenues'!F194*5.56</f>
        <v>5565.0847999999996</v>
      </c>
      <c r="I194" s="8">
        <f>(+C194+E194+'Current &amp; Proposed Revenues'!D194*0.79+'Current &amp; Proposed Revenues'!F194*0.85)*0.8</f>
        <v>1564.5536000000002</v>
      </c>
      <c r="J194" s="8">
        <f>(+C194+E194+'Current &amp; Proposed Revenues'!D194*0.79+'Current &amp; Proposed Revenues'!F194*0.85)*0.2</f>
        <v>391.13840000000005</v>
      </c>
      <c r="K194" s="8">
        <f t="shared" si="16"/>
        <v>7520.7767999999996</v>
      </c>
      <c r="L194" s="8">
        <f t="shared" si="17"/>
        <v>1504.15536</v>
      </c>
      <c r="M194" s="8">
        <f t="shared" si="18"/>
        <v>4136.42724</v>
      </c>
      <c r="N194" s="8">
        <f t="shared" si="19"/>
        <v>1880.1941999999999</v>
      </c>
      <c r="O194" s="8">
        <f t="shared" si="20"/>
        <v>7520.7767999999996</v>
      </c>
    </row>
    <row r="195" spans="1:15" outlineLevel="2" x14ac:dyDescent="0.25">
      <c r="A195" s="1" t="s">
        <v>182</v>
      </c>
      <c r="B195" s="1" t="s">
        <v>92</v>
      </c>
      <c r="C195" s="13">
        <v>57.67</v>
      </c>
      <c r="D195" s="13">
        <v>2515.2248</v>
      </c>
      <c r="E195" s="13">
        <v>92.956000000000003</v>
      </c>
      <c r="F195" s="13">
        <v>3156.0276000000003</v>
      </c>
      <c r="G195" s="8">
        <v>5821.8784000000005</v>
      </c>
      <c r="H195" s="8">
        <f>+'Current &amp; Proposed Revenues'!D195*1.08+'Current &amp; Proposed Revenues'!F195*5.56</f>
        <v>4190.1648000000005</v>
      </c>
      <c r="I195" s="8">
        <f>(+C195+E195+'Current &amp; Proposed Revenues'!D195*0.79+'Current &amp; Proposed Revenues'!F195*0.85)*0.8</f>
        <v>1305.3708800000002</v>
      </c>
      <c r="J195" s="8">
        <f>(+C195+E195+'Current &amp; Proposed Revenues'!D195*0.79+'Current &amp; Proposed Revenues'!F195*0.85)*0.2</f>
        <v>326.34272000000004</v>
      </c>
      <c r="K195" s="8">
        <f t="shared" si="16"/>
        <v>5821.8784000000005</v>
      </c>
      <c r="L195" s="8">
        <f t="shared" si="17"/>
        <v>1164.3756800000001</v>
      </c>
      <c r="M195" s="8">
        <f t="shared" si="18"/>
        <v>3202.0331200000005</v>
      </c>
      <c r="N195" s="8">
        <f t="shared" si="19"/>
        <v>1455.4696000000001</v>
      </c>
      <c r="O195" s="8">
        <f t="shared" si="20"/>
        <v>5821.8784000000014</v>
      </c>
    </row>
    <row r="196" spans="1:15" outlineLevel="2" x14ac:dyDescent="0.25">
      <c r="A196" s="1" t="s">
        <v>182</v>
      </c>
      <c r="B196" s="1" t="s">
        <v>187</v>
      </c>
      <c r="C196" s="13">
        <v>82.586600000000004</v>
      </c>
      <c r="D196" s="13">
        <v>1059.0932</v>
      </c>
      <c r="E196" s="13">
        <v>0</v>
      </c>
      <c r="F196" s="13">
        <v>512.79999999999995</v>
      </c>
      <c r="G196" s="8">
        <v>1654.4798000000001</v>
      </c>
      <c r="H196" s="8">
        <f>+'Current &amp; Proposed Revenues'!D196*1.08+'Current &amp; Proposed Revenues'!F196*5.56</f>
        <v>1056.4688000000001</v>
      </c>
      <c r="I196" s="8">
        <f>(+C196+E196+'Current &amp; Proposed Revenues'!D196*0.79+'Current &amp; Proposed Revenues'!F196*0.85)*0.8</f>
        <v>478.4088000000001</v>
      </c>
      <c r="J196" s="8">
        <f>(+C196+E196+'Current &amp; Proposed Revenues'!D196*0.79+'Current &amp; Proposed Revenues'!F196*0.85)*0.2</f>
        <v>119.60220000000002</v>
      </c>
      <c r="K196" s="8">
        <f t="shared" si="16"/>
        <v>1654.4798000000003</v>
      </c>
      <c r="L196" s="8">
        <f t="shared" si="17"/>
        <v>330.89596000000006</v>
      </c>
      <c r="M196" s="8">
        <f t="shared" si="18"/>
        <v>909.96389000000011</v>
      </c>
      <c r="N196" s="8">
        <f t="shared" si="19"/>
        <v>413.61995000000002</v>
      </c>
      <c r="O196" s="8">
        <f t="shared" si="20"/>
        <v>1654.4798000000003</v>
      </c>
    </row>
    <row r="197" spans="1:15" outlineLevel="2" x14ac:dyDescent="0.25">
      <c r="A197" s="1" t="s">
        <v>182</v>
      </c>
      <c r="B197" s="1" t="s">
        <v>188</v>
      </c>
      <c r="C197" s="13">
        <v>0</v>
      </c>
      <c r="D197" s="13">
        <v>1455.2527000000002</v>
      </c>
      <c r="E197" s="13">
        <v>0</v>
      </c>
      <c r="F197" s="13">
        <v>775.54589999999996</v>
      </c>
      <c r="G197" s="8">
        <v>2230.7986000000001</v>
      </c>
      <c r="H197" s="8">
        <f>+'Current &amp; Proposed Revenues'!D197*1.08+'Current &amp; Proposed Revenues'!F197*5.56</f>
        <v>1513.1712000000002</v>
      </c>
      <c r="I197" s="8">
        <f>(+C197+E197+'Current &amp; Proposed Revenues'!D197*0.79+'Current &amp; Proposed Revenues'!F197*0.85)*0.8</f>
        <v>574.10192000000006</v>
      </c>
      <c r="J197" s="8">
        <f>(+C197+E197+'Current &amp; Proposed Revenues'!D197*0.79+'Current &amp; Proposed Revenues'!F197*0.85)*0.2</f>
        <v>143.52548000000002</v>
      </c>
      <c r="K197" s="8">
        <f t="shared" si="16"/>
        <v>2230.7986000000001</v>
      </c>
      <c r="L197" s="8">
        <f t="shared" si="17"/>
        <v>446.15972000000005</v>
      </c>
      <c r="M197" s="8">
        <f t="shared" si="18"/>
        <v>1226.9392300000002</v>
      </c>
      <c r="N197" s="8">
        <f t="shared" si="19"/>
        <v>557.69965000000002</v>
      </c>
      <c r="O197" s="8">
        <f t="shared" si="20"/>
        <v>2230.7986000000001</v>
      </c>
    </row>
    <row r="198" spans="1:15" outlineLevel="2" x14ac:dyDescent="0.25">
      <c r="A198" s="1" t="s">
        <v>182</v>
      </c>
      <c r="B198" s="1" t="s">
        <v>189</v>
      </c>
      <c r="C198" s="13">
        <v>27.650000000000002</v>
      </c>
      <c r="D198" s="13">
        <v>1358.1623</v>
      </c>
      <c r="E198" s="13">
        <v>17.867000000000001</v>
      </c>
      <c r="F198" s="13">
        <v>2493.4900000000002</v>
      </c>
      <c r="G198" s="8">
        <v>3897.1693000000005</v>
      </c>
      <c r="H198" s="8">
        <f>+'Current &amp; Proposed Revenues'!D198*1.08+'Current &amp; Proposed Revenues'!F198*5.56</f>
        <v>2947.2331999999997</v>
      </c>
      <c r="I198" s="8">
        <f>(+C198+E198+'Current &amp; Proposed Revenues'!D198*0.79+'Current &amp; Proposed Revenues'!F198*0.85)*0.8</f>
        <v>759.94888000000003</v>
      </c>
      <c r="J198" s="8">
        <f>(+C198+E198+'Current &amp; Proposed Revenues'!D198*0.79+'Current &amp; Proposed Revenues'!F198*0.85)*0.2</f>
        <v>189.98722000000001</v>
      </c>
      <c r="K198" s="8">
        <f t="shared" si="16"/>
        <v>3897.1692999999996</v>
      </c>
      <c r="L198" s="8">
        <f t="shared" si="17"/>
        <v>779.4338600000001</v>
      </c>
      <c r="M198" s="8">
        <f t="shared" si="18"/>
        <v>2143.4431150000005</v>
      </c>
      <c r="N198" s="8">
        <f t="shared" si="19"/>
        <v>974.29232500000012</v>
      </c>
      <c r="O198" s="8">
        <f t="shared" si="20"/>
        <v>3897.1693000000005</v>
      </c>
    </row>
    <row r="199" spans="1:15" outlineLevel="2" x14ac:dyDescent="0.25">
      <c r="A199" s="1" t="s">
        <v>182</v>
      </c>
      <c r="B199" s="1" t="s">
        <v>190</v>
      </c>
      <c r="C199" s="13">
        <v>23.700000000000003</v>
      </c>
      <c r="D199" s="13">
        <v>660.4466000000001</v>
      </c>
      <c r="E199" s="13">
        <v>0</v>
      </c>
      <c r="F199" s="13">
        <v>1025.5999999999999</v>
      </c>
      <c r="G199" s="8">
        <v>1709.7465999999999</v>
      </c>
      <c r="H199" s="8">
        <f>+'Current &amp; Proposed Revenues'!D199*1.08+'Current &amp; Proposed Revenues'!F199*5.56</f>
        <v>1271.0344</v>
      </c>
      <c r="I199" s="8">
        <f>(+C199+E199+'Current &amp; Proposed Revenues'!D199*0.79+'Current &amp; Proposed Revenues'!F199*0.85)*0.8</f>
        <v>350.96976000000001</v>
      </c>
      <c r="J199" s="8">
        <f>(+C199+E199+'Current &amp; Proposed Revenues'!D199*0.79+'Current &amp; Proposed Revenues'!F199*0.85)*0.2</f>
        <v>87.742440000000002</v>
      </c>
      <c r="K199" s="8">
        <f t="shared" si="16"/>
        <v>1709.7465999999999</v>
      </c>
      <c r="L199" s="8">
        <f t="shared" si="17"/>
        <v>341.94932</v>
      </c>
      <c r="M199" s="8">
        <f t="shared" si="18"/>
        <v>940.36063000000001</v>
      </c>
      <c r="N199" s="8">
        <f t="shared" si="19"/>
        <v>427.43664999999999</v>
      </c>
      <c r="O199" s="8">
        <f t="shared" si="20"/>
        <v>1709.7465999999999</v>
      </c>
    </row>
    <row r="200" spans="1:15" outlineLevel="2" x14ac:dyDescent="0.25">
      <c r="A200" s="1" t="s">
        <v>182</v>
      </c>
      <c r="B200" s="1" t="s">
        <v>191</v>
      </c>
      <c r="C200" s="13">
        <v>0</v>
      </c>
      <c r="D200" s="13">
        <v>0</v>
      </c>
      <c r="E200" s="13">
        <v>0</v>
      </c>
      <c r="F200" s="13">
        <v>262.81</v>
      </c>
      <c r="G200" s="8">
        <v>262.81</v>
      </c>
      <c r="H200" s="8">
        <f>+'Current &amp; Proposed Revenues'!D200*1.08+'Current &amp; Proposed Revenues'!F200*5.56</f>
        <v>227.95999999999998</v>
      </c>
      <c r="I200" s="8">
        <f>(+C200+E200+'Current &amp; Proposed Revenues'!D200*0.79+'Current &amp; Proposed Revenues'!F200*0.85)*0.8</f>
        <v>27.880000000000003</v>
      </c>
      <c r="J200" s="8">
        <f>(+C200+E200+'Current &amp; Proposed Revenues'!D200*0.79+'Current &amp; Proposed Revenues'!F200*0.85)*0.2</f>
        <v>6.9700000000000006</v>
      </c>
      <c r="K200" s="8">
        <f t="shared" si="16"/>
        <v>262.81</v>
      </c>
      <c r="L200" s="8">
        <f t="shared" si="17"/>
        <v>52.562000000000005</v>
      </c>
      <c r="M200" s="8">
        <f t="shared" si="18"/>
        <v>144.5455</v>
      </c>
      <c r="N200" s="8">
        <f t="shared" si="19"/>
        <v>65.702500000000001</v>
      </c>
      <c r="O200" s="8">
        <f t="shared" si="20"/>
        <v>262.81</v>
      </c>
    </row>
    <row r="201" spans="1:15" outlineLevel="2" x14ac:dyDescent="0.25">
      <c r="A201" s="1" t="s">
        <v>182</v>
      </c>
      <c r="B201" s="1" t="s">
        <v>192</v>
      </c>
      <c r="C201" s="13">
        <v>318.37</v>
      </c>
      <c r="D201" s="13">
        <v>5417.9697000000006</v>
      </c>
      <c r="E201" s="13">
        <v>308.15899999999999</v>
      </c>
      <c r="F201" s="13">
        <v>4029.4542000000001</v>
      </c>
      <c r="G201" s="8">
        <v>10073.9529</v>
      </c>
      <c r="H201" s="8">
        <f>+'Current &amp; Proposed Revenues'!D201*1.08+'Current &amp; Proposed Revenues'!F201*5.56</f>
        <v>6624.2219999999998</v>
      </c>
      <c r="I201" s="8">
        <f>(+C201+E201+'Current &amp; Proposed Revenues'!D201*0.79+'Current &amp; Proposed Revenues'!F201*0.85)*0.8</f>
        <v>2759.7847200000006</v>
      </c>
      <c r="J201" s="8">
        <f>(+C201+E201+'Current &amp; Proposed Revenues'!D201*0.79+'Current &amp; Proposed Revenues'!F201*0.85)*0.2</f>
        <v>689.94618000000014</v>
      </c>
      <c r="K201" s="8">
        <f t="shared" si="16"/>
        <v>10073.952900000002</v>
      </c>
      <c r="L201" s="8">
        <f t="shared" si="17"/>
        <v>2014.7905800000001</v>
      </c>
      <c r="M201" s="8">
        <f t="shared" si="18"/>
        <v>5540.6740950000003</v>
      </c>
      <c r="N201" s="8">
        <f t="shared" si="19"/>
        <v>2518.4882250000001</v>
      </c>
      <c r="O201" s="8">
        <f t="shared" si="20"/>
        <v>10073.9529</v>
      </c>
    </row>
    <row r="202" spans="1:15" outlineLevel="2" x14ac:dyDescent="0.25">
      <c r="A202" s="1" t="s">
        <v>182</v>
      </c>
      <c r="B202" s="1" t="s">
        <v>193</v>
      </c>
      <c r="C202" s="13">
        <v>21.061400000000003</v>
      </c>
      <c r="D202" s="13">
        <v>1295.2181</v>
      </c>
      <c r="E202" s="13">
        <v>33.15</v>
      </c>
      <c r="F202" s="13">
        <v>416.65000000000003</v>
      </c>
      <c r="G202" s="8">
        <v>1766.0795000000003</v>
      </c>
      <c r="H202" s="8">
        <f>+'Current &amp; Proposed Revenues'!D202*1.08+'Current &amp; Proposed Revenues'!F202*5.56</f>
        <v>1109.4404</v>
      </c>
      <c r="I202" s="8">
        <f>(+C202+E202+'Current &amp; Proposed Revenues'!D202*0.79+'Current &amp; Proposed Revenues'!F202*0.85)*0.8</f>
        <v>525.31128000000012</v>
      </c>
      <c r="J202" s="8">
        <f>(+C202+E202+'Current &amp; Proposed Revenues'!D202*0.79+'Current &amp; Proposed Revenues'!F202*0.85)*0.2</f>
        <v>131.32782000000003</v>
      </c>
      <c r="K202" s="8">
        <f t="shared" si="16"/>
        <v>1766.0795000000001</v>
      </c>
      <c r="L202" s="8">
        <f t="shared" si="17"/>
        <v>353.21590000000009</v>
      </c>
      <c r="M202" s="8">
        <f t="shared" si="18"/>
        <v>971.34372500000018</v>
      </c>
      <c r="N202" s="8">
        <f t="shared" si="19"/>
        <v>441.51987500000007</v>
      </c>
      <c r="O202" s="8">
        <f t="shared" si="20"/>
        <v>1766.0795000000003</v>
      </c>
    </row>
    <row r="203" spans="1:15" outlineLevel="2" x14ac:dyDescent="0.25">
      <c r="A203" s="1" t="s">
        <v>182</v>
      </c>
      <c r="B203" s="1" t="s">
        <v>194</v>
      </c>
      <c r="C203" s="13">
        <v>104.72240000000001</v>
      </c>
      <c r="D203" s="13">
        <v>637.93180000000007</v>
      </c>
      <c r="E203" s="13">
        <v>0</v>
      </c>
      <c r="F203" s="13">
        <v>602.8605</v>
      </c>
      <c r="G203" s="8">
        <v>1345.5147000000002</v>
      </c>
      <c r="H203" s="8">
        <f>+'Current &amp; Proposed Revenues'!D203*1.08+'Current &amp; Proposed Revenues'!F203*5.56</f>
        <v>891.34919999999988</v>
      </c>
      <c r="I203" s="8">
        <f>(+C203+E203+'Current &amp; Proposed Revenues'!D203*0.79+'Current &amp; Proposed Revenues'!F203*0.85)*0.8</f>
        <v>363.33240000000001</v>
      </c>
      <c r="J203" s="8">
        <f>(+C203+E203+'Current &amp; Proposed Revenues'!D203*0.79+'Current &amp; Proposed Revenues'!F203*0.85)*0.2</f>
        <v>90.833100000000002</v>
      </c>
      <c r="K203" s="8">
        <f t="shared" si="16"/>
        <v>1345.5146999999999</v>
      </c>
      <c r="L203" s="8">
        <f t="shared" si="17"/>
        <v>269.10294000000005</v>
      </c>
      <c r="M203" s="8">
        <f t="shared" si="18"/>
        <v>740.03308500000014</v>
      </c>
      <c r="N203" s="8">
        <f t="shared" si="19"/>
        <v>336.37867500000004</v>
      </c>
      <c r="O203" s="8">
        <f t="shared" si="20"/>
        <v>1345.5147000000002</v>
      </c>
    </row>
    <row r="204" spans="1:15" outlineLevel="2" x14ac:dyDescent="0.25">
      <c r="A204" s="1" t="s">
        <v>182</v>
      </c>
      <c r="B204" s="1" t="s">
        <v>195</v>
      </c>
      <c r="C204" s="13">
        <v>274.87260000000003</v>
      </c>
      <c r="D204" s="13">
        <v>1256.6400000000001</v>
      </c>
      <c r="E204" s="13">
        <v>85</v>
      </c>
      <c r="F204" s="13">
        <v>1230.72</v>
      </c>
      <c r="G204" s="8">
        <v>2847.2326000000003</v>
      </c>
      <c r="H204" s="8">
        <f>+'Current &amp; Proposed Revenues'!D204*1.08+'Current &amp; Proposed Revenues'!F204*5.56</f>
        <v>1793.28</v>
      </c>
      <c r="I204" s="8">
        <f>(+C204+E204+'Current &amp; Proposed Revenues'!D204*0.79+'Current &amp; Proposed Revenues'!F204*0.85)*0.8</f>
        <v>843.16208000000006</v>
      </c>
      <c r="J204" s="8">
        <f>(+C204+E204+'Current &amp; Proposed Revenues'!D204*0.79+'Current &amp; Proposed Revenues'!F204*0.85)*0.2</f>
        <v>210.79052000000001</v>
      </c>
      <c r="K204" s="8">
        <f t="shared" si="16"/>
        <v>2847.2325999999998</v>
      </c>
      <c r="L204" s="8">
        <f t="shared" si="17"/>
        <v>569.44652000000008</v>
      </c>
      <c r="M204" s="8">
        <f t="shared" si="18"/>
        <v>1565.9779300000002</v>
      </c>
      <c r="N204" s="8">
        <f t="shared" si="19"/>
        <v>711.80815000000007</v>
      </c>
      <c r="O204" s="8">
        <f t="shared" si="20"/>
        <v>2847.2326000000003</v>
      </c>
    </row>
    <row r="205" spans="1:15" outlineLevel="2" x14ac:dyDescent="0.25">
      <c r="A205" s="1" t="s">
        <v>182</v>
      </c>
      <c r="B205" s="1" t="s">
        <v>196</v>
      </c>
      <c r="C205" s="13">
        <v>253.26609999999999</v>
      </c>
      <c r="D205" s="13">
        <v>4290.2101000000002</v>
      </c>
      <c r="E205" s="13">
        <v>63.75</v>
      </c>
      <c r="F205" s="13">
        <v>7498.3539000000001</v>
      </c>
      <c r="G205" s="8">
        <v>12105.580099999999</v>
      </c>
      <c r="H205" s="8">
        <f>+'Current &amp; Proposed Revenues'!D205*1.08+'Current &amp; Proposed Revenues'!F205*5.56</f>
        <v>8981.8007999999991</v>
      </c>
      <c r="I205" s="8">
        <f>(+C205+E205+'Current &amp; Proposed Revenues'!D205*0.79+'Current &amp; Proposed Revenues'!F205*0.85)*0.8</f>
        <v>2499.0234400000004</v>
      </c>
      <c r="J205" s="8">
        <f>(+C205+E205+'Current &amp; Proposed Revenues'!D205*0.79+'Current &amp; Proposed Revenues'!F205*0.85)*0.2</f>
        <v>624.7558600000001</v>
      </c>
      <c r="K205" s="8">
        <f t="shared" si="16"/>
        <v>12105.580099999999</v>
      </c>
      <c r="L205" s="8">
        <f t="shared" si="17"/>
        <v>2421.1160199999999</v>
      </c>
      <c r="M205" s="8">
        <f t="shared" si="18"/>
        <v>6658.0690549999999</v>
      </c>
      <c r="N205" s="8">
        <f t="shared" si="19"/>
        <v>3026.3950249999998</v>
      </c>
      <c r="O205" s="8">
        <f t="shared" si="20"/>
        <v>12105.580099999999</v>
      </c>
    </row>
    <row r="206" spans="1:15" outlineLevel="2" x14ac:dyDescent="0.25">
      <c r="A206" s="1" t="s">
        <v>182</v>
      </c>
      <c r="B206" s="1" t="s">
        <v>197</v>
      </c>
      <c r="C206" s="13">
        <v>57.67</v>
      </c>
      <c r="D206" s="13">
        <v>854.01030000000003</v>
      </c>
      <c r="E206" s="13">
        <v>38.25</v>
      </c>
      <c r="F206" s="13">
        <v>2661.8166000000001</v>
      </c>
      <c r="G206" s="8">
        <v>3611.7469000000001</v>
      </c>
      <c r="H206" s="8">
        <f>+'Current &amp; Proposed Revenues'!D206*1.08+'Current &amp; Proposed Revenues'!F206*5.56</f>
        <v>2802.0707999999995</v>
      </c>
      <c r="I206" s="8">
        <f>(+C206+E206+'Current &amp; Proposed Revenues'!D206*0.79+'Current &amp; Proposed Revenues'!F206*0.85)*0.8</f>
        <v>647.74088000000006</v>
      </c>
      <c r="J206" s="8">
        <f>(+C206+E206+'Current &amp; Proposed Revenues'!D206*0.79+'Current &amp; Proposed Revenues'!F206*0.85)*0.2</f>
        <v>161.93522000000002</v>
      </c>
      <c r="K206" s="8">
        <f t="shared" ref="K206:K272" si="24">SUM(H206:J206)</f>
        <v>3611.7468999999996</v>
      </c>
      <c r="L206" s="8">
        <f t="shared" ref="L206:L272" si="25">+G206*0.2</f>
        <v>722.34938000000011</v>
      </c>
      <c r="M206" s="8">
        <f t="shared" ref="M206:M272" si="26">+G206*0.55</f>
        <v>1986.4607950000002</v>
      </c>
      <c r="N206" s="8">
        <f t="shared" ref="N206:N272" si="27">+G206*0.25</f>
        <v>902.93672500000002</v>
      </c>
      <c r="O206" s="8">
        <f t="shared" ref="O206:O272" si="28">SUM(L206:N206)</f>
        <v>3611.7469000000006</v>
      </c>
    </row>
    <row r="207" spans="1:15" outlineLevel="2" x14ac:dyDescent="0.25">
      <c r="A207" s="1" t="s">
        <v>182</v>
      </c>
      <c r="B207" s="1" t="s">
        <v>198</v>
      </c>
      <c r="C207" s="13">
        <v>0</v>
      </c>
      <c r="D207" s="13">
        <v>428.39830000000001</v>
      </c>
      <c r="E207" s="13">
        <v>0</v>
      </c>
      <c r="F207" s="13">
        <v>881.75959999999998</v>
      </c>
      <c r="G207" s="8">
        <v>1310.1578999999999</v>
      </c>
      <c r="H207" s="8">
        <f>+'Current &amp; Proposed Revenues'!D207*1.08+'Current &amp; Proposed Revenues'!F207*5.56</f>
        <v>1012.2507999999999</v>
      </c>
      <c r="I207" s="8">
        <f>(+C207+E207+'Current &amp; Proposed Revenues'!D207*0.79+'Current &amp; Proposed Revenues'!F207*0.85)*0.8</f>
        <v>238.32568000000003</v>
      </c>
      <c r="J207" s="8">
        <f>(+C207+E207+'Current &amp; Proposed Revenues'!D207*0.79+'Current &amp; Proposed Revenues'!F207*0.85)*0.2</f>
        <v>59.581420000000008</v>
      </c>
      <c r="K207" s="8">
        <f t="shared" si="24"/>
        <v>1310.1578999999999</v>
      </c>
      <c r="L207" s="8">
        <f t="shared" si="25"/>
        <v>262.03158000000002</v>
      </c>
      <c r="M207" s="8">
        <f t="shared" si="26"/>
        <v>720.58684500000004</v>
      </c>
      <c r="N207" s="8">
        <f t="shared" si="27"/>
        <v>327.53947499999998</v>
      </c>
      <c r="O207" s="8">
        <f t="shared" si="28"/>
        <v>1310.1579000000002</v>
      </c>
    </row>
    <row r="208" spans="1:15" outlineLevel="2" x14ac:dyDescent="0.25">
      <c r="A208" s="1" t="s">
        <v>182</v>
      </c>
      <c r="B208" s="1" t="s">
        <v>199</v>
      </c>
      <c r="C208" s="13">
        <v>737.10950000000003</v>
      </c>
      <c r="D208" s="13">
        <v>4509.5891500000007</v>
      </c>
      <c r="E208" s="13">
        <v>272</v>
      </c>
      <c r="F208" s="13">
        <v>8719.7152999999998</v>
      </c>
      <c r="G208" s="8">
        <v>14238.41395</v>
      </c>
      <c r="H208" s="8">
        <f>+'Current &amp; Proposed Revenues'!D208*1.08+'Current &amp; Proposed Revenues'!F208*5.56</f>
        <v>10167.903399999999</v>
      </c>
      <c r="I208" s="8">
        <f>(+C208+E208+'Current &amp; Proposed Revenues'!D208*0.79+'Current &amp; Proposed Revenues'!F208*0.85)*0.8</f>
        <v>3256.4084400000002</v>
      </c>
      <c r="J208" s="8">
        <f>(+C208+E208+'Current &amp; Proposed Revenues'!D208*0.79+'Current &amp; Proposed Revenues'!F208*0.85)*0.2</f>
        <v>814.10211000000004</v>
      </c>
      <c r="K208" s="8">
        <f t="shared" si="24"/>
        <v>14238.413949999998</v>
      </c>
      <c r="L208" s="8">
        <f t="shared" si="25"/>
        <v>2847.6827900000003</v>
      </c>
      <c r="M208" s="8">
        <f t="shared" si="26"/>
        <v>7831.1276725000007</v>
      </c>
      <c r="N208" s="8">
        <f t="shared" si="27"/>
        <v>3559.6034875</v>
      </c>
      <c r="O208" s="8">
        <f t="shared" si="28"/>
        <v>14238.413950000002</v>
      </c>
    </row>
    <row r="209" spans="1:15" outlineLevel="2" x14ac:dyDescent="0.25">
      <c r="A209" s="1" t="s">
        <v>182</v>
      </c>
      <c r="B209" s="1" t="s">
        <v>200</v>
      </c>
      <c r="C209" s="13">
        <v>40.756100000000004</v>
      </c>
      <c r="D209" s="13">
        <v>261.8</v>
      </c>
      <c r="E209" s="13">
        <v>39.949999999999996</v>
      </c>
      <c r="F209" s="13">
        <v>673.05000000000007</v>
      </c>
      <c r="G209" s="8">
        <v>1015.5561</v>
      </c>
      <c r="H209" s="8">
        <f>+'Current &amp; Proposed Revenues'!D209*1.08+'Current &amp; Proposed Revenues'!F209*5.56</f>
        <v>735</v>
      </c>
      <c r="I209" s="8">
        <f>(+C209+E209+'Current &amp; Proposed Revenues'!D209*0.79+'Current &amp; Proposed Revenues'!F209*0.85)*0.8</f>
        <v>224.44488000000001</v>
      </c>
      <c r="J209" s="8">
        <f>(+C209+E209+'Current &amp; Proposed Revenues'!D209*0.79+'Current &amp; Proposed Revenues'!F209*0.85)*0.2</f>
        <v>56.111220000000003</v>
      </c>
      <c r="K209" s="8">
        <f t="shared" si="24"/>
        <v>1015.5561</v>
      </c>
      <c r="L209" s="8">
        <f t="shared" si="25"/>
        <v>203.11122</v>
      </c>
      <c r="M209" s="8">
        <f t="shared" si="26"/>
        <v>558.55585500000007</v>
      </c>
      <c r="N209" s="8">
        <f t="shared" si="27"/>
        <v>253.889025</v>
      </c>
      <c r="O209" s="8">
        <f t="shared" si="28"/>
        <v>1015.5561</v>
      </c>
    </row>
    <row r="210" spans="1:15" outlineLevel="2" x14ac:dyDescent="0.25">
      <c r="A210" s="1" t="s">
        <v>182</v>
      </c>
      <c r="B210" s="1" t="s">
        <v>201</v>
      </c>
      <c r="C210" s="13">
        <v>1714.8293000000001</v>
      </c>
      <c r="D210" s="13">
        <v>6807.6788999999999</v>
      </c>
      <c r="E210" s="13">
        <v>189.54999999999998</v>
      </c>
      <c r="F210" s="13">
        <v>7889.8766999999998</v>
      </c>
      <c r="G210" s="8">
        <v>16601.9349</v>
      </c>
      <c r="H210" s="8">
        <f>+'Current &amp; Proposed Revenues'!D210*1.08+'Current &amp; Proposed Revenues'!F210*5.56</f>
        <v>10775.344799999999</v>
      </c>
      <c r="I210" s="8">
        <f>(+C210+E210+'Current &amp; Proposed Revenues'!D210*0.79+'Current &amp; Proposed Revenues'!F210*0.85)*0.8</f>
        <v>4661.2720799999997</v>
      </c>
      <c r="J210" s="8">
        <f>(+C210+E210+'Current &amp; Proposed Revenues'!D210*0.79+'Current &amp; Proposed Revenues'!F210*0.85)*0.2</f>
        <v>1165.3180199999999</v>
      </c>
      <c r="K210" s="8">
        <f t="shared" si="24"/>
        <v>16601.934899999997</v>
      </c>
      <c r="L210" s="8">
        <f t="shared" si="25"/>
        <v>3320.3869800000002</v>
      </c>
      <c r="M210" s="8">
        <f t="shared" si="26"/>
        <v>9131.0641950000008</v>
      </c>
      <c r="N210" s="8">
        <f t="shared" si="27"/>
        <v>4150.483725</v>
      </c>
      <c r="O210" s="8">
        <f t="shared" si="28"/>
        <v>16601.9349</v>
      </c>
    </row>
    <row r="211" spans="1:15" outlineLevel="2" x14ac:dyDescent="0.25">
      <c r="A211" s="1" t="s">
        <v>182</v>
      </c>
      <c r="B211" s="1" t="s">
        <v>202</v>
      </c>
      <c r="C211" s="13">
        <v>137.91030000000001</v>
      </c>
      <c r="D211" s="13">
        <v>1809.0753999999999</v>
      </c>
      <c r="E211" s="13">
        <v>0</v>
      </c>
      <c r="F211" s="13">
        <v>3743.44</v>
      </c>
      <c r="G211" s="8">
        <v>5690.4256999999998</v>
      </c>
      <c r="H211" s="8">
        <f>+'Current &amp; Proposed Revenues'!D211*1.08+'Current &amp; Proposed Revenues'!F211*5.56</f>
        <v>4291.8536000000004</v>
      </c>
      <c r="I211" s="8">
        <f>(+C211+E211+'Current &amp; Proposed Revenues'!D211*0.79+'Current &amp; Proposed Revenues'!F211*0.85)*0.8</f>
        <v>1118.8576799999998</v>
      </c>
      <c r="J211" s="8">
        <f>(+C211+E211+'Current &amp; Proposed Revenues'!D211*0.79+'Current &amp; Proposed Revenues'!F211*0.85)*0.2</f>
        <v>279.71441999999996</v>
      </c>
      <c r="K211" s="8">
        <f t="shared" si="24"/>
        <v>5690.4257000000007</v>
      </c>
      <c r="L211" s="8">
        <f t="shared" si="25"/>
        <v>1138.0851399999999</v>
      </c>
      <c r="M211" s="8">
        <f t="shared" si="26"/>
        <v>3129.7341350000002</v>
      </c>
      <c r="N211" s="8">
        <f t="shared" si="27"/>
        <v>1422.6064249999999</v>
      </c>
      <c r="O211" s="8">
        <f t="shared" si="28"/>
        <v>5690.4256999999998</v>
      </c>
    </row>
    <row r="212" spans="1:15" outlineLevel="2" x14ac:dyDescent="0.25">
      <c r="A212" s="1" t="s">
        <v>182</v>
      </c>
      <c r="B212" s="1" t="s">
        <v>203</v>
      </c>
      <c r="C212" s="13">
        <v>0</v>
      </c>
      <c r="D212" s="13">
        <v>0</v>
      </c>
      <c r="E212" s="13">
        <v>0</v>
      </c>
      <c r="F212" s="13">
        <v>330.11500000000001</v>
      </c>
      <c r="G212" s="8">
        <v>330.11500000000001</v>
      </c>
      <c r="H212" s="8">
        <f>+'Current &amp; Proposed Revenues'!D212*1.08+'Current &amp; Proposed Revenues'!F212*5.56</f>
        <v>286.33999999999997</v>
      </c>
      <c r="I212" s="8">
        <f>(+C212+E212+'Current &amp; Proposed Revenues'!D212*0.79+'Current &amp; Proposed Revenues'!F212*0.85)*0.8</f>
        <v>35.020000000000003</v>
      </c>
      <c r="J212" s="8">
        <f>(+C212+E212+'Current &amp; Proposed Revenues'!D212*0.79+'Current &amp; Proposed Revenues'!F212*0.85)*0.2</f>
        <v>8.7550000000000008</v>
      </c>
      <c r="K212" s="8">
        <f t="shared" si="24"/>
        <v>330.11499999999995</v>
      </c>
      <c r="L212" s="8">
        <f t="shared" si="25"/>
        <v>66.02300000000001</v>
      </c>
      <c r="M212" s="8">
        <f t="shared" si="26"/>
        <v>181.56325000000001</v>
      </c>
      <c r="N212" s="8">
        <f t="shared" si="27"/>
        <v>82.528750000000002</v>
      </c>
      <c r="O212" s="8">
        <f t="shared" si="28"/>
        <v>330.11500000000001</v>
      </c>
    </row>
    <row r="213" spans="1:15" outlineLevel="2" x14ac:dyDescent="0.25">
      <c r="A213" s="1" t="s">
        <v>182</v>
      </c>
      <c r="B213" s="1" t="s">
        <v>204</v>
      </c>
      <c r="C213" s="13">
        <v>18.1858</v>
      </c>
      <c r="D213" s="13">
        <v>1876.6759000000002</v>
      </c>
      <c r="E213" s="13">
        <v>14.875</v>
      </c>
      <c r="F213" s="13">
        <v>3154.8738000000003</v>
      </c>
      <c r="G213" s="8">
        <v>5064.6105000000007</v>
      </c>
      <c r="H213" s="8">
        <f>+'Current &amp; Proposed Revenues'!D213*1.08+'Current &amp; Proposed Revenues'!F213*5.56</f>
        <v>3820.3764000000001</v>
      </c>
      <c r="I213" s="8">
        <f>(+C213+E213+'Current &amp; Proposed Revenues'!D213*0.79+'Current &amp; Proposed Revenues'!F213*0.85)*0.8</f>
        <v>995.38728000000015</v>
      </c>
      <c r="J213" s="8">
        <f>(+C213+E213+'Current &amp; Proposed Revenues'!D213*0.79+'Current &amp; Proposed Revenues'!F213*0.85)*0.2</f>
        <v>248.84682000000004</v>
      </c>
      <c r="K213" s="8">
        <f t="shared" si="24"/>
        <v>5064.6104999999998</v>
      </c>
      <c r="L213" s="8">
        <f t="shared" si="25"/>
        <v>1012.9221000000002</v>
      </c>
      <c r="M213" s="8">
        <f t="shared" si="26"/>
        <v>2785.5357750000007</v>
      </c>
      <c r="N213" s="8">
        <f t="shared" si="27"/>
        <v>1266.1526250000002</v>
      </c>
      <c r="O213" s="8">
        <f t="shared" si="28"/>
        <v>5064.6105000000007</v>
      </c>
    </row>
    <row r="214" spans="1:15" outlineLevel="2" x14ac:dyDescent="0.25">
      <c r="A214" s="1" t="s">
        <v>182</v>
      </c>
      <c r="B214" s="1" t="s">
        <v>205</v>
      </c>
      <c r="C214" s="13">
        <v>0</v>
      </c>
      <c r="D214" s="13">
        <v>553.52</v>
      </c>
      <c r="E214" s="13">
        <v>0</v>
      </c>
      <c r="F214" s="13">
        <v>926.245</v>
      </c>
      <c r="G214" s="8">
        <v>1479.7649999999999</v>
      </c>
      <c r="H214" s="8">
        <f>+'Current &amp; Proposed Revenues'!D214*1.08+'Current &amp; Proposed Revenues'!F214*5.56</f>
        <v>1123.0999999999999</v>
      </c>
      <c r="I214" s="8">
        <f>(+C214+E214+'Current &amp; Proposed Revenues'!D214*0.79+'Current &amp; Proposed Revenues'!F214*0.85)*0.8</f>
        <v>285.33200000000005</v>
      </c>
      <c r="J214" s="8">
        <f>(+C214+E214+'Current &amp; Proposed Revenues'!D214*0.79+'Current &amp; Proposed Revenues'!F214*0.85)*0.2</f>
        <v>71.333000000000013</v>
      </c>
      <c r="K214" s="8">
        <f t="shared" si="24"/>
        <v>1479.7650000000001</v>
      </c>
      <c r="L214" s="8">
        <f t="shared" si="25"/>
        <v>295.95299999999997</v>
      </c>
      <c r="M214" s="8">
        <f t="shared" si="26"/>
        <v>813.87075000000004</v>
      </c>
      <c r="N214" s="8">
        <f t="shared" si="27"/>
        <v>369.94124999999997</v>
      </c>
      <c r="O214" s="8">
        <f t="shared" si="28"/>
        <v>1479.7649999999999</v>
      </c>
    </row>
    <row r="215" spans="1:15" outlineLevel="2" x14ac:dyDescent="0.25">
      <c r="A215" s="1" t="s">
        <v>182</v>
      </c>
      <c r="B215" s="1" t="s">
        <v>206</v>
      </c>
      <c r="C215" s="13">
        <v>247.27</v>
      </c>
      <c r="D215" s="13">
        <v>3774.1462000000001</v>
      </c>
      <c r="E215" s="13">
        <v>0</v>
      </c>
      <c r="F215" s="13">
        <v>5824.7670000000007</v>
      </c>
      <c r="G215" s="8">
        <v>9846.1832000000013</v>
      </c>
      <c r="H215" s="8">
        <f>+'Current &amp; Proposed Revenues'!D215*1.08+'Current &amp; Proposed Revenues'!F215*5.56</f>
        <v>7232.0928000000004</v>
      </c>
      <c r="I215" s="8">
        <f>(+C215+E215+'Current &amp; Proposed Revenues'!D215*0.79+'Current &amp; Proposed Revenues'!F215*0.85)*0.8</f>
        <v>2091.27232</v>
      </c>
      <c r="J215" s="8">
        <f>(+C215+E215+'Current &amp; Proposed Revenues'!D215*0.79+'Current &amp; Proposed Revenues'!F215*0.85)*0.2</f>
        <v>522.81808000000001</v>
      </c>
      <c r="K215" s="8">
        <f t="shared" si="24"/>
        <v>9846.1831999999995</v>
      </c>
      <c r="L215" s="8">
        <f t="shared" si="25"/>
        <v>1969.2366400000003</v>
      </c>
      <c r="M215" s="8">
        <f t="shared" si="26"/>
        <v>5415.4007600000014</v>
      </c>
      <c r="N215" s="8">
        <f t="shared" si="27"/>
        <v>2461.5458000000003</v>
      </c>
      <c r="O215" s="8">
        <f t="shared" si="28"/>
        <v>9846.1832000000013</v>
      </c>
    </row>
    <row r="216" spans="1:15" outlineLevel="2" x14ac:dyDescent="0.25">
      <c r="A216" s="1" t="s">
        <v>182</v>
      </c>
      <c r="B216" s="1" t="s">
        <v>207</v>
      </c>
      <c r="C216" s="13">
        <v>22.12</v>
      </c>
      <c r="D216" s="13">
        <v>422.02160000000003</v>
      </c>
      <c r="E216" s="13">
        <v>48.449999999999996</v>
      </c>
      <c r="F216" s="13">
        <v>3230.64</v>
      </c>
      <c r="G216" s="8">
        <v>3723.2316000000001</v>
      </c>
      <c r="H216" s="8">
        <f>+'Current &amp; Proposed Revenues'!D216*1.08+'Current &amp; Proposed Revenues'!F216*5.56</f>
        <v>3045.9743999999996</v>
      </c>
      <c r="I216" s="8">
        <f>(+C216+E216+'Current &amp; Proposed Revenues'!D216*0.79+'Current &amp; Proposed Revenues'!F216*0.85)*0.8</f>
        <v>541.80576000000008</v>
      </c>
      <c r="J216" s="8">
        <f>(+C216+E216+'Current &amp; Proposed Revenues'!D216*0.79+'Current &amp; Proposed Revenues'!F216*0.85)*0.2</f>
        <v>135.45144000000002</v>
      </c>
      <c r="K216" s="8">
        <f t="shared" si="24"/>
        <v>3723.2315999999996</v>
      </c>
      <c r="L216" s="8">
        <f t="shared" si="25"/>
        <v>744.64632000000006</v>
      </c>
      <c r="M216" s="8">
        <f t="shared" si="26"/>
        <v>2047.7773800000002</v>
      </c>
      <c r="N216" s="8">
        <f t="shared" si="27"/>
        <v>930.80790000000002</v>
      </c>
      <c r="O216" s="8">
        <f t="shared" si="28"/>
        <v>3723.2316000000001</v>
      </c>
    </row>
    <row r="217" spans="1:15" outlineLevel="2" x14ac:dyDescent="0.25">
      <c r="A217" s="1" t="s">
        <v>182</v>
      </c>
      <c r="B217" s="1" t="s">
        <v>208</v>
      </c>
      <c r="C217" s="13">
        <v>116.3828</v>
      </c>
      <c r="D217" s="13">
        <v>4038.7325000000001</v>
      </c>
      <c r="E217" s="13">
        <v>143.47149999999999</v>
      </c>
      <c r="F217" s="13">
        <v>7325.6684999999998</v>
      </c>
      <c r="G217" s="8">
        <v>11624.255300000001</v>
      </c>
      <c r="H217" s="8">
        <f>+'Current &amp; Proposed Revenues'!D217*1.08+'Current &amp; Proposed Revenues'!F217*5.56</f>
        <v>8686.7759999999998</v>
      </c>
      <c r="I217" s="8">
        <f>(+C217+E217+'Current &amp; Proposed Revenues'!D217*0.79+'Current &amp; Proposed Revenues'!F217*0.85)*0.8</f>
        <v>2349.98344</v>
      </c>
      <c r="J217" s="8">
        <f>(+C217+E217+'Current &amp; Proposed Revenues'!D217*0.79+'Current &amp; Proposed Revenues'!F217*0.85)*0.2</f>
        <v>587.49585999999999</v>
      </c>
      <c r="K217" s="8">
        <f t="shared" si="24"/>
        <v>11624.255300000001</v>
      </c>
      <c r="L217" s="8">
        <f t="shared" si="25"/>
        <v>2324.8510600000004</v>
      </c>
      <c r="M217" s="8">
        <f t="shared" si="26"/>
        <v>6393.3404150000006</v>
      </c>
      <c r="N217" s="8">
        <f t="shared" si="27"/>
        <v>2906.0638250000002</v>
      </c>
      <c r="O217" s="8">
        <f t="shared" si="28"/>
        <v>11624.255300000001</v>
      </c>
    </row>
    <row r="218" spans="1:15" outlineLevel="2" x14ac:dyDescent="0.25">
      <c r="A218" s="1" t="s">
        <v>182</v>
      </c>
      <c r="B218" s="1" t="s">
        <v>209</v>
      </c>
      <c r="C218" s="13">
        <v>0</v>
      </c>
      <c r="D218" s="13">
        <v>0</v>
      </c>
      <c r="E218" s="13">
        <v>0</v>
      </c>
      <c r="F218" s="13">
        <v>1051.24</v>
      </c>
      <c r="G218" s="8">
        <v>1051.24</v>
      </c>
      <c r="H218" s="8">
        <f>+'Current &amp; Proposed Revenues'!D218*1.08+'Current &amp; Proposed Revenues'!F218*5.56</f>
        <v>911.83999999999992</v>
      </c>
      <c r="I218" s="8">
        <f>(+C218+E218+'Current &amp; Proposed Revenues'!D218*0.79+'Current &amp; Proposed Revenues'!F218*0.85)*0.8</f>
        <v>111.52000000000001</v>
      </c>
      <c r="J218" s="8">
        <f>(+C218+E218+'Current &amp; Proposed Revenues'!D218*0.79+'Current &amp; Proposed Revenues'!F218*0.85)*0.2</f>
        <v>27.880000000000003</v>
      </c>
      <c r="K218" s="8">
        <f t="shared" si="24"/>
        <v>1051.24</v>
      </c>
      <c r="L218" s="8">
        <f t="shared" si="25"/>
        <v>210.24800000000002</v>
      </c>
      <c r="M218" s="8">
        <f t="shared" si="26"/>
        <v>578.18200000000002</v>
      </c>
      <c r="N218" s="8">
        <f t="shared" si="27"/>
        <v>262.81</v>
      </c>
      <c r="O218" s="8">
        <f t="shared" si="28"/>
        <v>1051.24</v>
      </c>
    </row>
    <row r="219" spans="1:15" outlineLevel="2" x14ac:dyDescent="0.25">
      <c r="A219" s="1" t="s">
        <v>182</v>
      </c>
      <c r="B219" s="1" t="s">
        <v>210</v>
      </c>
      <c r="C219" s="13">
        <v>0</v>
      </c>
      <c r="D219" s="13">
        <v>744.26</v>
      </c>
      <c r="E219" s="13">
        <v>0</v>
      </c>
      <c r="F219" s="13">
        <v>2369.1360000000004</v>
      </c>
      <c r="G219" s="8">
        <v>3113.3960000000006</v>
      </c>
      <c r="H219" s="8">
        <f>+'Current &amp; Proposed Revenues'!D219*1.08+'Current &amp; Proposed Revenues'!F219*5.56</f>
        <v>2484.8160000000003</v>
      </c>
      <c r="I219" s="8">
        <f>(+C219+E219+'Current &amp; Proposed Revenues'!D219*0.79+'Current &amp; Proposed Revenues'!F219*0.85)*0.8</f>
        <v>502.86400000000003</v>
      </c>
      <c r="J219" s="8">
        <f>(+C219+E219+'Current &amp; Proposed Revenues'!D219*0.79+'Current &amp; Proposed Revenues'!F219*0.85)*0.2</f>
        <v>125.71600000000001</v>
      </c>
      <c r="K219" s="8">
        <f t="shared" si="24"/>
        <v>3113.3960000000002</v>
      </c>
      <c r="L219" s="8">
        <f t="shared" si="25"/>
        <v>622.67920000000015</v>
      </c>
      <c r="M219" s="8">
        <f t="shared" si="26"/>
        <v>1712.3678000000004</v>
      </c>
      <c r="N219" s="8">
        <f t="shared" si="27"/>
        <v>778.34900000000016</v>
      </c>
      <c r="O219" s="8">
        <f t="shared" si="28"/>
        <v>3113.3960000000006</v>
      </c>
    </row>
    <row r="220" spans="1:15" outlineLevel="2" x14ac:dyDescent="0.25">
      <c r="A220" s="1" t="s">
        <v>182</v>
      </c>
      <c r="B220" s="1" t="s">
        <v>211</v>
      </c>
      <c r="C220" s="13">
        <v>9.819700000000001</v>
      </c>
      <c r="D220" s="13">
        <v>3412.5068999999999</v>
      </c>
      <c r="E220" s="13">
        <v>0</v>
      </c>
      <c r="F220" s="13">
        <v>4398.0933000000005</v>
      </c>
      <c r="G220" s="8">
        <v>7820.4199000000008</v>
      </c>
      <c r="H220" s="8">
        <f>+'Current &amp; Proposed Revenues'!D220*1.08+'Current &amp; Proposed Revenues'!F220*5.56</f>
        <v>5785.7424000000001</v>
      </c>
      <c r="I220" s="8">
        <f>(+C220+E220+'Current &amp; Proposed Revenues'!D220*0.79+'Current &amp; Proposed Revenues'!F220*0.85)*0.8</f>
        <v>1627.7420000000002</v>
      </c>
      <c r="J220" s="8">
        <f>(+C220+E220+'Current &amp; Proposed Revenues'!D220*0.79+'Current &amp; Proposed Revenues'!F220*0.85)*0.2</f>
        <v>406.93550000000005</v>
      </c>
      <c r="K220" s="8">
        <f t="shared" si="24"/>
        <v>7820.4199000000008</v>
      </c>
      <c r="L220" s="8">
        <f t="shared" si="25"/>
        <v>1564.0839800000003</v>
      </c>
      <c r="M220" s="8">
        <f t="shared" si="26"/>
        <v>4301.2309450000012</v>
      </c>
      <c r="N220" s="8">
        <f t="shared" si="27"/>
        <v>1955.1049750000002</v>
      </c>
      <c r="O220" s="8">
        <f t="shared" si="28"/>
        <v>7820.4199000000017</v>
      </c>
    </row>
    <row r="221" spans="1:15" outlineLevel="2" x14ac:dyDescent="0.25">
      <c r="A221" s="1" t="s">
        <v>182</v>
      </c>
      <c r="B221" s="1" t="s">
        <v>89</v>
      </c>
      <c r="C221" s="13">
        <v>47.400000000000006</v>
      </c>
      <c r="D221" s="13">
        <v>1656.5769</v>
      </c>
      <c r="E221" s="13">
        <v>0</v>
      </c>
      <c r="F221" s="13">
        <v>7432.0745000000006</v>
      </c>
      <c r="G221" s="8">
        <v>9136.0514000000003</v>
      </c>
      <c r="H221" s="8">
        <f>+'Current &amp; Proposed Revenues'!D221*1.08+'Current &amp; Proposed Revenues'!F221*5.56</f>
        <v>7403.2815999999993</v>
      </c>
      <c r="I221" s="8">
        <f>(+C221+E221+'Current &amp; Proposed Revenues'!D221*0.79+'Current &amp; Proposed Revenues'!F221*0.85)*0.8</f>
        <v>1386.2158400000001</v>
      </c>
      <c r="J221" s="8">
        <f>(+C221+E221+'Current &amp; Proposed Revenues'!D221*0.79+'Current &amp; Proposed Revenues'!F221*0.85)*0.2</f>
        <v>346.55396000000002</v>
      </c>
      <c r="K221" s="8">
        <f t="shared" si="24"/>
        <v>9136.0513999999985</v>
      </c>
      <c r="L221" s="8">
        <f t="shared" si="25"/>
        <v>1827.2102800000002</v>
      </c>
      <c r="M221" s="8">
        <f t="shared" si="26"/>
        <v>5024.8282700000009</v>
      </c>
      <c r="N221" s="8">
        <f t="shared" si="27"/>
        <v>2284.0128500000001</v>
      </c>
      <c r="O221" s="8">
        <f t="shared" si="28"/>
        <v>9136.0514000000003</v>
      </c>
    </row>
    <row r="222" spans="1:15" outlineLevel="2" x14ac:dyDescent="0.25">
      <c r="A222" s="1" t="s">
        <v>182</v>
      </c>
      <c r="B222" s="1" t="s">
        <v>212</v>
      </c>
      <c r="C222" s="13">
        <v>335.07060000000001</v>
      </c>
      <c r="D222" s="13">
        <v>2682.5150000000003</v>
      </c>
      <c r="E222" s="13">
        <v>65.772999999999996</v>
      </c>
      <c r="F222" s="13">
        <v>2185.4254000000001</v>
      </c>
      <c r="G222" s="8">
        <v>5268.7840000000006</v>
      </c>
      <c r="H222" s="8">
        <f>+'Current &amp; Proposed Revenues'!D222*1.08+'Current &amp; Proposed Revenues'!F222*5.56</f>
        <v>3444.8863999999999</v>
      </c>
      <c r="I222" s="8">
        <f>(+C222+E222+'Current &amp; Proposed Revenues'!D222*0.79+'Current &amp; Proposed Revenues'!F222*0.85)*0.8</f>
        <v>1459.1180800000002</v>
      </c>
      <c r="J222" s="8">
        <f>(+C222+E222+'Current &amp; Proposed Revenues'!D222*0.79+'Current &amp; Proposed Revenues'!F222*0.85)*0.2</f>
        <v>364.77952000000005</v>
      </c>
      <c r="K222" s="8">
        <f t="shared" si="24"/>
        <v>5268.7839999999997</v>
      </c>
      <c r="L222" s="8">
        <f t="shared" si="25"/>
        <v>1053.7568000000001</v>
      </c>
      <c r="M222" s="8">
        <f t="shared" si="26"/>
        <v>2897.8312000000005</v>
      </c>
      <c r="N222" s="8">
        <f t="shared" si="27"/>
        <v>1317.1960000000001</v>
      </c>
      <c r="O222" s="8">
        <f t="shared" si="28"/>
        <v>5268.7840000000006</v>
      </c>
    </row>
    <row r="223" spans="1:15" outlineLevel="2" x14ac:dyDescent="0.25">
      <c r="A223" s="1" t="s">
        <v>182</v>
      </c>
      <c r="B223" s="1" t="s">
        <v>213</v>
      </c>
      <c r="C223" s="13">
        <v>0</v>
      </c>
      <c r="D223" s="13">
        <v>218.79000000000002</v>
      </c>
      <c r="E223" s="13">
        <v>0</v>
      </c>
      <c r="F223" s="13">
        <v>1525.58</v>
      </c>
      <c r="G223" s="8">
        <v>1744.37</v>
      </c>
      <c r="H223" s="8">
        <f>+'Current &amp; Proposed Revenues'!D223*1.08+'Current &amp; Proposed Revenues'!F223*5.56</f>
        <v>1449.6399999999999</v>
      </c>
      <c r="I223" s="8">
        <f>(+C223+E223+'Current &amp; Proposed Revenues'!D223*0.79+'Current &amp; Proposed Revenues'!F223*0.85)*0.8</f>
        <v>235.78400000000002</v>
      </c>
      <c r="J223" s="8">
        <f>(+C223+E223+'Current &amp; Proposed Revenues'!D223*0.79+'Current &amp; Proposed Revenues'!F223*0.85)*0.2</f>
        <v>58.946000000000005</v>
      </c>
      <c r="K223" s="8">
        <f t="shared" si="24"/>
        <v>1744.37</v>
      </c>
      <c r="L223" s="8">
        <f t="shared" si="25"/>
        <v>348.87400000000002</v>
      </c>
      <c r="M223" s="8">
        <f t="shared" si="26"/>
        <v>959.40350000000001</v>
      </c>
      <c r="N223" s="8">
        <f t="shared" si="27"/>
        <v>436.09249999999997</v>
      </c>
      <c r="O223" s="8">
        <f t="shared" si="28"/>
        <v>1744.3700000000001</v>
      </c>
    </row>
    <row r="224" spans="1:15" outlineLevel="2" x14ac:dyDescent="0.25">
      <c r="A224" s="1" t="s">
        <v>182</v>
      </c>
      <c r="B224" s="1" t="s">
        <v>214</v>
      </c>
      <c r="C224" s="13">
        <v>135.09</v>
      </c>
      <c r="D224" s="13">
        <v>2221.5787</v>
      </c>
      <c r="E224" s="13">
        <v>0</v>
      </c>
      <c r="F224" s="13">
        <v>1275.5899999999999</v>
      </c>
      <c r="G224" s="8">
        <v>3632.2587000000003</v>
      </c>
      <c r="H224" s="8">
        <f>+'Current &amp; Proposed Revenues'!D224*1.08+'Current &amp; Proposed Revenues'!F224*5.56</f>
        <v>2389.4907999999996</v>
      </c>
      <c r="I224" s="8">
        <f>(+C224+E224+'Current &amp; Proposed Revenues'!D224*0.79+'Current &amp; Proposed Revenues'!F224*0.85)*0.8</f>
        <v>994.21432000000004</v>
      </c>
      <c r="J224" s="8">
        <f>(+C224+E224+'Current &amp; Proposed Revenues'!D224*0.79+'Current &amp; Proposed Revenues'!F224*0.85)*0.2</f>
        <v>248.55358000000001</v>
      </c>
      <c r="K224" s="8">
        <f t="shared" si="24"/>
        <v>3632.2586999999994</v>
      </c>
      <c r="L224" s="8">
        <f t="shared" si="25"/>
        <v>726.45174000000009</v>
      </c>
      <c r="M224" s="8">
        <f t="shared" si="26"/>
        <v>1997.7422850000003</v>
      </c>
      <c r="N224" s="8">
        <f t="shared" si="27"/>
        <v>908.06467500000008</v>
      </c>
      <c r="O224" s="8">
        <f t="shared" si="28"/>
        <v>3632.2587000000003</v>
      </c>
    </row>
    <row r="225" spans="1:15" outlineLevel="2" x14ac:dyDescent="0.25">
      <c r="A225" s="1" t="s">
        <v>182</v>
      </c>
      <c r="B225" s="1" t="s">
        <v>215</v>
      </c>
      <c r="C225" s="13">
        <v>41.08</v>
      </c>
      <c r="D225" s="13">
        <v>121.55000000000001</v>
      </c>
      <c r="E225" s="13">
        <v>0</v>
      </c>
      <c r="F225" s="13">
        <v>128.19999999999999</v>
      </c>
      <c r="G225" s="8">
        <v>290.83</v>
      </c>
      <c r="H225" s="8">
        <f>+'Current &amp; Proposed Revenues'!D225*1.08+'Current &amp; Proposed Revenues'!F225*5.56</f>
        <v>181.39999999999998</v>
      </c>
      <c r="I225" s="8">
        <f>(+C225+E225+'Current &amp; Proposed Revenues'!D225*0.79+'Current &amp; Proposed Revenues'!F225*0.85)*0.8</f>
        <v>87.544000000000011</v>
      </c>
      <c r="J225" s="8">
        <f>(+C225+E225+'Current &amp; Proposed Revenues'!D225*0.79+'Current &amp; Proposed Revenues'!F225*0.85)*0.2</f>
        <v>21.886000000000003</v>
      </c>
      <c r="K225" s="8">
        <f t="shared" si="24"/>
        <v>290.83</v>
      </c>
      <c r="L225" s="8">
        <f t="shared" si="25"/>
        <v>58.165999999999997</v>
      </c>
      <c r="M225" s="8">
        <f t="shared" si="26"/>
        <v>159.95650000000001</v>
      </c>
      <c r="N225" s="8">
        <f t="shared" si="27"/>
        <v>72.707499999999996</v>
      </c>
      <c r="O225" s="8">
        <f t="shared" si="28"/>
        <v>290.83</v>
      </c>
    </row>
    <row r="226" spans="1:15" outlineLevel="1" x14ac:dyDescent="0.25">
      <c r="A226" s="23" t="s">
        <v>1264</v>
      </c>
      <c r="B226" s="22"/>
      <c r="C226" s="13">
        <f t="shared" ref="C226:O226" si="29">SUBTOTAL(9,C191:C225)</f>
        <v>5450.9052000000011</v>
      </c>
      <c r="D226" s="13">
        <f t="shared" si="29"/>
        <v>63555.418850000009</v>
      </c>
      <c r="E226" s="13">
        <f t="shared" si="29"/>
        <v>1521.1514999999997</v>
      </c>
      <c r="F226" s="13">
        <f t="shared" si="29"/>
        <v>99736.779600000009</v>
      </c>
      <c r="G226" s="8">
        <f t="shared" si="29"/>
        <v>170264.25515000001</v>
      </c>
      <c r="H226" s="8">
        <f t="shared" si="29"/>
        <v>123216.95699999999</v>
      </c>
      <c r="I226" s="8">
        <f t="shared" si="29"/>
        <v>37637.838519999998</v>
      </c>
      <c r="J226" s="8">
        <f t="shared" si="29"/>
        <v>9409.4596299999994</v>
      </c>
      <c r="K226" s="8">
        <f t="shared" si="29"/>
        <v>170264.25515000001</v>
      </c>
      <c r="L226" s="8">
        <f t="shared" si="29"/>
        <v>34052.851029999991</v>
      </c>
      <c r="M226" s="8">
        <f t="shared" si="29"/>
        <v>93645.340332500011</v>
      </c>
      <c r="N226" s="8">
        <f t="shared" si="29"/>
        <v>42566.063787500003</v>
      </c>
      <c r="O226" s="8">
        <f t="shared" si="29"/>
        <v>170264.25515000001</v>
      </c>
    </row>
    <row r="227" spans="1:15" outlineLevel="2" x14ac:dyDescent="0.25">
      <c r="A227" s="1" t="s">
        <v>216</v>
      </c>
      <c r="B227" s="1" t="s">
        <v>217</v>
      </c>
      <c r="C227" s="13">
        <v>0</v>
      </c>
      <c r="D227" s="13">
        <v>371.19499999999999</v>
      </c>
      <c r="E227" s="13">
        <v>0</v>
      </c>
      <c r="F227" s="13">
        <v>666.64</v>
      </c>
      <c r="G227" s="8">
        <v>1037.835</v>
      </c>
      <c r="H227" s="8">
        <f>+'Current &amp; Proposed Revenues'!D227*1.08+'Current &amp; Proposed Revenues'!F227*5.56</f>
        <v>792.62</v>
      </c>
      <c r="I227" s="8">
        <f>(+C227+E227+'Current &amp; Proposed Revenues'!D227*0.79+'Current &amp; Proposed Revenues'!F227*0.85)*0.8</f>
        <v>196.172</v>
      </c>
      <c r="J227" s="8">
        <f>(+C227+E227+'Current &amp; Proposed Revenues'!D227*0.79+'Current &amp; Proposed Revenues'!F227*0.85)*0.2</f>
        <v>49.042999999999999</v>
      </c>
      <c r="K227" s="8">
        <f t="shared" si="24"/>
        <v>1037.835</v>
      </c>
      <c r="L227" s="8">
        <f t="shared" si="25"/>
        <v>207.56700000000001</v>
      </c>
      <c r="M227" s="8">
        <f t="shared" si="26"/>
        <v>570.80925000000002</v>
      </c>
      <c r="N227" s="8">
        <f t="shared" si="27"/>
        <v>259.45875000000001</v>
      </c>
      <c r="O227" s="8">
        <f t="shared" si="28"/>
        <v>1037.835</v>
      </c>
    </row>
    <row r="228" spans="1:15" outlineLevel="2" x14ac:dyDescent="0.25">
      <c r="A228" s="1" t="s">
        <v>216</v>
      </c>
      <c r="B228" s="1" t="s">
        <v>218</v>
      </c>
      <c r="C228" s="13">
        <v>73.47</v>
      </c>
      <c r="D228" s="13">
        <v>3226.2175000000002</v>
      </c>
      <c r="E228" s="13">
        <v>0</v>
      </c>
      <c r="F228" s="13">
        <v>7571.1715000000004</v>
      </c>
      <c r="G228" s="8">
        <v>10870.859</v>
      </c>
      <c r="H228" s="8">
        <f>+'Current &amp; Proposed Revenues'!D228*1.08+'Current &amp; Proposed Revenues'!F228*5.56</f>
        <v>8430.4639999999999</v>
      </c>
      <c r="I228" s="8">
        <f>(+C228+E228+'Current &amp; Proposed Revenues'!D228*0.79+'Current &amp; Proposed Revenues'!F228*0.85)*0.8</f>
        <v>1952.316</v>
      </c>
      <c r="J228" s="8">
        <f>(+C228+E228+'Current &amp; Proposed Revenues'!D228*0.79+'Current &amp; Proposed Revenues'!F228*0.85)*0.2</f>
        <v>488.07900000000001</v>
      </c>
      <c r="K228" s="8">
        <f t="shared" si="24"/>
        <v>10870.859</v>
      </c>
      <c r="L228" s="8">
        <f t="shared" si="25"/>
        <v>2174.1718000000001</v>
      </c>
      <c r="M228" s="8">
        <f t="shared" si="26"/>
        <v>5978.9724500000011</v>
      </c>
      <c r="N228" s="8">
        <f t="shared" si="27"/>
        <v>2717.7147500000001</v>
      </c>
      <c r="O228" s="8">
        <f t="shared" si="28"/>
        <v>10870.859</v>
      </c>
    </row>
    <row r="229" spans="1:15" outlineLevel="2" x14ac:dyDescent="0.25">
      <c r="A229" s="1" t="s">
        <v>216</v>
      </c>
      <c r="B229" s="1" t="s">
        <v>219</v>
      </c>
      <c r="C229" s="13">
        <v>0</v>
      </c>
      <c r="D229" s="13">
        <v>170.17000000000002</v>
      </c>
      <c r="E229" s="13">
        <v>0</v>
      </c>
      <c r="F229" s="13">
        <v>0</v>
      </c>
      <c r="G229" s="8">
        <v>170.17000000000002</v>
      </c>
      <c r="H229" s="8">
        <f>+'Current &amp; Proposed Revenues'!D229*1.08+'Current &amp; Proposed Revenues'!F229*5.56</f>
        <v>98.28</v>
      </c>
      <c r="I229" s="8">
        <f>(+C229+E229+'Current &amp; Proposed Revenues'!D229*0.79+'Current &amp; Proposed Revenues'!F229*0.85)*0.8</f>
        <v>57.512</v>
      </c>
      <c r="J229" s="8">
        <f>(+C229+E229+'Current &amp; Proposed Revenues'!D229*0.79+'Current &amp; Proposed Revenues'!F229*0.85)*0.2</f>
        <v>14.378</v>
      </c>
      <c r="K229" s="8">
        <f t="shared" si="24"/>
        <v>170.17000000000002</v>
      </c>
      <c r="L229" s="8">
        <f t="shared" si="25"/>
        <v>34.034000000000006</v>
      </c>
      <c r="M229" s="8">
        <f t="shared" si="26"/>
        <v>93.59350000000002</v>
      </c>
      <c r="N229" s="8">
        <f t="shared" si="27"/>
        <v>42.542500000000004</v>
      </c>
      <c r="O229" s="8">
        <f t="shared" si="28"/>
        <v>170.17000000000002</v>
      </c>
    </row>
    <row r="230" spans="1:15" outlineLevel="2" x14ac:dyDescent="0.25">
      <c r="A230" s="1" t="s">
        <v>216</v>
      </c>
      <c r="B230" s="1" t="s">
        <v>220</v>
      </c>
      <c r="C230" s="13">
        <v>0</v>
      </c>
      <c r="D230" s="13">
        <v>207.57000000000002</v>
      </c>
      <c r="E230" s="13">
        <v>0</v>
      </c>
      <c r="F230" s="13">
        <v>0</v>
      </c>
      <c r="G230" s="8">
        <v>207.57000000000002</v>
      </c>
      <c r="H230" s="8">
        <f>+'Current &amp; Proposed Revenues'!D230*1.08+'Current &amp; Proposed Revenues'!F230*5.56</f>
        <v>119.88000000000001</v>
      </c>
      <c r="I230" s="8">
        <f>(+C230+E230+'Current &amp; Proposed Revenues'!D230*0.79+'Current &amp; Proposed Revenues'!F230*0.85)*0.8</f>
        <v>70.152000000000001</v>
      </c>
      <c r="J230" s="8">
        <f>(+C230+E230+'Current &amp; Proposed Revenues'!D230*0.79+'Current &amp; Proposed Revenues'!F230*0.85)*0.2</f>
        <v>17.538</v>
      </c>
      <c r="K230" s="8">
        <f t="shared" si="24"/>
        <v>207.57000000000002</v>
      </c>
      <c r="L230" s="8">
        <f t="shared" si="25"/>
        <v>41.51400000000001</v>
      </c>
      <c r="M230" s="8">
        <f t="shared" si="26"/>
        <v>114.16350000000003</v>
      </c>
      <c r="N230" s="8">
        <f t="shared" si="27"/>
        <v>51.892500000000005</v>
      </c>
      <c r="O230" s="8">
        <f t="shared" si="28"/>
        <v>207.57000000000005</v>
      </c>
    </row>
    <row r="231" spans="1:15" outlineLevel="2" x14ac:dyDescent="0.25">
      <c r="A231" s="1" t="s">
        <v>216</v>
      </c>
      <c r="B231" s="1" t="s">
        <v>221</v>
      </c>
      <c r="C231" s="13">
        <v>0</v>
      </c>
      <c r="D231" s="13">
        <v>1426.9970000000001</v>
      </c>
      <c r="E231" s="13">
        <v>0</v>
      </c>
      <c r="F231" s="13">
        <v>3619.5026499999999</v>
      </c>
      <c r="G231" s="8">
        <v>5046.4996499999997</v>
      </c>
      <c r="H231" s="8">
        <f>+'Current &amp; Proposed Revenues'!D231*1.08+'Current &amp; Proposed Revenues'!F231*5.56</f>
        <v>3963.6853999999998</v>
      </c>
      <c r="I231" s="8">
        <f>(+C231+E231+'Current &amp; Proposed Revenues'!D231*0.79+'Current &amp; Proposed Revenues'!F231*0.85)*0.8</f>
        <v>866.25139999999999</v>
      </c>
      <c r="J231" s="8">
        <f>(+C231+E231+'Current &amp; Proposed Revenues'!D231*0.79+'Current &amp; Proposed Revenues'!F231*0.85)*0.2</f>
        <v>216.56285</v>
      </c>
      <c r="K231" s="8">
        <f t="shared" si="24"/>
        <v>5046.4996499999997</v>
      </c>
      <c r="L231" s="8">
        <f t="shared" si="25"/>
        <v>1009.29993</v>
      </c>
      <c r="M231" s="8">
        <f t="shared" si="26"/>
        <v>2775.5748075000001</v>
      </c>
      <c r="N231" s="8">
        <f t="shared" si="27"/>
        <v>1261.6249124999999</v>
      </c>
      <c r="O231" s="8">
        <f t="shared" si="28"/>
        <v>5046.4996499999997</v>
      </c>
    </row>
    <row r="232" spans="1:15" outlineLevel="2" x14ac:dyDescent="0.25">
      <c r="A232" s="1" t="s">
        <v>216</v>
      </c>
      <c r="B232" s="1" t="s">
        <v>222</v>
      </c>
      <c r="C232" s="13">
        <v>0</v>
      </c>
      <c r="D232" s="13">
        <v>72.930000000000007</v>
      </c>
      <c r="E232" s="13">
        <v>0</v>
      </c>
      <c r="F232" s="13">
        <v>0</v>
      </c>
      <c r="G232" s="8">
        <v>72.930000000000007</v>
      </c>
      <c r="H232" s="8">
        <f>+'Current &amp; Proposed Revenues'!D232*1.08+'Current &amp; Proposed Revenues'!F232*5.56</f>
        <v>42.120000000000005</v>
      </c>
      <c r="I232" s="8">
        <f>(+C232+E232+'Current &amp; Proposed Revenues'!D232*0.79+'Current &amp; Proposed Revenues'!F232*0.85)*0.8</f>
        <v>24.648000000000003</v>
      </c>
      <c r="J232" s="8">
        <f>(+C232+E232+'Current &amp; Proposed Revenues'!D232*0.79+'Current &amp; Proposed Revenues'!F232*0.85)*0.2</f>
        <v>6.1620000000000008</v>
      </c>
      <c r="K232" s="8">
        <f t="shared" si="24"/>
        <v>72.930000000000007</v>
      </c>
      <c r="L232" s="8">
        <f t="shared" si="25"/>
        <v>14.586000000000002</v>
      </c>
      <c r="M232" s="8">
        <f t="shared" si="26"/>
        <v>40.111500000000007</v>
      </c>
      <c r="N232" s="8">
        <f t="shared" si="27"/>
        <v>18.232500000000002</v>
      </c>
      <c r="O232" s="8">
        <f t="shared" si="28"/>
        <v>72.930000000000007</v>
      </c>
    </row>
    <row r="233" spans="1:15" outlineLevel="2" x14ac:dyDescent="0.25">
      <c r="A233" s="1" t="s">
        <v>216</v>
      </c>
      <c r="B233" s="1" t="s">
        <v>223</v>
      </c>
      <c r="C233" s="13">
        <v>0</v>
      </c>
      <c r="D233" s="13">
        <v>1481.0213000000001</v>
      </c>
      <c r="E233" s="13">
        <v>0</v>
      </c>
      <c r="F233" s="13">
        <v>1763.1346000000001</v>
      </c>
      <c r="G233" s="8">
        <v>3244.1559000000002</v>
      </c>
      <c r="H233" s="8">
        <f>+'Current &amp; Proposed Revenues'!D233*1.08+'Current &amp; Proposed Revenues'!F233*5.56</f>
        <v>2384.6828</v>
      </c>
      <c r="I233" s="8">
        <f>(+C233+E233+'Current &amp; Proposed Revenues'!D233*0.79+'Current &amp; Proposed Revenues'!F233*0.85)*0.8</f>
        <v>687.57848000000001</v>
      </c>
      <c r="J233" s="8">
        <f>(+C233+E233+'Current &amp; Proposed Revenues'!D233*0.79+'Current &amp; Proposed Revenues'!F233*0.85)*0.2</f>
        <v>171.89462</v>
      </c>
      <c r="K233" s="8">
        <f t="shared" si="24"/>
        <v>3244.1559000000002</v>
      </c>
      <c r="L233" s="8">
        <f t="shared" si="25"/>
        <v>648.83118000000013</v>
      </c>
      <c r="M233" s="8">
        <f t="shared" si="26"/>
        <v>1784.2857450000004</v>
      </c>
      <c r="N233" s="8">
        <f t="shared" si="27"/>
        <v>811.03897500000005</v>
      </c>
      <c r="O233" s="8">
        <f t="shared" si="28"/>
        <v>3244.1559000000002</v>
      </c>
    </row>
    <row r="234" spans="1:15" outlineLevel="2" x14ac:dyDescent="0.25">
      <c r="A234" s="1" t="s">
        <v>216</v>
      </c>
      <c r="B234" s="1" t="s">
        <v>224</v>
      </c>
      <c r="C234" s="13">
        <v>0</v>
      </c>
      <c r="D234" s="13">
        <v>599.2976000000001</v>
      </c>
      <c r="E234" s="13">
        <v>0</v>
      </c>
      <c r="F234" s="13">
        <v>211.53</v>
      </c>
      <c r="G234" s="8">
        <v>810.82760000000007</v>
      </c>
      <c r="H234" s="8">
        <f>+'Current &amp; Proposed Revenues'!D234*1.08+'Current &amp; Proposed Revenues'!F234*5.56</f>
        <v>529.59840000000008</v>
      </c>
      <c r="I234" s="8">
        <f>(+C234+E234+'Current &amp; Proposed Revenues'!D234*0.79+'Current &amp; Proposed Revenues'!F234*0.85)*0.8</f>
        <v>224.98336000000006</v>
      </c>
      <c r="J234" s="8">
        <f>(+C234+E234+'Current &amp; Proposed Revenues'!D234*0.79+'Current &amp; Proposed Revenues'!F234*0.85)*0.2</f>
        <v>56.245840000000015</v>
      </c>
      <c r="K234" s="8">
        <f t="shared" si="24"/>
        <v>810.82760000000019</v>
      </c>
      <c r="L234" s="8">
        <f t="shared" si="25"/>
        <v>162.16552000000001</v>
      </c>
      <c r="M234" s="8">
        <f t="shared" si="26"/>
        <v>445.9551800000001</v>
      </c>
      <c r="N234" s="8">
        <f t="shared" si="27"/>
        <v>202.70690000000002</v>
      </c>
      <c r="O234" s="8">
        <f t="shared" si="28"/>
        <v>810.82760000000019</v>
      </c>
    </row>
    <row r="235" spans="1:15" outlineLevel="2" x14ac:dyDescent="0.25">
      <c r="A235" s="1" t="s">
        <v>216</v>
      </c>
      <c r="B235" s="1" t="s">
        <v>225</v>
      </c>
      <c r="C235" s="13">
        <v>0</v>
      </c>
      <c r="D235" s="13">
        <v>51.163200000000003</v>
      </c>
      <c r="E235" s="13">
        <v>0</v>
      </c>
      <c r="F235" s="13">
        <v>0</v>
      </c>
      <c r="G235" s="8">
        <v>51.163200000000003</v>
      </c>
      <c r="H235" s="8">
        <f>+'Current &amp; Proposed Revenues'!D235*1.08+'Current &amp; Proposed Revenues'!F235*5.56</f>
        <v>29.5488</v>
      </c>
      <c r="I235" s="8">
        <f>(+C235+E235+'Current &amp; Proposed Revenues'!D235*0.79+'Current &amp; Proposed Revenues'!F235*0.85)*0.8</f>
        <v>17.291520000000002</v>
      </c>
      <c r="J235" s="8">
        <f>(+C235+E235+'Current &amp; Proposed Revenues'!D235*0.79+'Current &amp; Proposed Revenues'!F235*0.85)*0.2</f>
        <v>4.3228800000000005</v>
      </c>
      <c r="K235" s="8">
        <f t="shared" si="24"/>
        <v>51.163200000000003</v>
      </c>
      <c r="L235" s="8">
        <f t="shared" si="25"/>
        <v>10.232640000000002</v>
      </c>
      <c r="M235" s="8">
        <f t="shared" si="26"/>
        <v>28.139760000000003</v>
      </c>
      <c r="N235" s="8">
        <f t="shared" si="27"/>
        <v>12.790800000000001</v>
      </c>
      <c r="O235" s="8">
        <f t="shared" si="28"/>
        <v>51.163200000000003</v>
      </c>
    </row>
    <row r="236" spans="1:15" outlineLevel="2" x14ac:dyDescent="0.25">
      <c r="A236" s="1" t="s">
        <v>216</v>
      </c>
      <c r="B236" s="1" t="s">
        <v>226</v>
      </c>
      <c r="C236" s="13">
        <v>0</v>
      </c>
      <c r="D236" s="13">
        <v>114.07000000000001</v>
      </c>
      <c r="E236" s="13">
        <v>0</v>
      </c>
      <c r="F236" s="13">
        <v>128.13589999999999</v>
      </c>
      <c r="G236" s="8">
        <v>242.20589999999999</v>
      </c>
      <c r="H236" s="8">
        <f>+'Current &amp; Proposed Revenues'!D236*1.08+'Current &amp; Proposed Revenues'!F236*5.56</f>
        <v>177.02440000000001</v>
      </c>
      <c r="I236" s="8">
        <f>(+C236+E236+'Current &amp; Proposed Revenues'!D236*0.79+'Current &amp; Proposed Revenues'!F236*0.85)*0.8</f>
        <v>52.145200000000003</v>
      </c>
      <c r="J236" s="8">
        <f>(+C236+E236+'Current &amp; Proposed Revenues'!D236*0.79+'Current &amp; Proposed Revenues'!F236*0.85)*0.2</f>
        <v>13.036300000000001</v>
      </c>
      <c r="K236" s="8">
        <f t="shared" si="24"/>
        <v>242.20590000000001</v>
      </c>
      <c r="L236" s="8">
        <f t="shared" si="25"/>
        <v>48.441180000000003</v>
      </c>
      <c r="M236" s="8">
        <f t="shared" si="26"/>
        <v>133.213245</v>
      </c>
      <c r="N236" s="8">
        <f t="shared" si="27"/>
        <v>60.551474999999996</v>
      </c>
      <c r="O236" s="8">
        <f t="shared" si="28"/>
        <v>242.20589999999999</v>
      </c>
    </row>
    <row r="237" spans="1:15" outlineLevel="2" x14ac:dyDescent="0.25">
      <c r="A237" s="1" t="s">
        <v>216</v>
      </c>
      <c r="B237" s="1" t="s">
        <v>227</v>
      </c>
      <c r="C237" s="13">
        <v>0</v>
      </c>
      <c r="D237" s="13">
        <v>2978.9474</v>
      </c>
      <c r="E237" s="13">
        <v>0</v>
      </c>
      <c r="F237" s="13">
        <v>17207.324499999999</v>
      </c>
      <c r="G237" s="8">
        <v>20186.2719</v>
      </c>
      <c r="H237" s="8">
        <f>+'Current &amp; Proposed Revenues'!D237*1.08+'Current &amp; Proposed Revenues'!F237*5.56</f>
        <v>16646.003599999996</v>
      </c>
      <c r="I237" s="8">
        <f>(+C237+E237+'Current &amp; Proposed Revenues'!D237*0.79+'Current &amp; Proposed Revenues'!F237*0.85)*0.8</f>
        <v>2832.2146400000001</v>
      </c>
      <c r="J237" s="8">
        <f>(+C237+E237+'Current &amp; Proposed Revenues'!D237*0.79+'Current &amp; Proposed Revenues'!F237*0.85)*0.2</f>
        <v>708.05366000000004</v>
      </c>
      <c r="K237" s="8">
        <f t="shared" si="24"/>
        <v>20186.271899999996</v>
      </c>
      <c r="L237" s="8">
        <f t="shared" si="25"/>
        <v>4037.2543800000003</v>
      </c>
      <c r="M237" s="8">
        <f t="shared" si="26"/>
        <v>11102.449545000001</v>
      </c>
      <c r="N237" s="8">
        <f t="shared" si="27"/>
        <v>5046.5679749999999</v>
      </c>
      <c r="O237" s="8">
        <f t="shared" si="28"/>
        <v>20186.2719</v>
      </c>
    </row>
    <row r="238" spans="1:15" outlineLevel="2" x14ac:dyDescent="0.25">
      <c r="A238" s="1" t="s">
        <v>216</v>
      </c>
      <c r="B238" s="1" t="s">
        <v>228</v>
      </c>
      <c r="C238" s="13">
        <v>0</v>
      </c>
      <c r="D238" s="13">
        <v>1623.4592</v>
      </c>
      <c r="E238" s="13">
        <v>40.799999999999997</v>
      </c>
      <c r="F238" s="13">
        <v>7706.8071</v>
      </c>
      <c r="G238" s="8">
        <v>9371.0663000000004</v>
      </c>
      <c r="H238" s="8">
        <f>+'Current &amp; Proposed Revenues'!D238*1.08+'Current &amp; Proposed Revenues'!F238*5.56</f>
        <v>7622.4563999999991</v>
      </c>
      <c r="I238" s="8">
        <f>(+C238+E238+'Current &amp; Proposed Revenues'!D238*0.79+'Current &amp; Proposed Revenues'!F238*0.85)*0.8</f>
        <v>1398.8879200000001</v>
      </c>
      <c r="J238" s="8">
        <f>(+C238+E238+'Current &amp; Proposed Revenues'!D238*0.79+'Current &amp; Proposed Revenues'!F238*0.85)*0.2</f>
        <v>349.72198000000003</v>
      </c>
      <c r="K238" s="8">
        <f t="shared" si="24"/>
        <v>9371.0663000000004</v>
      </c>
      <c r="L238" s="8">
        <f t="shared" si="25"/>
        <v>1874.2132600000002</v>
      </c>
      <c r="M238" s="8">
        <f t="shared" si="26"/>
        <v>5154.0864650000003</v>
      </c>
      <c r="N238" s="8">
        <f t="shared" si="27"/>
        <v>2342.7665750000001</v>
      </c>
      <c r="O238" s="8">
        <f t="shared" si="28"/>
        <v>9371.0663000000004</v>
      </c>
    </row>
    <row r="239" spans="1:15" outlineLevel="2" x14ac:dyDescent="0.25">
      <c r="A239" s="1" t="s">
        <v>216</v>
      </c>
      <c r="B239" s="1" t="s">
        <v>229</v>
      </c>
      <c r="C239" s="13">
        <v>0</v>
      </c>
      <c r="D239" s="13">
        <v>761.37049999999999</v>
      </c>
      <c r="E239" s="13">
        <v>0</v>
      </c>
      <c r="F239" s="13">
        <v>459.98160000000007</v>
      </c>
      <c r="G239" s="8">
        <v>1221.3521000000001</v>
      </c>
      <c r="H239" s="8">
        <f>+'Current &amp; Proposed Revenues'!D239*1.08+'Current &amp; Proposed Revenues'!F239*5.56</f>
        <v>838.70759999999996</v>
      </c>
      <c r="I239" s="8">
        <f>(+C239+E239+'Current &amp; Proposed Revenues'!D239*0.79+'Current &amp; Proposed Revenues'!F239*0.85)*0.8</f>
        <v>306.11560000000003</v>
      </c>
      <c r="J239" s="8">
        <f>(+C239+E239+'Current &amp; Proposed Revenues'!D239*0.79+'Current &amp; Proposed Revenues'!F239*0.85)*0.2</f>
        <v>76.528900000000007</v>
      </c>
      <c r="K239" s="8">
        <f t="shared" si="24"/>
        <v>1221.3521000000001</v>
      </c>
      <c r="L239" s="8">
        <f t="shared" si="25"/>
        <v>244.27042000000003</v>
      </c>
      <c r="M239" s="8">
        <f t="shared" si="26"/>
        <v>671.7436550000001</v>
      </c>
      <c r="N239" s="8">
        <f t="shared" si="27"/>
        <v>305.33802500000002</v>
      </c>
      <c r="O239" s="8">
        <f t="shared" si="28"/>
        <v>1221.3521000000001</v>
      </c>
    </row>
    <row r="240" spans="1:15" outlineLevel="2" x14ac:dyDescent="0.25">
      <c r="A240" s="1" t="s">
        <v>216</v>
      </c>
      <c r="B240" s="1" t="s">
        <v>230</v>
      </c>
      <c r="C240" s="13">
        <v>0</v>
      </c>
      <c r="D240" s="13">
        <v>1750.7875000000001</v>
      </c>
      <c r="E240" s="13">
        <v>0</v>
      </c>
      <c r="F240" s="13">
        <v>2681.0466000000001</v>
      </c>
      <c r="G240" s="8">
        <v>4431.8341</v>
      </c>
      <c r="H240" s="8">
        <f>+'Current &amp; Proposed Revenues'!D240*1.08+'Current &amp; Proposed Revenues'!F240*5.56</f>
        <v>3336.6756</v>
      </c>
      <c r="I240" s="8">
        <f>(+C240+E240+'Current &amp; Proposed Revenues'!D240*0.79+'Current &amp; Proposed Revenues'!F240*0.85)*0.8</f>
        <v>876.1268</v>
      </c>
      <c r="J240" s="8">
        <f>(+C240+E240+'Current &amp; Proposed Revenues'!D240*0.79+'Current &amp; Proposed Revenues'!F240*0.85)*0.2</f>
        <v>219.0317</v>
      </c>
      <c r="K240" s="8">
        <f t="shared" si="24"/>
        <v>4431.8341</v>
      </c>
      <c r="L240" s="8">
        <f t="shared" si="25"/>
        <v>886.36682000000008</v>
      </c>
      <c r="M240" s="8">
        <f t="shared" si="26"/>
        <v>2437.5087550000003</v>
      </c>
      <c r="N240" s="8">
        <f t="shared" si="27"/>
        <v>1107.958525</v>
      </c>
      <c r="O240" s="8">
        <f t="shared" si="28"/>
        <v>4431.8341</v>
      </c>
    </row>
    <row r="241" spans="1:15" outlineLevel="2" x14ac:dyDescent="0.25">
      <c r="A241" s="1" t="s">
        <v>216</v>
      </c>
      <c r="B241" s="1" t="s">
        <v>231</v>
      </c>
      <c r="C241" s="13">
        <v>0</v>
      </c>
      <c r="D241" s="13">
        <v>790.54250000000002</v>
      </c>
      <c r="E241" s="13">
        <v>0</v>
      </c>
      <c r="F241" s="13">
        <v>1244.9502</v>
      </c>
      <c r="G241" s="8">
        <v>2035.4927</v>
      </c>
      <c r="H241" s="8">
        <f>+'Current &amp; Proposed Revenues'!D241*1.08+'Current &amp; Proposed Revenues'!F241*5.56</f>
        <v>1536.4331999999999</v>
      </c>
      <c r="I241" s="8">
        <f>(+C241+E241+'Current &amp; Proposed Revenues'!D241*0.79+'Current &amp; Proposed Revenues'!F241*0.85)*0.8</f>
        <v>399.24760000000003</v>
      </c>
      <c r="J241" s="8">
        <f>(+C241+E241+'Current &amp; Proposed Revenues'!D241*0.79+'Current &amp; Proposed Revenues'!F241*0.85)*0.2</f>
        <v>99.811900000000009</v>
      </c>
      <c r="K241" s="8">
        <f t="shared" si="24"/>
        <v>2035.4927</v>
      </c>
      <c r="L241" s="8">
        <f t="shared" si="25"/>
        <v>407.09854000000001</v>
      </c>
      <c r="M241" s="8">
        <f t="shared" si="26"/>
        <v>1119.5209850000001</v>
      </c>
      <c r="N241" s="8">
        <f t="shared" si="27"/>
        <v>508.873175</v>
      </c>
      <c r="O241" s="8">
        <f t="shared" si="28"/>
        <v>2035.4927</v>
      </c>
    </row>
    <row r="242" spans="1:15" outlineLevel="2" x14ac:dyDescent="0.25">
      <c r="A242" s="1" t="s">
        <v>216</v>
      </c>
      <c r="B242" s="1" t="s">
        <v>232</v>
      </c>
      <c r="C242" s="13">
        <v>0</v>
      </c>
      <c r="D242" s="13">
        <v>584.30020000000002</v>
      </c>
      <c r="E242" s="13">
        <v>0</v>
      </c>
      <c r="F242" s="13">
        <v>1012.78</v>
      </c>
      <c r="G242" s="8">
        <v>1597.0801999999999</v>
      </c>
      <c r="H242" s="8">
        <f>+'Current &amp; Proposed Revenues'!D242*1.08+'Current &amp; Proposed Revenues'!F242*5.56</f>
        <v>1215.9367999999999</v>
      </c>
      <c r="I242" s="8">
        <f>(+C242+E242+'Current &amp; Proposed Revenues'!D242*0.79+'Current &amp; Proposed Revenues'!F242*0.85)*0.8</f>
        <v>304.91471999999999</v>
      </c>
      <c r="J242" s="8">
        <f>(+C242+E242+'Current &amp; Proposed Revenues'!D242*0.79+'Current &amp; Proposed Revenues'!F242*0.85)*0.2</f>
        <v>76.228679999999997</v>
      </c>
      <c r="K242" s="8">
        <f t="shared" si="24"/>
        <v>1597.0801999999999</v>
      </c>
      <c r="L242" s="8">
        <f t="shared" si="25"/>
        <v>319.41604000000001</v>
      </c>
      <c r="M242" s="8">
        <f t="shared" si="26"/>
        <v>878.39410999999996</v>
      </c>
      <c r="N242" s="8">
        <f t="shared" si="27"/>
        <v>399.27004999999997</v>
      </c>
      <c r="O242" s="8">
        <f t="shared" si="28"/>
        <v>1597.0801999999999</v>
      </c>
    </row>
    <row r="243" spans="1:15" outlineLevel="2" x14ac:dyDescent="0.25">
      <c r="A243" s="1" t="s">
        <v>216</v>
      </c>
      <c r="B243" s="1" t="s">
        <v>233</v>
      </c>
      <c r="C243" s="13">
        <v>0</v>
      </c>
      <c r="D243" s="13">
        <v>69.19</v>
      </c>
      <c r="E243" s="13">
        <v>0</v>
      </c>
      <c r="F243" s="13">
        <v>1032.01</v>
      </c>
      <c r="G243" s="8">
        <v>1101.2</v>
      </c>
      <c r="H243" s="8">
        <f>+'Current &amp; Proposed Revenues'!D243*1.08+'Current &amp; Proposed Revenues'!F243*5.56</f>
        <v>935.12</v>
      </c>
      <c r="I243" s="8">
        <f>(+C243+E243+'Current &amp; Proposed Revenues'!D243*0.79+'Current &amp; Proposed Revenues'!F243*0.85)*0.8</f>
        <v>132.864</v>
      </c>
      <c r="J243" s="8">
        <f>(+C243+E243+'Current &amp; Proposed Revenues'!D243*0.79+'Current &amp; Proposed Revenues'!F243*0.85)*0.2</f>
        <v>33.216000000000001</v>
      </c>
      <c r="K243" s="8">
        <f t="shared" si="24"/>
        <v>1101.1999999999998</v>
      </c>
      <c r="L243" s="8">
        <f t="shared" si="25"/>
        <v>220.24</v>
      </c>
      <c r="M243" s="8">
        <f t="shared" si="26"/>
        <v>605.66000000000008</v>
      </c>
      <c r="N243" s="8">
        <f t="shared" si="27"/>
        <v>275.3</v>
      </c>
      <c r="O243" s="8">
        <f t="shared" si="28"/>
        <v>1101.2</v>
      </c>
    </row>
    <row r="244" spans="1:15" outlineLevel="2" x14ac:dyDescent="0.25">
      <c r="A244" s="1" t="s">
        <v>216</v>
      </c>
      <c r="B244" s="1" t="s">
        <v>234</v>
      </c>
      <c r="C244" s="13">
        <v>0</v>
      </c>
      <c r="D244" s="13">
        <v>0</v>
      </c>
      <c r="E244" s="13">
        <v>0</v>
      </c>
      <c r="F244" s="13">
        <v>889.70800000000008</v>
      </c>
      <c r="G244" s="8">
        <v>889.70800000000008</v>
      </c>
      <c r="H244" s="8">
        <f>+'Current &amp; Proposed Revenues'!D244*1.08+'Current &amp; Proposed Revenues'!F244*5.56</f>
        <v>771.72800000000007</v>
      </c>
      <c r="I244" s="8">
        <f>(+C244+E244+'Current &amp; Proposed Revenues'!D244*0.79+'Current &amp; Proposed Revenues'!F244*0.85)*0.8</f>
        <v>94.384000000000015</v>
      </c>
      <c r="J244" s="8">
        <f>(+C244+E244+'Current &amp; Proposed Revenues'!D244*0.79+'Current &amp; Proposed Revenues'!F244*0.85)*0.2</f>
        <v>23.596000000000004</v>
      </c>
      <c r="K244" s="8">
        <f t="shared" si="24"/>
        <v>889.70800000000008</v>
      </c>
      <c r="L244" s="8">
        <f t="shared" si="25"/>
        <v>177.94160000000002</v>
      </c>
      <c r="M244" s="8">
        <f t="shared" si="26"/>
        <v>489.33940000000007</v>
      </c>
      <c r="N244" s="8">
        <f t="shared" si="27"/>
        <v>222.42700000000002</v>
      </c>
      <c r="O244" s="8">
        <f t="shared" si="28"/>
        <v>889.70800000000008</v>
      </c>
    </row>
    <row r="245" spans="1:15" outlineLevel="2" x14ac:dyDescent="0.25">
      <c r="A245" s="1" t="s">
        <v>216</v>
      </c>
      <c r="B245" s="1" t="s">
        <v>235</v>
      </c>
      <c r="C245" s="13">
        <v>0</v>
      </c>
      <c r="D245" s="13">
        <v>423.70460000000003</v>
      </c>
      <c r="E245" s="13">
        <v>0</v>
      </c>
      <c r="F245" s="13">
        <v>775.61</v>
      </c>
      <c r="G245" s="8">
        <v>1199.3146000000002</v>
      </c>
      <c r="H245" s="8">
        <f>+'Current &amp; Proposed Revenues'!D245*1.08+'Current &amp; Proposed Revenues'!F245*5.56</f>
        <v>917.46640000000002</v>
      </c>
      <c r="I245" s="8">
        <f>(+C245+E245+'Current &amp; Proposed Revenues'!D245*0.79+'Current &amp; Proposed Revenues'!F245*0.85)*0.8</f>
        <v>225.47856000000002</v>
      </c>
      <c r="J245" s="8">
        <f>(+C245+E245+'Current &amp; Proposed Revenues'!D245*0.79+'Current &amp; Proposed Revenues'!F245*0.85)*0.2</f>
        <v>56.369640000000004</v>
      </c>
      <c r="K245" s="8">
        <f t="shared" si="24"/>
        <v>1199.3146000000002</v>
      </c>
      <c r="L245" s="8">
        <f t="shared" si="25"/>
        <v>239.86292000000003</v>
      </c>
      <c r="M245" s="8">
        <f t="shared" si="26"/>
        <v>659.62303000000009</v>
      </c>
      <c r="N245" s="8">
        <f t="shared" si="27"/>
        <v>299.82865000000004</v>
      </c>
      <c r="O245" s="8">
        <f t="shared" si="28"/>
        <v>1199.3146000000002</v>
      </c>
    </row>
    <row r="246" spans="1:15" outlineLevel="2" x14ac:dyDescent="0.25">
      <c r="A246" s="1" t="s">
        <v>216</v>
      </c>
      <c r="B246" s="1" t="s">
        <v>236</v>
      </c>
      <c r="C246" s="13">
        <v>0</v>
      </c>
      <c r="D246" s="13">
        <v>0</v>
      </c>
      <c r="E246" s="13">
        <v>0</v>
      </c>
      <c r="F246" s="13">
        <v>249.99</v>
      </c>
      <c r="G246" s="8">
        <v>249.99</v>
      </c>
      <c r="H246" s="8">
        <f>+'Current &amp; Proposed Revenues'!D246*1.08+'Current &amp; Proposed Revenues'!F246*5.56</f>
        <v>216.83999999999997</v>
      </c>
      <c r="I246" s="8">
        <f>(+C246+E246+'Current &amp; Proposed Revenues'!D246*0.79+'Current &amp; Proposed Revenues'!F246*0.85)*0.8</f>
        <v>26.52</v>
      </c>
      <c r="J246" s="8">
        <f>(+C246+E246+'Current &amp; Proposed Revenues'!D246*0.79+'Current &amp; Proposed Revenues'!F246*0.85)*0.2</f>
        <v>6.63</v>
      </c>
      <c r="K246" s="8">
        <f t="shared" si="24"/>
        <v>249.98999999999998</v>
      </c>
      <c r="L246" s="8">
        <f t="shared" si="25"/>
        <v>49.998000000000005</v>
      </c>
      <c r="M246" s="8">
        <f t="shared" si="26"/>
        <v>137.49450000000002</v>
      </c>
      <c r="N246" s="8">
        <f t="shared" si="27"/>
        <v>62.497500000000002</v>
      </c>
      <c r="O246" s="8">
        <f t="shared" si="28"/>
        <v>249.99</v>
      </c>
    </row>
    <row r="247" spans="1:15" outlineLevel="2" x14ac:dyDescent="0.25">
      <c r="A247" s="1" t="s">
        <v>216</v>
      </c>
      <c r="B247" s="1" t="s">
        <v>105</v>
      </c>
      <c r="C247" s="13">
        <v>0</v>
      </c>
      <c r="D247" s="13">
        <v>385.22</v>
      </c>
      <c r="E247" s="13">
        <v>0</v>
      </c>
      <c r="F247" s="13">
        <v>814.07</v>
      </c>
      <c r="G247" s="8">
        <v>1199.29</v>
      </c>
      <c r="H247" s="8">
        <f>+'Current &amp; Proposed Revenues'!D247*1.08+'Current &amp; Proposed Revenues'!F247*5.56</f>
        <v>928.6</v>
      </c>
      <c r="I247" s="8">
        <f>(+C247+E247+'Current &amp; Proposed Revenues'!D247*0.79+'Current &amp; Proposed Revenues'!F247*0.85)*0.8</f>
        <v>216.55200000000002</v>
      </c>
      <c r="J247" s="8">
        <f>(+C247+E247+'Current &amp; Proposed Revenues'!D247*0.79+'Current &amp; Proposed Revenues'!F247*0.85)*0.2</f>
        <v>54.138000000000005</v>
      </c>
      <c r="K247" s="8">
        <f t="shared" si="24"/>
        <v>1199.29</v>
      </c>
      <c r="L247" s="8">
        <f t="shared" si="25"/>
        <v>239.858</v>
      </c>
      <c r="M247" s="8">
        <f t="shared" si="26"/>
        <v>659.60950000000003</v>
      </c>
      <c r="N247" s="8">
        <f t="shared" si="27"/>
        <v>299.82249999999999</v>
      </c>
      <c r="O247" s="8">
        <f t="shared" si="28"/>
        <v>1199.29</v>
      </c>
    </row>
    <row r="248" spans="1:15" outlineLevel="2" x14ac:dyDescent="0.25">
      <c r="A248" s="1" t="s">
        <v>216</v>
      </c>
      <c r="B248" s="1" t="s">
        <v>237</v>
      </c>
      <c r="C248" s="13">
        <v>0</v>
      </c>
      <c r="D248" s="13">
        <v>1378.19</v>
      </c>
      <c r="E248" s="13">
        <v>0</v>
      </c>
      <c r="F248" s="13">
        <v>2390.9299999999998</v>
      </c>
      <c r="G248" s="8">
        <v>3769.12</v>
      </c>
      <c r="H248" s="8">
        <f>+'Current &amp; Proposed Revenues'!D248*1.08+'Current &amp; Proposed Revenues'!F248*5.56</f>
        <v>2869.8399999999997</v>
      </c>
      <c r="I248" s="8">
        <f>(+C248+E248+'Current &amp; Proposed Revenues'!D248*0.79+'Current &amp; Proposed Revenues'!F248*0.85)*0.8</f>
        <v>719.42399999999998</v>
      </c>
      <c r="J248" s="8">
        <f>(+C248+E248+'Current &amp; Proposed Revenues'!D248*0.79+'Current &amp; Proposed Revenues'!F248*0.85)*0.2</f>
        <v>179.85599999999999</v>
      </c>
      <c r="K248" s="8">
        <f t="shared" si="24"/>
        <v>3769.12</v>
      </c>
      <c r="L248" s="8">
        <f t="shared" si="25"/>
        <v>753.82400000000007</v>
      </c>
      <c r="M248" s="8">
        <f t="shared" si="26"/>
        <v>2073.0160000000001</v>
      </c>
      <c r="N248" s="8">
        <f t="shared" si="27"/>
        <v>942.28</v>
      </c>
      <c r="O248" s="8">
        <f t="shared" si="28"/>
        <v>3769.12</v>
      </c>
    </row>
    <row r="249" spans="1:15" outlineLevel="2" x14ac:dyDescent="0.25">
      <c r="A249" s="1" t="s">
        <v>216</v>
      </c>
      <c r="B249" s="1" t="s">
        <v>238</v>
      </c>
      <c r="C249" s="13">
        <v>0</v>
      </c>
      <c r="D249" s="13">
        <v>1237.7904000000001</v>
      </c>
      <c r="E249" s="13">
        <v>0</v>
      </c>
      <c r="F249" s="13">
        <v>1717.88</v>
      </c>
      <c r="G249" s="8">
        <v>2955.6704</v>
      </c>
      <c r="H249" s="8">
        <f>+'Current &amp; Proposed Revenues'!D249*1.08+'Current &amp; Proposed Revenues'!F249*5.56</f>
        <v>2204.9535999999998</v>
      </c>
      <c r="I249" s="8">
        <f>(+C249+E249+'Current &amp; Proposed Revenues'!D249*0.79+'Current &amp; Proposed Revenues'!F249*0.85)*0.8</f>
        <v>600.57344000000001</v>
      </c>
      <c r="J249" s="8">
        <f>(+C249+E249+'Current &amp; Proposed Revenues'!D249*0.79+'Current &amp; Proposed Revenues'!F249*0.85)*0.2</f>
        <v>150.14336</v>
      </c>
      <c r="K249" s="8">
        <f t="shared" si="24"/>
        <v>2955.6704</v>
      </c>
      <c r="L249" s="8">
        <f t="shared" si="25"/>
        <v>591.13408000000004</v>
      </c>
      <c r="M249" s="8">
        <f t="shared" si="26"/>
        <v>1625.6187200000002</v>
      </c>
      <c r="N249" s="8">
        <f t="shared" si="27"/>
        <v>738.91759999999999</v>
      </c>
      <c r="O249" s="8">
        <f t="shared" si="28"/>
        <v>2955.6704</v>
      </c>
    </row>
    <row r="250" spans="1:15" outlineLevel="2" x14ac:dyDescent="0.25">
      <c r="A250" s="1" t="s">
        <v>216</v>
      </c>
      <c r="B250" s="1" t="s">
        <v>239</v>
      </c>
      <c r="C250" s="13">
        <v>0</v>
      </c>
      <c r="D250" s="13">
        <v>891.05500000000006</v>
      </c>
      <c r="E250" s="13">
        <v>0</v>
      </c>
      <c r="F250" s="13">
        <v>570.49</v>
      </c>
      <c r="G250" s="8">
        <v>1461.5450000000001</v>
      </c>
      <c r="H250" s="8">
        <f>+'Current &amp; Proposed Revenues'!D250*1.08+'Current &amp; Proposed Revenues'!F250*5.56</f>
        <v>1009.46</v>
      </c>
      <c r="I250" s="8">
        <f>(+C250+E250+'Current &amp; Proposed Revenues'!D250*0.79+'Current &amp; Proposed Revenues'!F250*0.85)*0.8</f>
        <v>361.66800000000001</v>
      </c>
      <c r="J250" s="8">
        <f>(+C250+E250+'Current &amp; Proposed Revenues'!D250*0.79+'Current &amp; Proposed Revenues'!F250*0.85)*0.2</f>
        <v>90.417000000000002</v>
      </c>
      <c r="K250" s="8">
        <f t="shared" si="24"/>
        <v>1461.5450000000001</v>
      </c>
      <c r="L250" s="8">
        <f t="shared" si="25"/>
        <v>292.30900000000003</v>
      </c>
      <c r="M250" s="8">
        <f t="shared" si="26"/>
        <v>803.84975000000009</v>
      </c>
      <c r="N250" s="8">
        <f t="shared" si="27"/>
        <v>365.38625000000002</v>
      </c>
      <c r="O250" s="8">
        <f t="shared" si="28"/>
        <v>1461.5450000000001</v>
      </c>
    </row>
    <row r="251" spans="1:15" outlineLevel="1" x14ac:dyDescent="0.25">
      <c r="A251" s="23" t="s">
        <v>1263</v>
      </c>
      <c r="B251" s="22"/>
      <c r="C251" s="13">
        <f t="shared" ref="C251:O251" si="30">SUBTOTAL(9,C227:C250)</f>
        <v>73.47</v>
      </c>
      <c r="D251" s="13">
        <f t="shared" si="30"/>
        <v>20595.188900000001</v>
      </c>
      <c r="E251" s="13">
        <f t="shared" si="30"/>
        <v>40.799999999999997</v>
      </c>
      <c r="F251" s="13">
        <f t="shared" si="30"/>
        <v>52713.69264999999</v>
      </c>
      <c r="G251" s="8">
        <f t="shared" si="30"/>
        <v>73423.151549999995</v>
      </c>
      <c r="H251" s="8">
        <f t="shared" si="30"/>
        <v>57618.124999999993</v>
      </c>
      <c r="I251" s="8">
        <f t="shared" si="30"/>
        <v>12644.02124</v>
      </c>
      <c r="J251" s="8">
        <f t="shared" si="30"/>
        <v>3161.00531</v>
      </c>
      <c r="K251" s="8">
        <f t="shared" si="30"/>
        <v>73423.151549999995</v>
      </c>
      <c r="L251" s="8">
        <f t="shared" si="30"/>
        <v>14684.63031</v>
      </c>
      <c r="M251" s="8">
        <f t="shared" si="30"/>
        <v>40382.733352500007</v>
      </c>
      <c r="N251" s="8">
        <f t="shared" si="30"/>
        <v>18355.787887499999</v>
      </c>
      <c r="O251" s="8">
        <f t="shared" si="30"/>
        <v>73423.151549999995</v>
      </c>
    </row>
    <row r="252" spans="1:15" outlineLevel="2" x14ac:dyDescent="0.25">
      <c r="A252" s="1" t="s">
        <v>240</v>
      </c>
      <c r="B252" s="1" t="s">
        <v>241</v>
      </c>
      <c r="C252" s="13">
        <v>0</v>
      </c>
      <c r="D252" s="13">
        <v>584.61810000000003</v>
      </c>
      <c r="E252" s="13">
        <v>0</v>
      </c>
      <c r="F252" s="13">
        <v>1736.3407999999999</v>
      </c>
      <c r="G252" s="8">
        <v>2320.9589000000001</v>
      </c>
      <c r="H252" s="8">
        <f>+'Current &amp; Proposed Revenues'!D252*1.08+'Current &amp; Proposed Revenues'!F252*5.56</f>
        <v>1843.7331999999999</v>
      </c>
      <c r="I252" s="8">
        <f>(+C252+E252+'Current &amp; Proposed Revenues'!D252*0.79+'Current &amp; Proposed Revenues'!F252*0.85)*0.8</f>
        <v>381.78055999999998</v>
      </c>
      <c r="J252" s="8">
        <f>(+C252+E252+'Current &amp; Proposed Revenues'!D252*0.79+'Current &amp; Proposed Revenues'!F252*0.85)*0.2</f>
        <v>95.445139999999995</v>
      </c>
      <c r="K252" s="8">
        <f t="shared" si="24"/>
        <v>2320.9588999999996</v>
      </c>
      <c r="L252" s="8">
        <f t="shared" si="25"/>
        <v>464.19178000000005</v>
      </c>
      <c r="M252" s="8">
        <f t="shared" si="26"/>
        <v>1276.5273950000001</v>
      </c>
      <c r="N252" s="8">
        <f t="shared" si="27"/>
        <v>580.23972500000002</v>
      </c>
      <c r="O252" s="8">
        <f t="shared" si="28"/>
        <v>2320.9589000000001</v>
      </c>
    </row>
    <row r="253" spans="1:15" outlineLevel="2" x14ac:dyDescent="0.25">
      <c r="A253" s="1" t="s">
        <v>240</v>
      </c>
      <c r="B253" s="1" t="s">
        <v>242</v>
      </c>
      <c r="C253" s="13">
        <v>0</v>
      </c>
      <c r="D253" s="13">
        <v>296.00229999999999</v>
      </c>
      <c r="E253" s="13">
        <v>293.947</v>
      </c>
      <c r="F253" s="13">
        <v>166.66</v>
      </c>
      <c r="G253" s="8">
        <v>756.60929999999996</v>
      </c>
      <c r="H253" s="8">
        <f>+'Current &amp; Proposed Revenues'!D253*1.08+'Current &amp; Proposed Revenues'!F253*5.56</f>
        <v>315.51319999999998</v>
      </c>
      <c r="I253" s="8">
        <f>(+C253+E253+'Current &amp; Proposed Revenues'!D253*0.79+'Current &amp; Proposed Revenues'!F253*0.85)*0.8</f>
        <v>352.87688000000003</v>
      </c>
      <c r="J253" s="8">
        <f>(+C253+E253+'Current &amp; Proposed Revenues'!D253*0.79+'Current &amp; Proposed Revenues'!F253*0.85)*0.2</f>
        <v>88.219220000000007</v>
      </c>
      <c r="K253" s="8">
        <f t="shared" si="24"/>
        <v>756.60930000000008</v>
      </c>
      <c r="L253" s="8">
        <f t="shared" si="25"/>
        <v>151.32185999999999</v>
      </c>
      <c r="M253" s="8">
        <f t="shared" si="26"/>
        <v>416.13511499999998</v>
      </c>
      <c r="N253" s="8">
        <f t="shared" si="27"/>
        <v>189.15232499999999</v>
      </c>
      <c r="O253" s="8">
        <f t="shared" si="28"/>
        <v>756.60929999999996</v>
      </c>
    </row>
    <row r="254" spans="1:15" outlineLevel="2" x14ac:dyDescent="0.25">
      <c r="A254" s="1" t="s">
        <v>240</v>
      </c>
      <c r="B254" s="1" t="s">
        <v>243</v>
      </c>
      <c r="C254" s="13">
        <v>126.4</v>
      </c>
      <c r="D254" s="13">
        <v>9959.5321100000019</v>
      </c>
      <c r="E254" s="13">
        <v>632.74</v>
      </c>
      <c r="F254" s="13">
        <v>15905.882970000001</v>
      </c>
      <c r="G254" s="8">
        <v>26624.555080000002</v>
      </c>
      <c r="H254" s="8">
        <f>+'Current &amp; Proposed Revenues'!D254*1.08+'Current &amp; Proposed Revenues'!F254*5.56</f>
        <v>19548.707759999998</v>
      </c>
      <c r="I254" s="8">
        <f>(+C254+E254+'Current &amp; Proposed Revenues'!D254*0.79+'Current &amp; Proposed Revenues'!F254*0.85)*0.8</f>
        <v>5660.6778560000012</v>
      </c>
      <c r="J254" s="8">
        <f>(+C254+E254+'Current &amp; Proposed Revenues'!D254*0.79+'Current &amp; Proposed Revenues'!F254*0.85)*0.2</f>
        <v>1415.1694640000003</v>
      </c>
      <c r="K254" s="8">
        <f t="shared" si="24"/>
        <v>26624.555079999998</v>
      </c>
      <c r="L254" s="8">
        <f t="shared" si="25"/>
        <v>5324.9110160000009</v>
      </c>
      <c r="M254" s="8">
        <f t="shared" si="26"/>
        <v>14643.505294000002</v>
      </c>
      <c r="N254" s="8">
        <f t="shared" si="27"/>
        <v>6656.1387700000005</v>
      </c>
      <c r="O254" s="8">
        <f t="shared" si="28"/>
        <v>26624.555080000006</v>
      </c>
    </row>
    <row r="255" spans="1:15" outlineLevel="2" x14ac:dyDescent="0.25">
      <c r="A255" s="1" t="s">
        <v>240</v>
      </c>
      <c r="B255" s="1" t="s">
        <v>244</v>
      </c>
      <c r="C255" s="13">
        <v>0</v>
      </c>
      <c r="D255" s="13">
        <v>0</v>
      </c>
      <c r="E255" s="13">
        <v>0</v>
      </c>
      <c r="F255" s="13">
        <v>48.459600000000002</v>
      </c>
      <c r="G255" s="8">
        <v>48.459600000000002</v>
      </c>
      <c r="H255" s="8">
        <f>+'Current &amp; Proposed Revenues'!D255*1.08+'Current &amp; Proposed Revenues'!F255*5.56</f>
        <v>42.033599999999993</v>
      </c>
      <c r="I255" s="8">
        <f>(+C255+E255+'Current &amp; Proposed Revenues'!D255*0.79+'Current &amp; Proposed Revenues'!F255*0.85)*0.8</f>
        <v>5.1407999999999996</v>
      </c>
      <c r="J255" s="8">
        <f>(+C255+E255+'Current &amp; Proposed Revenues'!D255*0.79+'Current &amp; Proposed Revenues'!F255*0.85)*0.2</f>
        <v>1.2851999999999999</v>
      </c>
      <c r="K255" s="8">
        <f t="shared" si="24"/>
        <v>48.459599999999995</v>
      </c>
      <c r="L255" s="8">
        <f t="shared" si="25"/>
        <v>9.6919200000000014</v>
      </c>
      <c r="M255" s="8">
        <f t="shared" si="26"/>
        <v>26.652780000000003</v>
      </c>
      <c r="N255" s="8">
        <f t="shared" si="27"/>
        <v>12.1149</v>
      </c>
      <c r="O255" s="8">
        <f t="shared" si="28"/>
        <v>48.459600000000002</v>
      </c>
    </row>
    <row r="256" spans="1:15" outlineLevel="2" x14ac:dyDescent="0.25">
      <c r="A256" s="1" t="s">
        <v>240</v>
      </c>
      <c r="B256" s="1" t="s">
        <v>245</v>
      </c>
      <c r="C256" s="13">
        <v>218.56930000000003</v>
      </c>
      <c r="D256" s="13">
        <v>5886.0250900000001</v>
      </c>
      <c r="E256" s="13">
        <v>0</v>
      </c>
      <c r="F256" s="13">
        <v>13753.219080000001</v>
      </c>
      <c r="G256" s="8">
        <v>19857.813470000001</v>
      </c>
      <c r="H256" s="8">
        <f>+'Current &amp; Proposed Revenues'!D256*1.08+'Current &amp; Proposed Revenues'!F256*5.56</f>
        <v>15328.884839999999</v>
      </c>
      <c r="I256" s="8">
        <f>(+C256+E256+'Current &amp; Proposed Revenues'!D256*0.79+'Current &amp; Proposed Revenues'!F256*0.85)*0.8</f>
        <v>3623.1429040000003</v>
      </c>
      <c r="J256" s="8">
        <f>(+C256+E256+'Current &amp; Proposed Revenues'!D256*0.79+'Current &amp; Proposed Revenues'!F256*0.85)*0.2</f>
        <v>905.78572600000007</v>
      </c>
      <c r="K256" s="8">
        <f t="shared" si="24"/>
        <v>19857.813470000001</v>
      </c>
      <c r="L256" s="8">
        <f t="shared" si="25"/>
        <v>3971.5626940000002</v>
      </c>
      <c r="M256" s="8">
        <f t="shared" si="26"/>
        <v>10921.797408500001</v>
      </c>
      <c r="N256" s="8">
        <f t="shared" si="27"/>
        <v>4964.4533675000002</v>
      </c>
      <c r="O256" s="8">
        <f t="shared" si="28"/>
        <v>19857.813470000001</v>
      </c>
    </row>
    <row r="257" spans="1:15" outlineLevel="2" x14ac:dyDescent="0.25">
      <c r="A257" s="1" t="s">
        <v>240</v>
      </c>
      <c r="B257" s="1" t="s">
        <v>246</v>
      </c>
      <c r="C257" s="13">
        <v>0</v>
      </c>
      <c r="D257" s="13">
        <v>0</v>
      </c>
      <c r="E257" s="13">
        <v>0</v>
      </c>
      <c r="F257" s="13">
        <v>89.740000000000009</v>
      </c>
      <c r="G257" s="8">
        <v>89.740000000000009</v>
      </c>
      <c r="H257" s="8">
        <f>+'Current &amp; Proposed Revenues'!D257*1.08+'Current &amp; Proposed Revenues'!F257*5.56</f>
        <v>77.839999999999989</v>
      </c>
      <c r="I257" s="8">
        <f>(+C257+E257+'Current &amp; Proposed Revenues'!D257*0.79+'Current &amp; Proposed Revenues'!F257*0.85)*0.8</f>
        <v>9.5200000000000014</v>
      </c>
      <c r="J257" s="8">
        <f>(+C257+E257+'Current &amp; Proposed Revenues'!D257*0.79+'Current &amp; Proposed Revenues'!F257*0.85)*0.2</f>
        <v>2.3800000000000003</v>
      </c>
      <c r="K257" s="8">
        <f t="shared" si="24"/>
        <v>89.739999999999981</v>
      </c>
      <c r="L257" s="8">
        <f t="shared" si="25"/>
        <v>17.948000000000004</v>
      </c>
      <c r="M257" s="8">
        <f t="shared" si="26"/>
        <v>49.357000000000006</v>
      </c>
      <c r="N257" s="8">
        <f t="shared" si="27"/>
        <v>22.435000000000002</v>
      </c>
      <c r="O257" s="8">
        <f t="shared" si="28"/>
        <v>89.740000000000009</v>
      </c>
    </row>
    <row r="258" spans="1:15" outlineLevel="2" x14ac:dyDescent="0.25">
      <c r="A258" s="1" t="s">
        <v>240</v>
      </c>
      <c r="B258" s="1" t="s">
        <v>247</v>
      </c>
      <c r="C258" s="13">
        <v>0</v>
      </c>
      <c r="D258" s="13">
        <v>47.172620000000002</v>
      </c>
      <c r="E258" s="13">
        <v>0</v>
      </c>
      <c r="F258" s="13">
        <v>256.39999999999998</v>
      </c>
      <c r="G258" s="8">
        <v>303.57261999999997</v>
      </c>
      <c r="H258" s="8">
        <f>+'Current &amp; Proposed Revenues'!D258*1.08+'Current &amp; Proposed Revenues'!F258*5.56</f>
        <v>249.64407999999997</v>
      </c>
      <c r="I258" s="8">
        <f>(+C258+E258+'Current &amp; Proposed Revenues'!D258*0.79+'Current &amp; Proposed Revenues'!F258*0.85)*0.8</f>
        <v>43.142831999999999</v>
      </c>
      <c r="J258" s="8">
        <f>(+C258+E258+'Current &amp; Proposed Revenues'!D258*0.79+'Current &amp; Proposed Revenues'!F258*0.85)*0.2</f>
        <v>10.785708</v>
      </c>
      <c r="K258" s="8">
        <f t="shared" si="24"/>
        <v>303.57261999999997</v>
      </c>
      <c r="L258" s="8">
        <f t="shared" si="25"/>
        <v>60.714523999999997</v>
      </c>
      <c r="M258" s="8">
        <f t="shared" si="26"/>
        <v>166.96494100000001</v>
      </c>
      <c r="N258" s="8">
        <f t="shared" si="27"/>
        <v>75.893154999999993</v>
      </c>
      <c r="O258" s="8">
        <f t="shared" si="28"/>
        <v>303.57261999999997</v>
      </c>
    </row>
    <row r="259" spans="1:15" outlineLevel="2" x14ac:dyDescent="0.25">
      <c r="A259" s="1" t="s">
        <v>240</v>
      </c>
      <c r="B259" s="1" t="s">
        <v>248</v>
      </c>
      <c r="C259" s="13">
        <v>843.92540000000008</v>
      </c>
      <c r="D259" s="13">
        <v>6920.6699100000005</v>
      </c>
      <c r="E259" s="13">
        <v>318.66499999999996</v>
      </c>
      <c r="F259" s="13">
        <v>10989.27836</v>
      </c>
      <c r="G259" s="8">
        <v>19072.538670000002</v>
      </c>
      <c r="H259" s="8">
        <f>+'Current &amp; Proposed Revenues'!D259*1.08+'Current &amp; Proposed Revenues'!F259*5.56</f>
        <v>13529.006199999998</v>
      </c>
      <c r="I259" s="8">
        <f>(+C259+E259+'Current &amp; Proposed Revenues'!D259*0.79+'Current &amp; Proposed Revenues'!F259*0.85)*0.8</f>
        <v>4434.8259760000001</v>
      </c>
      <c r="J259" s="8">
        <f>(+C259+E259+'Current &amp; Proposed Revenues'!D259*0.79+'Current &amp; Proposed Revenues'!F259*0.85)*0.2</f>
        <v>1108.706494</v>
      </c>
      <c r="K259" s="8">
        <f t="shared" si="24"/>
        <v>19072.538669999994</v>
      </c>
      <c r="L259" s="8">
        <f t="shared" si="25"/>
        <v>3814.5077340000007</v>
      </c>
      <c r="M259" s="8">
        <f t="shared" si="26"/>
        <v>10489.896268500002</v>
      </c>
      <c r="N259" s="8">
        <f t="shared" si="27"/>
        <v>4768.1346675000004</v>
      </c>
      <c r="O259" s="8">
        <f t="shared" si="28"/>
        <v>19072.538670000002</v>
      </c>
    </row>
    <row r="260" spans="1:15" outlineLevel="2" x14ac:dyDescent="0.25">
      <c r="A260" s="1" t="s">
        <v>240</v>
      </c>
      <c r="B260" s="1" t="s">
        <v>249</v>
      </c>
      <c r="C260" s="13">
        <v>0</v>
      </c>
      <c r="D260" s="13">
        <v>177.65</v>
      </c>
      <c r="E260" s="13">
        <v>0</v>
      </c>
      <c r="F260" s="13">
        <v>1948.3195000000001</v>
      </c>
      <c r="G260" s="8">
        <v>2125.9695000000002</v>
      </c>
      <c r="H260" s="8">
        <f>+'Current &amp; Proposed Revenues'!D260*1.08+'Current &amp; Proposed Revenues'!F260*5.56</f>
        <v>1792.5619999999997</v>
      </c>
      <c r="I260" s="8">
        <f>(+C260+E260+'Current &amp; Proposed Revenues'!D260*0.79+'Current &amp; Proposed Revenues'!F260*0.85)*0.8</f>
        <v>266.726</v>
      </c>
      <c r="J260" s="8">
        <f>(+C260+E260+'Current &amp; Proposed Revenues'!D260*0.79+'Current &amp; Proposed Revenues'!F260*0.85)*0.2</f>
        <v>66.6815</v>
      </c>
      <c r="K260" s="8">
        <f t="shared" si="24"/>
        <v>2125.9694999999997</v>
      </c>
      <c r="L260" s="8">
        <f t="shared" si="25"/>
        <v>425.19390000000004</v>
      </c>
      <c r="M260" s="8">
        <f t="shared" si="26"/>
        <v>1169.2832250000001</v>
      </c>
      <c r="N260" s="8">
        <f t="shared" si="27"/>
        <v>531.49237500000004</v>
      </c>
      <c r="O260" s="8">
        <f t="shared" si="28"/>
        <v>2125.9695000000002</v>
      </c>
    </row>
    <row r="261" spans="1:15" outlineLevel="2" x14ac:dyDescent="0.25">
      <c r="A261" s="1" t="s">
        <v>240</v>
      </c>
      <c r="B261" s="1" t="s">
        <v>250</v>
      </c>
      <c r="C261" s="13">
        <v>0</v>
      </c>
      <c r="D261" s="13">
        <v>2462.1355000000003</v>
      </c>
      <c r="E261" s="13">
        <v>0</v>
      </c>
      <c r="F261" s="13">
        <v>7655.2194199999994</v>
      </c>
      <c r="G261" s="8">
        <v>10117.35492</v>
      </c>
      <c r="H261" s="8">
        <f>+'Current &amp; Proposed Revenues'!D261*1.08+'Current &amp; Proposed Revenues'!F261*5.56</f>
        <v>8062.0787199999995</v>
      </c>
      <c r="I261" s="8">
        <f>(+C261+E261+'Current &amp; Proposed Revenues'!D261*0.79+'Current &amp; Proposed Revenues'!F261*0.85)*0.8</f>
        <v>1644.2209600000003</v>
      </c>
      <c r="J261" s="8">
        <f>(+C261+E261+'Current &amp; Proposed Revenues'!D261*0.79+'Current &amp; Proposed Revenues'!F261*0.85)*0.2</f>
        <v>411.05524000000008</v>
      </c>
      <c r="K261" s="8">
        <f t="shared" si="24"/>
        <v>10117.35492</v>
      </c>
      <c r="L261" s="8">
        <f t="shared" si="25"/>
        <v>2023.470984</v>
      </c>
      <c r="M261" s="8">
        <f t="shared" si="26"/>
        <v>5564.5452060000007</v>
      </c>
      <c r="N261" s="8">
        <f t="shared" si="27"/>
        <v>2529.3387299999999</v>
      </c>
      <c r="O261" s="8">
        <f t="shared" si="28"/>
        <v>10117.35492</v>
      </c>
    </row>
    <row r="262" spans="1:15" outlineLevel="2" x14ac:dyDescent="0.25">
      <c r="A262" s="1" t="s">
        <v>240</v>
      </c>
      <c r="B262" s="1" t="s">
        <v>251</v>
      </c>
      <c r="C262" s="13">
        <v>0</v>
      </c>
      <c r="D262" s="13">
        <v>24.310000000000002</v>
      </c>
      <c r="E262" s="13">
        <v>0</v>
      </c>
      <c r="F262" s="13">
        <v>174.8648</v>
      </c>
      <c r="G262" s="8">
        <v>199.1748</v>
      </c>
      <c r="H262" s="8">
        <f>+'Current &amp; Proposed Revenues'!D262*1.08+'Current &amp; Proposed Revenues'!F262*5.56</f>
        <v>165.71679999999998</v>
      </c>
      <c r="I262" s="8">
        <f>(+C262+E262+'Current &amp; Proposed Revenues'!D262*0.79+'Current &amp; Proposed Revenues'!F262*0.85)*0.8</f>
        <v>26.766400000000001</v>
      </c>
      <c r="J262" s="8">
        <f>(+C262+E262+'Current &amp; Proposed Revenues'!D262*0.79+'Current &amp; Proposed Revenues'!F262*0.85)*0.2</f>
        <v>6.6916000000000002</v>
      </c>
      <c r="K262" s="8">
        <f t="shared" si="24"/>
        <v>199.17479999999998</v>
      </c>
      <c r="L262" s="8">
        <f t="shared" si="25"/>
        <v>39.834960000000002</v>
      </c>
      <c r="M262" s="8">
        <f t="shared" si="26"/>
        <v>109.54614000000001</v>
      </c>
      <c r="N262" s="8">
        <f t="shared" si="27"/>
        <v>49.793700000000001</v>
      </c>
      <c r="O262" s="8">
        <f t="shared" si="28"/>
        <v>199.1748</v>
      </c>
    </row>
    <row r="263" spans="1:15" outlineLevel="2" x14ac:dyDescent="0.25">
      <c r="A263" s="1" t="s">
        <v>240</v>
      </c>
      <c r="B263" s="1" t="s">
        <v>252</v>
      </c>
      <c r="C263" s="13">
        <v>93.299000000000007</v>
      </c>
      <c r="D263" s="13">
        <v>2617.1211000000003</v>
      </c>
      <c r="E263" s="13">
        <v>0</v>
      </c>
      <c r="F263" s="13">
        <v>5086.2709000000004</v>
      </c>
      <c r="G263" s="8">
        <v>7796.6910000000007</v>
      </c>
      <c r="H263" s="8">
        <f>+'Current &amp; Proposed Revenues'!D263*1.08+'Current &amp; Proposed Revenues'!F263*5.56</f>
        <v>5923.2968000000001</v>
      </c>
      <c r="I263" s="8">
        <f>(+C263+E263+'Current &amp; Proposed Revenues'!D263*0.79+'Current &amp; Proposed Revenues'!F263*0.85)*0.8</f>
        <v>1498.7153600000001</v>
      </c>
      <c r="J263" s="8">
        <f>(+C263+E263+'Current &amp; Proposed Revenues'!D263*0.79+'Current &amp; Proposed Revenues'!F263*0.85)*0.2</f>
        <v>374.67884000000004</v>
      </c>
      <c r="K263" s="8">
        <f t="shared" si="24"/>
        <v>7796.6910000000007</v>
      </c>
      <c r="L263" s="8">
        <f t="shared" si="25"/>
        <v>1559.3382000000001</v>
      </c>
      <c r="M263" s="8">
        <f t="shared" si="26"/>
        <v>4288.1800500000008</v>
      </c>
      <c r="N263" s="8">
        <f t="shared" si="27"/>
        <v>1949.1727500000002</v>
      </c>
      <c r="O263" s="8">
        <f t="shared" si="28"/>
        <v>7796.6910000000007</v>
      </c>
    </row>
    <row r="264" spans="1:15" outlineLevel="2" x14ac:dyDescent="0.25">
      <c r="A264" s="1" t="s">
        <v>240</v>
      </c>
      <c r="B264" s="1" t="s">
        <v>253</v>
      </c>
      <c r="C264" s="13">
        <v>0</v>
      </c>
      <c r="D264" s="13">
        <v>1233.29305</v>
      </c>
      <c r="E264" s="13">
        <v>75.4375</v>
      </c>
      <c r="F264" s="13">
        <v>6769.1907600000004</v>
      </c>
      <c r="G264" s="8">
        <v>8077.9213100000006</v>
      </c>
      <c r="H264" s="8">
        <f>+'Current &amp; Proposed Revenues'!D264*1.08+'Current &amp; Proposed Revenues'!F264*5.56</f>
        <v>6583.8363600000002</v>
      </c>
      <c r="I264" s="8">
        <f>(+C264+E264+'Current &amp; Proposed Revenues'!D264*0.79+'Current &amp; Proposed Revenues'!F264*0.85)*0.8</f>
        <v>1195.2679599999999</v>
      </c>
      <c r="J264" s="8">
        <f>(+C264+E264+'Current &amp; Proposed Revenues'!D264*0.79+'Current &amp; Proposed Revenues'!F264*0.85)*0.2</f>
        <v>298.81698999999998</v>
      </c>
      <c r="K264" s="8">
        <f t="shared" si="24"/>
        <v>8077.9213100000006</v>
      </c>
      <c r="L264" s="8">
        <f t="shared" si="25"/>
        <v>1615.5842620000003</v>
      </c>
      <c r="M264" s="8">
        <f t="shared" si="26"/>
        <v>4442.8567205000008</v>
      </c>
      <c r="N264" s="8">
        <f t="shared" si="27"/>
        <v>2019.4803275000002</v>
      </c>
      <c r="O264" s="8">
        <f t="shared" si="28"/>
        <v>8077.9213100000015</v>
      </c>
    </row>
    <row r="265" spans="1:15" outlineLevel="2" x14ac:dyDescent="0.25">
      <c r="A265" s="1" t="s">
        <v>240</v>
      </c>
      <c r="B265" s="1" t="s">
        <v>105</v>
      </c>
      <c r="C265" s="13">
        <v>249.7585</v>
      </c>
      <c r="D265" s="13">
        <v>2835.8924000000002</v>
      </c>
      <c r="E265" s="13">
        <v>0</v>
      </c>
      <c r="F265" s="13">
        <v>14263.288419999999</v>
      </c>
      <c r="G265" s="8">
        <v>17348.939319999998</v>
      </c>
      <c r="H265" s="8">
        <f>+'Current &amp; Proposed Revenues'!D265*1.08+'Current &amp; Proposed Revenues'!F265*5.56</f>
        <v>14009.742319999998</v>
      </c>
      <c r="I265" s="8">
        <f>(+C265+E265+'Current &amp; Proposed Revenues'!D265*0.79+'Current &amp; Proposed Revenues'!F265*0.85)*0.8</f>
        <v>2671.3575999999998</v>
      </c>
      <c r="J265" s="8">
        <f>(+C265+E265+'Current &amp; Proposed Revenues'!D265*0.79+'Current &amp; Proposed Revenues'!F265*0.85)*0.2</f>
        <v>667.83939999999996</v>
      </c>
      <c r="K265" s="8">
        <f t="shared" si="24"/>
        <v>17348.939319999998</v>
      </c>
      <c r="L265" s="8">
        <f t="shared" si="25"/>
        <v>3469.7878639999999</v>
      </c>
      <c r="M265" s="8">
        <f t="shared" si="26"/>
        <v>9541.9166260000002</v>
      </c>
      <c r="N265" s="8">
        <f t="shared" si="27"/>
        <v>4337.2348299999994</v>
      </c>
      <c r="O265" s="8">
        <f t="shared" si="28"/>
        <v>17348.939319999998</v>
      </c>
    </row>
    <row r="266" spans="1:15" outlineLevel="2" x14ac:dyDescent="0.25">
      <c r="A266" s="1" t="s">
        <v>240</v>
      </c>
      <c r="B266" s="1" t="s">
        <v>254</v>
      </c>
      <c r="C266" s="13">
        <v>595.52570000000003</v>
      </c>
      <c r="D266" s="13">
        <v>3876.1173000000003</v>
      </c>
      <c r="E266" s="13">
        <v>67.540999999999997</v>
      </c>
      <c r="F266" s="13">
        <v>11089.562809999999</v>
      </c>
      <c r="G266" s="8">
        <v>15628.746810000001</v>
      </c>
      <c r="H266" s="8">
        <f>+'Current &amp; Proposed Revenues'!D266*1.08+'Current &amp; Proposed Revenues'!F266*5.56</f>
        <v>11857.641159999999</v>
      </c>
      <c r="I266" s="8">
        <f>(+C266+E266+'Current &amp; Proposed Revenues'!D266*0.79+'Current &amp; Proposed Revenues'!F266*0.85)*0.8</f>
        <v>3016.8845200000005</v>
      </c>
      <c r="J266" s="8">
        <f>(+C266+E266+'Current &amp; Proposed Revenues'!D266*0.79+'Current &amp; Proposed Revenues'!F266*0.85)*0.2</f>
        <v>754.22113000000013</v>
      </c>
      <c r="K266" s="8">
        <f t="shared" si="24"/>
        <v>15628.746809999999</v>
      </c>
      <c r="L266" s="8">
        <f t="shared" si="25"/>
        <v>3125.7493620000005</v>
      </c>
      <c r="M266" s="8">
        <f t="shared" si="26"/>
        <v>8595.8107455000008</v>
      </c>
      <c r="N266" s="8">
        <f t="shared" si="27"/>
        <v>3907.1867025000001</v>
      </c>
      <c r="O266" s="8">
        <f t="shared" si="28"/>
        <v>15628.746810000001</v>
      </c>
    </row>
    <row r="267" spans="1:15" outlineLevel="2" x14ac:dyDescent="0.25">
      <c r="A267" s="1" t="s">
        <v>240</v>
      </c>
      <c r="B267" s="1" t="s">
        <v>255</v>
      </c>
      <c r="C267" s="13">
        <v>0</v>
      </c>
      <c r="D267" s="13">
        <v>538.56000000000006</v>
      </c>
      <c r="E267" s="13">
        <v>0</v>
      </c>
      <c r="F267" s="13">
        <v>0</v>
      </c>
      <c r="G267" s="8">
        <v>538.56000000000006</v>
      </c>
      <c r="H267" s="8">
        <f>+'Current &amp; Proposed Revenues'!D267*1.08+'Current &amp; Proposed Revenues'!F267*5.56</f>
        <v>311.04000000000002</v>
      </c>
      <c r="I267" s="8">
        <f>(+C267+E267+'Current &amp; Proposed Revenues'!D267*0.79+'Current &amp; Proposed Revenues'!F267*0.85)*0.8</f>
        <v>182.01600000000002</v>
      </c>
      <c r="J267" s="8">
        <f>(+C267+E267+'Current &amp; Proposed Revenues'!D267*0.79+'Current &amp; Proposed Revenues'!F267*0.85)*0.2</f>
        <v>45.504000000000005</v>
      </c>
      <c r="K267" s="8">
        <f t="shared" si="24"/>
        <v>538.56000000000006</v>
      </c>
      <c r="L267" s="8">
        <f t="shared" si="25"/>
        <v>107.71200000000002</v>
      </c>
      <c r="M267" s="8">
        <f t="shared" si="26"/>
        <v>296.20800000000008</v>
      </c>
      <c r="N267" s="8">
        <f t="shared" si="27"/>
        <v>134.64000000000001</v>
      </c>
      <c r="O267" s="8">
        <f t="shared" si="28"/>
        <v>538.56000000000006</v>
      </c>
    </row>
    <row r="268" spans="1:15" outlineLevel="2" x14ac:dyDescent="0.25">
      <c r="A268" s="1" t="s">
        <v>240</v>
      </c>
      <c r="B268" s="1" t="s">
        <v>256</v>
      </c>
      <c r="C268" s="13">
        <v>0</v>
      </c>
      <c r="D268" s="13">
        <v>392.64390000000003</v>
      </c>
      <c r="E268" s="13">
        <v>0</v>
      </c>
      <c r="F268" s="13">
        <v>4529.7546999999995</v>
      </c>
      <c r="G268" s="8">
        <v>4922.3985999999995</v>
      </c>
      <c r="H268" s="8">
        <f>+'Current &amp; Proposed Revenues'!D268*1.08+'Current &amp; Proposed Revenues'!F268*5.56</f>
        <v>4155.8527999999997</v>
      </c>
      <c r="I268" s="8">
        <f>(+C268+E268+'Current &amp; Proposed Revenues'!D268*0.79+'Current &amp; Proposed Revenues'!F268*0.85)*0.8</f>
        <v>613.23663999999997</v>
      </c>
      <c r="J268" s="8">
        <f>(+C268+E268+'Current &amp; Proposed Revenues'!D268*0.79+'Current &amp; Proposed Revenues'!F268*0.85)*0.2</f>
        <v>153.30915999999999</v>
      </c>
      <c r="K268" s="8">
        <f t="shared" si="24"/>
        <v>4922.3985999999995</v>
      </c>
      <c r="L268" s="8">
        <f t="shared" si="25"/>
        <v>984.47971999999993</v>
      </c>
      <c r="M268" s="8">
        <f t="shared" si="26"/>
        <v>2707.3192300000001</v>
      </c>
      <c r="N268" s="8">
        <f t="shared" si="27"/>
        <v>1230.5996499999999</v>
      </c>
      <c r="O268" s="8">
        <f t="shared" si="28"/>
        <v>4922.3985999999995</v>
      </c>
    </row>
    <row r="269" spans="1:15" outlineLevel="2" x14ac:dyDescent="0.25">
      <c r="A269" s="1" t="s">
        <v>240</v>
      </c>
      <c r="B269" s="1" t="s">
        <v>257</v>
      </c>
      <c r="C269" s="13">
        <v>278.4434</v>
      </c>
      <c r="D269" s="13">
        <v>4470.9624300000005</v>
      </c>
      <c r="E269" s="13">
        <v>107.63549999999999</v>
      </c>
      <c r="F269" s="13">
        <v>7944.2975999999999</v>
      </c>
      <c r="G269" s="8">
        <v>12801.338930000002</v>
      </c>
      <c r="H269" s="8">
        <f>+'Current &amp; Proposed Revenues'!D269*1.08+'Current &amp; Proposed Revenues'!F269*5.56</f>
        <v>9473.0017200000002</v>
      </c>
      <c r="I269" s="8">
        <f>(+C269+E269+'Current &amp; Proposed Revenues'!D269*0.79+'Current &amp; Proposed Revenues'!F269*0.85)*0.8</f>
        <v>2662.6697680000007</v>
      </c>
      <c r="J269" s="8">
        <f>(+C269+E269+'Current &amp; Proposed Revenues'!D269*0.79+'Current &amp; Proposed Revenues'!F269*0.85)*0.2</f>
        <v>665.66744200000016</v>
      </c>
      <c r="K269" s="8">
        <f t="shared" si="24"/>
        <v>12801.33893</v>
      </c>
      <c r="L269" s="8">
        <f t="shared" si="25"/>
        <v>2560.2677860000003</v>
      </c>
      <c r="M269" s="8">
        <f t="shared" si="26"/>
        <v>7040.7364115000019</v>
      </c>
      <c r="N269" s="8">
        <f t="shared" si="27"/>
        <v>3200.3347325000004</v>
      </c>
      <c r="O269" s="8">
        <f t="shared" si="28"/>
        <v>12801.338930000002</v>
      </c>
    </row>
    <row r="270" spans="1:15" outlineLevel="2" x14ac:dyDescent="0.25">
      <c r="A270" s="1" t="s">
        <v>240</v>
      </c>
      <c r="B270" s="1" t="s">
        <v>258</v>
      </c>
      <c r="C270" s="13">
        <v>101.45179999999999</v>
      </c>
      <c r="D270" s="13">
        <v>2613.8766500000002</v>
      </c>
      <c r="E270" s="13">
        <v>0</v>
      </c>
      <c r="F270" s="13">
        <v>5899.4435000000003</v>
      </c>
      <c r="G270" s="8">
        <v>8614.7719500000003</v>
      </c>
      <c r="H270" s="8">
        <f>+'Current &amp; Proposed Revenues'!D270*1.08+'Current &amp; Proposed Revenues'!F270*5.56</f>
        <v>6626.7646000000004</v>
      </c>
      <c r="I270" s="8">
        <f>(+C270+E270+'Current &amp; Proposed Revenues'!D270*0.79+'Current &amp; Proposed Revenues'!F270*0.85)*0.8</f>
        <v>1590.4058800000003</v>
      </c>
      <c r="J270" s="8">
        <f>(+C270+E270+'Current &amp; Proposed Revenues'!D270*0.79+'Current &amp; Proposed Revenues'!F270*0.85)*0.2</f>
        <v>397.60147000000006</v>
      </c>
      <c r="K270" s="8">
        <f t="shared" si="24"/>
        <v>8614.7719500000003</v>
      </c>
      <c r="L270" s="8">
        <f t="shared" si="25"/>
        <v>1722.9543900000001</v>
      </c>
      <c r="M270" s="8">
        <f t="shared" si="26"/>
        <v>4738.1245725000008</v>
      </c>
      <c r="N270" s="8">
        <f t="shared" si="27"/>
        <v>2153.6929875000001</v>
      </c>
      <c r="O270" s="8">
        <f t="shared" si="28"/>
        <v>8614.7719500000003</v>
      </c>
    </row>
    <row r="271" spans="1:15" outlineLevel="1" x14ac:dyDescent="0.25">
      <c r="A271" s="23" t="s">
        <v>1262</v>
      </c>
      <c r="B271" s="22"/>
      <c r="C271" s="13">
        <f t="shared" ref="C271:O271" si="31">SUBTOTAL(9,C252:C270)</f>
        <v>2507.3730999999998</v>
      </c>
      <c r="D271" s="13">
        <f t="shared" si="31"/>
        <v>44936.582460000005</v>
      </c>
      <c r="E271" s="13">
        <f t="shared" si="31"/>
        <v>1495.9659999999999</v>
      </c>
      <c r="F271" s="13">
        <f t="shared" si="31"/>
        <v>108306.19322000002</v>
      </c>
      <c r="G271" s="8">
        <f t="shared" si="31"/>
        <v>157246.11478</v>
      </c>
      <c r="H271" s="8">
        <f t="shared" si="31"/>
        <v>119896.89615999996</v>
      </c>
      <c r="I271" s="8">
        <f t="shared" si="31"/>
        <v>29879.374896000001</v>
      </c>
      <c r="J271" s="8">
        <f t="shared" si="31"/>
        <v>7469.8437240000003</v>
      </c>
      <c r="K271" s="8">
        <f t="shared" si="31"/>
        <v>157246.11477999997</v>
      </c>
      <c r="L271" s="8">
        <f t="shared" si="31"/>
        <v>31449.222956000005</v>
      </c>
      <c r="M271" s="8">
        <f t="shared" si="31"/>
        <v>86485.363129000005</v>
      </c>
      <c r="N271" s="8">
        <f t="shared" si="31"/>
        <v>39311.528695000001</v>
      </c>
      <c r="O271" s="8">
        <f t="shared" si="31"/>
        <v>157246.11478</v>
      </c>
    </row>
    <row r="272" spans="1:15" outlineLevel="2" x14ac:dyDescent="0.25">
      <c r="A272" s="1" t="s">
        <v>259</v>
      </c>
      <c r="B272" s="1" t="s">
        <v>260</v>
      </c>
      <c r="C272" s="13">
        <v>0</v>
      </c>
      <c r="D272" s="13">
        <v>69.19</v>
      </c>
      <c r="E272" s="13">
        <v>0</v>
      </c>
      <c r="F272" s="13">
        <v>0</v>
      </c>
      <c r="G272" s="8">
        <v>69.19</v>
      </c>
      <c r="H272" s="8">
        <f>+'Current &amp; Proposed Revenues'!D272*1.08+'Current &amp; Proposed Revenues'!F272*5.56</f>
        <v>39.96</v>
      </c>
      <c r="I272" s="8">
        <f>(+C272+E272+'Current &amp; Proposed Revenues'!D272*0.79+'Current &amp; Proposed Revenues'!F272*0.85)*0.8</f>
        <v>23.384</v>
      </c>
      <c r="J272" s="8">
        <f>(+C272+E272+'Current &amp; Proposed Revenues'!D272*0.79+'Current &amp; Proposed Revenues'!F272*0.85)*0.2</f>
        <v>5.8460000000000001</v>
      </c>
      <c r="K272" s="8">
        <f t="shared" si="24"/>
        <v>69.19</v>
      </c>
      <c r="L272" s="8">
        <f t="shared" si="25"/>
        <v>13.838000000000001</v>
      </c>
      <c r="M272" s="8">
        <f t="shared" si="26"/>
        <v>38.054500000000004</v>
      </c>
      <c r="N272" s="8">
        <f t="shared" si="27"/>
        <v>17.297499999999999</v>
      </c>
      <c r="O272" s="8">
        <f t="shared" si="28"/>
        <v>69.19</v>
      </c>
    </row>
    <row r="273" spans="1:15" outlineLevel="2" x14ac:dyDescent="0.25">
      <c r="A273" s="1" t="s">
        <v>259</v>
      </c>
      <c r="B273" s="1" t="s">
        <v>261</v>
      </c>
      <c r="C273" s="13">
        <v>0</v>
      </c>
      <c r="D273" s="13">
        <v>2486.6512000000002</v>
      </c>
      <c r="E273" s="13">
        <v>0</v>
      </c>
      <c r="F273" s="13">
        <v>4796.2825000000003</v>
      </c>
      <c r="G273" s="8">
        <v>7282.9337000000005</v>
      </c>
      <c r="H273" s="8">
        <f>+'Current &amp; Proposed Revenues'!D273*1.08+'Current &amp; Proposed Revenues'!F273*5.56</f>
        <v>5596.4107999999997</v>
      </c>
      <c r="I273" s="8">
        <f>(+C273+E273+'Current &amp; Proposed Revenues'!D273*0.79+'Current &amp; Proposed Revenues'!F273*0.85)*0.8</f>
        <v>1349.2183199999999</v>
      </c>
      <c r="J273" s="8">
        <f>(+C273+E273+'Current &amp; Proposed Revenues'!D273*0.79+'Current &amp; Proposed Revenues'!F273*0.85)*0.2</f>
        <v>337.30457999999999</v>
      </c>
      <c r="K273" s="8">
        <f t="shared" ref="K273:K338" si="32">SUM(H273:J273)</f>
        <v>7282.9336999999996</v>
      </c>
      <c r="L273" s="8">
        <f t="shared" ref="L273:L338" si="33">+G273*0.2</f>
        <v>1456.5867400000002</v>
      </c>
      <c r="M273" s="8">
        <f t="shared" ref="M273:M338" si="34">+G273*0.55</f>
        <v>4005.6135350000004</v>
      </c>
      <c r="N273" s="8">
        <f t="shared" ref="N273:N338" si="35">+G273*0.25</f>
        <v>1820.7334250000001</v>
      </c>
      <c r="O273" s="8">
        <f t="shared" ref="O273:O338" si="36">SUM(L273:N273)</f>
        <v>7282.9337000000014</v>
      </c>
    </row>
    <row r="274" spans="1:15" outlineLevel="2" x14ac:dyDescent="0.25">
      <c r="A274" s="1" t="s">
        <v>259</v>
      </c>
      <c r="B274" s="1" t="s">
        <v>262</v>
      </c>
      <c r="C274" s="13">
        <v>15.8</v>
      </c>
      <c r="D274" s="13">
        <v>818.46160000000009</v>
      </c>
      <c r="E274" s="13">
        <v>0</v>
      </c>
      <c r="F274" s="13">
        <v>5250.1040899999998</v>
      </c>
      <c r="G274" s="8">
        <v>6084.3656899999996</v>
      </c>
      <c r="H274" s="8">
        <f>+'Current &amp; Proposed Revenues'!D274*1.08+'Current &amp; Proposed Revenues'!F274*5.56</f>
        <v>5026.6068399999995</v>
      </c>
      <c r="I274" s="8">
        <f>(+C274+E274+'Current &amp; Proposed Revenues'!D274*0.79+'Current &amp; Proposed Revenues'!F274*0.85)*0.8</f>
        <v>846.20708000000002</v>
      </c>
      <c r="J274" s="8">
        <f>(+C274+E274+'Current &amp; Proposed Revenues'!D274*0.79+'Current &amp; Proposed Revenues'!F274*0.85)*0.2</f>
        <v>211.55177</v>
      </c>
      <c r="K274" s="8">
        <f t="shared" si="32"/>
        <v>6084.3656899999996</v>
      </c>
      <c r="L274" s="8">
        <f t="shared" si="33"/>
        <v>1216.8731379999999</v>
      </c>
      <c r="M274" s="8">
        <f t="shared" si="34"/>
        <v>3346.4011295</v>
      </c>
      <c r="N274" s="8">
        <f t="shared" si="35"/>
        <v>1521.0914224999999</v>
      </c>
      <c r="O274" s="8">
        <f t="shared" si="36"/>
        <v>6084.3656899999996</v>
      </c>
    </row>
    <row r="275" spans="1:15" outlineLevel="2" x14ac:dyDescent="0.25">
      <c r="A275" s="1" t="s">
        <v>259</v>
      </c>
      <c r="B275" s="1" t="s">
        <v>263</v>
      </c>
      <c r="C275" s="13">
        <v>0</v>
      </c>
      <c r="D275" s="13">
        <v>18.700000000000003</v>
      </c>
      <c r="E275" s="13">
        <v>0</v>
      </c>
      <c r="F275" s="13">
        <v>0</v>
      </c>
      <c r="G275" s="8">
        <v>18.700000000000003</v>
      </c>
      <c r="H275" s="8">
        <f>+'Current &amp; Proposed Revenues'!D275*1.08+'Current &amp; Proposed Revenues'!F275*5.56</f>
        <v>10.8</v>
      </c>
      <c r="I275" s="8">
        <f>(+C275+E275+'Current &amp; Proposed Revenues'!D275*0.79+'Current &amp; Proposed Revenues'!F275*0.85)*0.8</f>
        <v>6.32</v>
      </c>
      <c r="J275" s="8">
        <f>(+C275+E275+'Current &amp; Proposed Revenues'!D275*0.79+'Current &amp; Proposed Revenues'!F275*0.85)*0.2</f>
        <v>1.58</v>
      </c>
      <c r="K275" s="8">
        <f t="shared" si="32"/>
        <v>18.700000000000003</v>
      </c>
      <c r="L275" s="8">
        <f t="shared" si="33"/>
        <v>3.7400000000000007</v>
      </c>
      <c r="M275" s="8">
        <f t="shared" si="34"/>
        <v>10.285000000000002</v>
      </c>
      <c r="N275" s="8">
        <f t="shared" si="35"/>
        <v>4.6750000000000007</v>
      </c>
      <c r="O275" s="8">
        <f t="shared" si="36"/>
        <v>18.700000000000003</v>
      </c>
    </row>
    <row r="276" spans="1:15" outlineLevel="2" x14ac:dyDescent="0.25">
      <c r="A276" s="1" t="s">
        <v>259</v>
      </c>
      <c r="B276" s="1" t="s">
        <v>264</v>
      </c>
      <c r="C276" s="13">
        <v>0</v>
      </c>
      <c r="D276" s="13">
        <v>1560.2719000000002</v>
      </c>
      <c r="E276" s="13">
        <v>0</v>
      </c>
      <c r="F276" s="13">
        <v>64.099999999999994</v>
      </c>
      <c r="G276" s="8">
        <v>1624.3719000000001</v>
      </c>
      <c r="H276" s="8">
        <f>+'Current &amp; Proposed Revenues'!D276*1.08+'Current &amp; Proposed Revenues'!F276*5.56</f>
        <v>956.71960000000013</v>
      </c>
      <c r="I276" s="8">
        <f>(+C276+E276+'Current &amp; Proposed Revenues'!D276*0.79+'Current &amp; Proposed Revenues'!F276*0.85)*0.8</f>
        <v>534.12184000000013</v>
      </c>
      <c r="J276" s="8">
        <f>(+C276+E276+'Current &amp; Proposed Revenues'!D276*0.79+'Current &amp; Proposed Revenues'!F276*0.85)*0.2</f>
        <v>133.53046000000003</v>
      </c>
      <c r="K276" s="8">
        <f t="shared" si="32"/>
        <v>1624.3719000000001</v>
      </c>
      <c r="L276" s="8">
        <f t="shared" si="33"/>
        <v>324.87438000000003</v>
      </c>
      <c r="M276" s="8">
        <f t="shared" si="34"/>
        <v>893.4045450000001</v>
      </c>
      <c r="N276" s="8">
        <f t="shared" si="35"/>
        <v>406.09297500000002</v>
      </c>
      <c r="O276" s="8">
        <f t="shared" si="36"/>
        <v>1624.3719000000001</v>
      </c>
    </row>
    <row r="277" spans="1:15" outlineLevel="2" x14ac:dyDescent="0.25">
      <c r="A277" s="1" t="s">
        <v>259</v>
      </c>
      <c r="B277" s="1" t="s">
        <v>265</v>
      </c>
      <c r="C277" s="13">
        <v>0</v>
      </c>
      <c r="D277" s="13">
        <v>80.410000000000011</v>
      </c>
      <c r="E277" s="13">
        <v>0</v>
      </c>
      <c r="F277" s="13">
        <v>0</v>
      </c>
      <c r="G277" s="8">
        <v>80.410000000000011</v>
      </c>
      <c r="H277" s="8">
        <f>+'Current &amp; Proposed Revenues'!D277*1.08+'Current &amp; Proposed Revenues'!F277*5.56</f>
        <v>46.440000000000005</v>
      </c>
      <c r="I277" s="8">
        <f>(+C277+E277+'Current &amp; Proposed Revenues'!D277*0.79+'Current &amp; Proposed Revenues'!F277*0.85)*0.8</f>
        <v>27.176000000000002</v>
      </c>
      <c r="J277" s="8">
        <f>(+C277+E277+'Current &amp; Proposed Revenues'!D277*0.79+'Current &amp; Proposed Revenues'!F277*0.85)*0.2</f>
        <v>6.7940000000000005</v>
      </c>
      <c r="K277" s="8">
        <f t="shared" si="32"/>
        <v>80.410000000000011</v>
      </c>
      <c r="L277" s="8">
        <f t="shared" si="33"/>
        <v>16.082000000000004</v>
      </c>
      <c r="M277" s="8">
        <f t="shared" si="34"/>
        <v>44.225500000000011</v>
      </c>
      <c r="N277" s="8">
        <f t="shared" si="35"/>
        <v>20.102500000000003</v>
      </c>
      <c r="O277" s="8">
        <f t="shared" si="36"/>
        <v>80.410000000000025</v>
      </c>
    </row>
    <row r="278" spans="1:15" outlineLevel="2" x14ac:dyDescent="0.25">
      <c r="A278" s="1" t="s">
        <v>259</v>
      </c>
      <c r="B278" s="1" t="s">
        <v>266</v>
      </c>
      <c r="C278" s="13">
        <v>0</v>
      </c>
      <c r="D278" s="13">
        <v>321.64000000000004</v>
      </c>
      <c r="E278" s="13">
        <v>0</v>
      </c>
      <c r="F278" s="13">
        <v>532.03</v>
      </c>
      <c r="G278" s="8">
        <v>853.67000000000007</v>
      </c>
      <c r="H278" s="8">
        <f>+'Current &amp; Proposed Revenues'!D278*1.08+'Current &amp; Proposed Revenues'!F278*5.56</f>
        <v>647.24</v>
      </c>
      <c r="I278" s="8">
        <f>(+C278+E278+'Current &amp; Proposed Revenues'!D278*0.79+'Current &amp; Proposed Revenues'!F278*0.85)*0.8</f>
        <v>165.14400000000001</v>
      </c>
      <c r="J278" s="8">
        <f>(+C278+E278+'Current &amp; Proposed Revenues'!D278*0.79+'Current &amp; Proposed Revenues'!F278*0.85)*0.2</f>
        <v>41.286000000000001</v>
      </c>
      <c r="K278" s="8">
        <f t="shared" si="32"/>
        <v>853.67000000000007</v>
      </c>
      <c r="L278" s="8">
        <f t="shared" si="33"/>
        <v>170.73400000000004</v>
      </c>
      <c r="M278" s="8">
        <f t="shared" si="34"/>
        <v>469.51850000000007</v>
      </c>
      <c r="N278" s="8">
        <f t="shared" si="35"/>
        <v>213.41750000000002</v>
      </c>
      <c r="O278" s="8">
        <f t="shared" si="36"/>
        <v>853.67000000000007</v>
      </c>
    </row>
    <row r="279" spans="1:15" outlineLevel="2" x14ac:dyDescent="0.25">
      <c r="A279" s="1" t="s">
        <v>259</v>
      </c>
      <c r="B279" s="1" t="s">
        <v>267</v>
      </c>
      <c r="C279" s="13">
        <v>0</v>
      </c>
      <c r="D279" s="13">
        <v>121.55000000000001</v>
      </c>
      <c r="E279" s="13">
        <v>0</v>
      </c>
      <c r="F279" s="13">
        <v>275.63</v>
      </c>
      <c r="G279" s="8">
        <v>397.18</v>
      </c>
      <c r="H279" s="8">
        <f>+'Current &amp; Proposed Revenues'!D279*1.08+'Current &amp; Proposed Revenues'!F279*5.56</f>
        <v>309.27999999999997</v>
      </c>
      <c r="I279" s="8">
        <f>(+C279+E279+'Current &amp; Proposed Revenues'!D279*0.79+'Current &amp; Proposed Revenues'!F279*0.85)*0.8</f>
        <v>70.320000000000007</v>
      </c>
      <c r="J279" s="8">
        <f>(+C279+E279+'Current &amp; Proposed Revenues'!D279*0.79+'Current &amp; Proposed Revenues'!F279*0.85)*0.2</f>
        <v>17.580000000000002</v>
      </c>
      <c r="K279" s="8">
        <f t="shared" si="32"/>
        <v>397.17999999999995</v>
      </c>
      <c r="L279" s="8">
        <f t="shared" si="33"/>
        <v>79.436000000000007</v>
      </c>
      <c r="M279" s="8">
        <f t="shared" si="34"/>
        <v>218.44900000000001</v>
      </c>
      <c r="N279" s="8">
        <f t="shared" si="35"/>
        <v>99.295000000000002</v>
      </c>
      <c r="O279" s="8">
        <f t="shared" si="36"/>
        <v>397.18</v>
      </c>
    </row>
    <row r="280" spans="1:15" outlineLevel="2" x14ac:dyDescent="0.25">
      <c r="A280" s="1" t="s">
        <v>259</v>
      </c>
      <c r="B280" s="1" t="s">
        <v>268</v>
      </c>
      <c r="C280" s="13">
        <v>0</v>
      </c>
      <c r="D280" s="13">
        <v>1390.2515000000001</v>
      </c>
      <c r="E280" s="13">
        <v>34</v>
      </c>
      <c r="F280" s="13">
        <v>1337.4465</v>
      </c>
      <c r="G280" s="8">
        <v>2761.6980000000003</v>
      </c>
      <c r="H280" s="8">
        <f>+'Current &amp; Proposed Revenues'!D280*1.08+'Current &amp; Proposed Revenues'!F280*5.56</f>
        <v>1963.0200000000002</v>
      </c>
      <c r="I280" s="8">
        <f>(+C280+E280+'Current &amp; Proposed Revenues'!D280*0.79+'Current &amp; Proposed Revenues'!F280*0.85)*0.8</f>
        <v>638.94240000000002</v>
      </c>
      <c r="J280" s="8">
        <f>(+C280+E280+'Current &amp; Proposed Revenues'!D280*0.79+'Current &amp; Proposed Revenues'!F280*0.85)*0.2</f>
        <v>159.73560000000001</v>
      </c>
      <c r="K280" s="8">
        <f t="shared" si="32"/>
        <v>2761.6980000000003</v>
      </c>
      <c r="L280" s="8">
        <f t="shared" si="33"/>
        <v>552.33960000000013</v>
      </c>
      <c r="M280" s="8">
        <f t="shared" si="34"/>
        <v>1518.9339000000002</v>
      </c>
      <c r="N280" s="8">
        <f t="shared" si="35"/>
        <v>690.42450000000008</v>
      </c>
      <c r="O280" s="8">
        <f t="shared" si="36"/>
        <v>2761.6980000000003</v>
      </c>
    </row>
    <row r="281" spans="1:15" outlineLevel="2" x14ac:dyDescent="0.25">
      <c r="A281" s="1" t="s">
        <v>259</v>
      </c>
      <c r="B281" s="1" t="s">
        <v>269</v>
      </c>
      <c r="C281" s="13">
        <v>0</v>
      </c>
      <c r="D281" s="13">
        <v>31.790000000000003</v>
      </c>
      <c r="E281" s="13">
        <v>0</v>
      </c>
      <c r="F281" s="13">
        <v>0</v>
      </c>
      <c r="G281" s="8">
        <v>31.790000000000003</v>
      </c>
      <c r="H281" s="8">
        <f>+'Current &amp; Proposed Revenues'!D281*1.08+'Current &amp; Proposed Revenues'!F281*5.56</f>
        <v>18.36</v>
      </c>
      <c r="I281" s="8">
        <f>(+C281+E281+'Current &amp; Proposed Revenues'!D281*0.79+'Current &amp; Proposed Revenues'!F281*0.85)*0.8</f>
        <v>10.744</v>
      </c>
      <c r="J281" s="8">
        <f>(+C281+E281+'Current &amp; Proposed Revenues'!D281*0.79+'Current &amp; Proposed Revenues'!F281*0.85)*0.2</f>
        <v>2.6859999999999999</v>
      </c>
      <c r="K281" s="8">
        <f t="shared" si="32"/>
        <v>31.79</v>
      </c>
      <c r="L281" s="8">
        <f t="shared" si="33"/>
        <v>6.3580000000000005</v>
      </c>
      <c r="M281" s="8">
        <f t="shared" si="34"/>
        <v>17.484500000000004</v>
      </c>
      <c r="N281" s="8">
        <f t="shared" si="35"/>
        <v>7.9475000000000007</v>
      </c>
      <c r="O281" s="8">
        <f t="shared" si="36"/>
        <v>31.790000000000006</v>
      </c>
    </row>
    <row r="282" spans="1:15" outlineLevel="2" x14ac:dyDescent="0.25">
      <c r="A282" s="1" t="s">
        <v>259</v>
      </c>
      <c r="B282" s="1" t="s">
        <v>270</v>
      </c>
      <c r="C282" s="13">
        <v>21.203600000000002</v>
      </c>
      <c r="D282" s="13">
        <v>615.04300000000001</v>
      </c>
      <c r="E282" s="13">
        <v>0</v>
      </c>
      <c r="F282" s="13">
        <v>2129.0814999999998</v>
      </c>
      <c r="G282" s="8">
        <v>2765.3280999999997</v>
      </c>
      <c r="H282" s="8">
        <f>+'Current &amp; Proposed Revenues'!D282*1.08+'Current &amp; Proposed Revenues'!F282*5.56</f>
        <v>2201.9659999999994</v>
      </c>
      <c r="I282" s="8">
        <f>(+C282+E282+'Current &amp; Proposed Revenues'!D282*0.79+'Current &amp; Proposed Revenues'!F282*0.85)*0.8</f>
        <v>450.68968000000007</v>
      </c>
      <c r="J282" s="8">
        <f>(+C282+E282+'Current &amp; Proposed Revenues'!D282*0.79+'Current &amp; Proposed Revenues'!F282*0.85)*0.2</f>
        <v>112.67242000000002</v>
      </c>
      <c r="K282" s="8">
        <f t="shared" si="32"/>
        <v>2765.3280999999993</v>
      </c>
      <c r="L282" s="8">
        <f t="shared" si="33"/>
        <v>553.06561999999997</v>
      </c>
      <c r="M282" s="8">
        <f t="shared" si="34"/>
        <v>1520.9304549999999</v>
      </c>
      <c r="N282" s="8">
        <f t="shared" si="35"/>
        <v>691.33202499999993</v>
      </c>
      <c r="O282" s="8">
        <f t="shared" si="36"/>
        <v>2765.3280999999997</v>
      </c>
    </row>
    <row r="283" spans="1:15" outlineLevel="2" x14ac:dyDescent="0.25">
      <c r="A283" s="1" t="s">
        <v>259</v>
      </c>
      <c r="B283" s="1" t="s">
        <v>271</v>
      </c>
      <c r="C283" s="13">
        <v>0</v>
      </c>
      <c r="D283" s="13">
        <v>762.96</v>
      </c>
      <c r="E283" s="13">
        <v>0</v>
      </c>
      <c r="F283" s="13">
        <v>121.79</v>
      </c>
      <c r="G283" s="8">
        <v>884.75</v>
      </c>
      <c r="H283" s="8">
        <f>+'Current &amp; Proposed Revenues'!D283*1.08+'Current &amp; Proposed Revenues'!F283*5.56</f>
        <v>546.28</v>
      </c>
      <c r="I283" s="8">
        <f>(+C283+E283+'Current &amp; Proposed Revenues'!D283*0.79+'Current &amp; Proposed Revenues'!F283*0.85)*0.8</f>
        <v>270.77600000000001</v>
      </c>
      <c r="J283" s="8">
        <f>(+C283+E283+'Current &amp; Proposed Revenues'!D283*0.79+'Current &amp; Proposed Revenues'!F283*0.85)*0.2</f>
        <v>67.694000000000003</v>
      </c>
      <c r="K283" s="8">
        <f t="shared" si="32"/>
        <v>884.75</v>
      </c>
      <c r="L283" s="8">
        <f t="shared" si="33"/>
        <v>176.95000000000002</v>
      </c>
      <c r="M283" s="8">
        <f t="shared" si="34"/>
        <v>486.61250000000001</v>
      </c>
      <c r="N283" s="8">
        <f t="shared" si="35"/>
        <v>221.1875</v>
      </c>
      <c r="O283" s="8">
        <f t="shared" si="36"/>
        <v>884.75</v>
      </c>
    </row>
    <row r="284" spans="1:15" outlineLevel="2" x14ac:dyDescent="0.25">
      <c r="A284" s="1" t="s">
        <v>259</v>
      </c>
      <c r="B284" s="1" t="s">
        <v>272</v>
      </c>
      <c r="C284" s="13">
        <v>0</v>
      </c>
      <c r="D284" s="13">
        <v>165.30800000000002</v>
      </c>
      <c r="E284" s="13">
        <v>0</v>
      </c>
      <c r="F284" s="13">
        <v>301.27</v>
      </c>
      <c r="G284" s="8">
        <v>466.57799999999997</v>
      </c>
      <c r="H284" s="8">
        <f>+'Current &amp; Proposed Revenues'!D284*1.08+'Current &amp; Proposed Revenues'!F284*5.56</f>
        <v>356.79200000000003</v>
      </c>
      <c r="I284" s="8">
        <f>(+C284+E284+'Current &amp; Proposed Revenues'!D284*0.79+'Current &amp; Proposed Revenues'!F284*0.85)*0.8</f>
        <v>87.828800000000001</v>
      </c>
      <c r="J284" s="8">
        <f>(+C284+E284+'Current &amp; Proposed Revenues'!D284*0.79+'Current &amp; Proposed Revenues'!F284*0.85)*0.2</f>
        <v>21.9572</v>
      </c>
      <c r="K284" s="8">
        <f t="shared" si="32"/>
        <v>466.57800000000003</v>
      </c>
      <c r="L284" s="8">
        <f t="shared" si="33"/>
        <v>93.315600000000003</v>
      </c>
      <c r="M284" s="8">
        <f t="shared" si="34"/>
        <v>256.61790000000002</v>
      </c>
      <c r="N284" s="8">
        <f t="shared" si="35"/>
        <v>116.64449999999999</v>
      </c>
      <c r="O284" s="8">
        <f t="shared" si="36"/>
        <v>466.57800000000003</v>
      </c>
    </row>
    <row r="285" spans="1:15" outlineLevel="2" x14ac:dyDescent="0.25">
      <c r="A285" s="1" t="s">
        <v>259</v>
      </c>
      <c r="B285" s="1" t="s">
        <v>273</v>
      </c>
      <c r="C285" s="13">
        <v>0</v>
      </c>
      <c r="D285" s="13">
        <v>304.81</v>
      </c>
      <c r="E285" s="13">
        <v>0</v>
      </c>
      <c r="F285" s="13">
        <v>89.740000000000009</v>
      </c>
      <c r="G285" s="8">
        <v>394.55</v>
      </c>
      <c r="H285" s="8">
        <f>+'Current &amp; Proposed Revenues'!D285*1.08+'Current &amp; Proposed Revenues'!F285*5.56</f>
        <v>253.88</v>
      </c>
      <c r="I285" s="8">
        <f>(+C285+E285+'Current &amp; Proposed Revenues'!D285*0.79+'Current &amp; Proposed Revenues'!F285*0.85)*0.8</f>
        <v>112.53600000000002</v>
      </c>
      <c r="J285" s="8">
        <f>(+C285+E285+'Current &amp; Proposed Revenues'!D285*0.79+'Current &amp; Proposed Revenues'!F285*0.85)*0.2</f>
        <v>28.134000000000004</v>
      </c>
      <c r="K285" s="8">
        <f t="shared" si="32"/>
        <v>394.55</v>
      </c>
      <c r="L285" s="8">
        <f t="shared" si="33"/>
        <v>78.910000000000011</v>
      </c>
      <c r="M285" s="8">
        <f t="shared" si="34"/>
        <v>217.00250000000003</v>
      </c>
      <c r="N285" s="8">
        <f t="shared" si="35"/>
        <v>98.637500000000003</v>
      </c>
      <c r="O285" s="8">
        <f t="shared" si="36"/>
        <v>394.55</v>
      </c>
    </row>
    <row r="286" spans="1:15" outlineLevel="2" x14ac:dyDescent="0.25">
      <c r="A286" s="1" t="s">
        <v>259</v>
      </c>
      <c r="B286" s="1" t="s">
        <v>274</v>
      </c>
      <c r="C286" s="13">
        <v>0</v>
      </c>
      <c r="D286" s="13">
        <v>0</v>
      </c>
      <c r="E286" s="13">
        <v>0</v>
      </c>
      <c r="F286" s="13">
        <v>211.53</v>
      </c>
      <c r="G286" s="8">
        <v>211.53</v>
      </c>
      <c r="H286" s="8">
        <f>+'Current &amp; Proposed Revenues'!D286*1.08+'Current &amp; Proposed Revenues'!F286*5.56</f>
        <v>183.48</v>
      </c>
      <c r="I286" s="8">
        <f>(+C286+E286+'Current &amp; Proposed Revenues'!D286*0.79+'Current &amp; Proposed Revenues'!F286*0.85)*0.8</f>
        <v>22.44</v>
      </c>
      <c r="J286" s="8">
        <f>(+C286+E286+'Current &amp; Proposed Revenues'!D286*0.79+'Current &amp; Proposed Revenues'!F286*0.85)*0.2</f>
        <v>5.61</v>
      </c>
      <c r="K286" s="8">
        <f t="shared" si="32"/>
        <v>211.53</v>
      </c>
      <c r="L286" s="8">
        <f t="shared" si="33"/>
        <v>42.306000000000004</v>
      </c>
      <c r="M286" s="8">
        <f t="shared" si="34"/>
        <v>116.34150000000001</v>
      </c>
      <c r="N286" s="8">
        <f t="shared" si="35"/>
        <v>52.8825</v>
      </c>
      <c r="O286" s="8">
        <f t="shared" si="36"/>
        <v>211.53</v>
      </c>
    </row>
    <row r="287" spans="1:15" outlineLevel="2" x14ac:dyDescent="0.25">
      <c r="A287" s="1" t="s">
        <v>259</v>
      </c>
      <c r="B287" s="1" t="s">
        <v>275</v>
      </c>
      <c r="C287" s="13">
        <v>0</v>
      </c>
      <c r="D287" s="13">
        <v>0</v>
      </c>
      <c r="E287" s="13">
        <v>0</v>
      </c>
      <c r="F287" s="13">
        <v>64.099999999999994</v>
      </c>
      <c r="G287" s="8">
        <v>64.099999999999994</v>
      </c>
      <c r="H287" s="8">
        <f>+'Current &amp; Proposed Revenues'!D287*1.08+'Current &amp; Proposed Revenues'!F287*5.56</f>
        <v>55.599999999999994</v>
      </c>
      <c r="I287" s="8">
        <f>(+C287+E287+'Current &amp; Proposed Revenues'!D287*0.79+'Current &amp; Proposed Revenues'!F287*0.85)*0.8</f>
        <v>6.8000000000000007</v>
      </c>
      <c r="J287" s="8">
        <f>(+C287+E287+'Current &amp; Proposed Revenues'!D287*0.79+'Current &amp; Proposed Revenues'!F287*0.85)*0.2</f>
        <v>1.7000000000000002</v>
      </c>
      <c r="K287" s="8">
        <f t="shared" si="32"/>
        <v>64.099999999999994</v>
      </c>
      <c r="L287" s="8">
        <f t="shared" si="33"/>
        <v>12.82</v>
      </c>
      <c r="M287" s="8">
        <f t="shared" si="34"/>
        <v>35.255000000000003</v>
      </c>
      <c r="N287" s="8">
        <f t="shared" si="35"/>
        <v>16.024999999999999</v>
      </c>
      <c r="O287" s="8">
        <f t="shared" si="36"/>
        <v>64.099999999999994</v>
      </c>
    </row>
    <row r="288" spans="1:15" outlineLevel="2" x14ac:dyDescent="0.25">
      <c r="A288" s="1" t="s">
        <v>259</v>
      </c>
      <c r="B288" s="1" t="s">
        <v>276</v>
      </c>
      <c r="C288" s="13">
        <v>0</v>
      </c>
      <c r="D288" s="13">
        <v>853.46799999999996</v>
      </c>
      <c r="E288" s="13">
        <v>0</v>
      </c>
      <c r="F288" s="13">
        <v>1993.8946000000001</v>
      </c>
      <c r="G288" s="8">
        <v>2847.3625999999999</v>
      </c>
      <c r="H288" s="8">
        <f>+'Current &amp; Proposed Revenues'!D288*1.08+'Current &amp; Proposed Revenues'!F288*5.56</f>
        <v>2222.4056</v>
      </c>
      <c r="I288" s="8">
        <f>(+C288+E288+'Current &amp; Proposed Revenues'!D288*0.79+'Current &amp; Proposed Revenues'!F288*0.85)*0.8</f>
        <v>499.96559999999999</v>
      </c>
      <c r="J288" s="8">
        <f>(+C288+E288+'Current &amp; Proposed Revenues'!D288*0.79+'Current &amp; Proposed Revenues'!F288*0.85)*0.2</f>
        <v>124.9914</v>
      </c>
      <c r="K288" s="8">
        <f t="shared" si="32"/>
        <v>2847.3625999999999</v>
      </c>
      <c r="L288" s="8">
        <f t="shared" si="33"/>
        <v>569.47252000000003</v>
      </c>
      <c r="M288" s="8">
        <f t="shared" si="34"/>
        <v>1566.04943</v>
      </c>
      <c r="N288" s="8">
        <f t="shared" si="35"/>
        <v>711.84064999999998</v>
      </c>
      <c r="O288" s="8">
        <f t="shared" si="36"/>
        <v>2847.3626000000004</v>
      </c>
    </row>
    <row r="289" spans="1:15" outlineLevel="2" x14ac:dyDescent="0.25">
      <c r="A289" s="1" t="s">
        <v>259</v>
      </c>
      <c r="B289" s="1" t="s">
        <v>277</v>
      </c>
      <c r="C289" s="13">
        <v>0</v>
      </c>
      <c r="D289" s="13">
        <v>593.81850000000009</v>
      </c>
      <c r="E289" s="13">
        <v>0</v>
      </c>
      <c r="F289" s="13">
        <v>211.53</v>
      </c>
      <c r="G289" s="8">
        <v>805.34850000000006</v>
      </c>
      <c r="H289" s="8">
        <f>+'Current &amp; Proposed Revenues'!D289*1.08+'Current &amp; Proposed Revenues'!F289*5.56</f>
        <v>526.43399999999997</v>
      </c>
      <c r="I289" s="8">
        <f>(+C289+E289+'Current &amp; Proposed Revenues'!D289*0.79+'Current &amp; Proposed Revenues'!F289*0.85)*0.8</f>
        <v>223.13160000000005</v>
      </c>
      <c r="J289" s="8">
        <f>(+C289+E289+'Current &amp; Proposed Revenues'!D289*0.79+'Current &amp; Proposed Revenues'!F289*0.85)*0.2</f>
        <v>55.782900000000012</v>
      </c>
      <c r="K289" s="8">
        <f t="shared" si="32"/>
        <v>805.34850000000006</v>
      </c>
      <c r="L289" s="8">
        <f t="shared" si="33"/>
        <v>161.06970000000001</v>
      </c>
      <c r="M289" s="8">
        <f t="shared" si="34"/>
        <v>442.94167500000009</v>
      </c>
      <c r="N289" s="8">
        <f t="shared" si="35"/>
        <v>201.33712500000001</v>
      </c>
      <c r="O289" s="8">
        <f t="shared" si="36"/>
        <v>805.34850000000006</v>
      </c>
    </row>
    <row r="290" spans="1:15" outlineLevel="2" x14ac:dyDescent="0.25">
      <c r="A290" s="1" t="s">
        <v>259</v>
      </c>
      <c r="B290" s="1" t="s">
        <v>278</v>
      </c>
      <c r="C290" s="13">
        <v>0</v>
      </c>
      <c r="D290" s="13">
        <v>568.48</v>
      </c>
      <c r="E290" s="13">
        <v>0</v>
      </c>
      <c r="F290" s="13">
        <v>889.38750000000005</v>
      </c>
      <c r="G290" s="8">
        <v>1457.8675000000001</v>
      </c>
      <c r="H290" s="8">
        <f>+'Current &amp; Proposed Revenues'!D290*1.08+'Current &amp; Proposed Revenues'!F290*5.56</f>
        <v>1099.77</v>
      </c>
      <c r="I290" s="8">
        <f>(+C290+E290+'Current &amp; Proposed Revenues'!D290*0.79+'Current &amp; Proposed Revenues'!F290*0.85)*0.8</f>
        <v>286.47800000000001</v>
      </c>
      <c r="J290" s="8">
        <f>(+C290+E290+'Current &amp; Proposed Revenues'!D290*0.79+'Current &amp; Proposed Revenues'!F290*0.85)*0.2</f>
        <v>71.619500000000002</v>
      </c>
      <c r="K290" s="8">
        <f t="shared" si="32"/>
        <v>1457.8675000000001</v>
      </c>
      <c r="L290" s="8">
        <f t="shared" si="33"/>
        <v>291.57350000000002</v>
      </c>
      <c r="M290" s="8">
        <f t="shared" si="34"/>
        <v>801.82712500000014</v>
      </c>
      <c r="N290" s="8">
        <f t="shared" si="35"/>
        <v>364.46687500000002</v>
      </c>
      <c r="O290" s="8">
        <f t="shared" si="36"/>
        <v>1457.8675000000003</v>
      </c>
    </row>
    <row r="291" spans="1:15" outlineLevel="2" x14ac:dyDescent="0.25">
      <c r="A291" s="1" t="s">
        <v>259</v>
      </c>
      <c r="B291" s="1" t="s">
        <v>279</v>
      </c>
      <c r="C291" s="13">
        <v>2.37</v>
      </c>
      <c r="D291" s="13">
        <v>733.97500000000002</v>
      </c>
      <c r="E291" s="13">
        <v>0</v>
      </c>
      <c r="F291" s="13">
        <v>0</v>
      </c>
      <c r="G291" s="8">
        <v>736.34500000000003</v>
      </c>
      <c r="H291" s="8">
        <f>+'Current &amp; Proposed Revenues'!D291*1.08+'Current &amp; Proposed Revenues'!F291*5.56</f>
        <v>423.90000000000003</v>
      </c>
      <c r="I291" s="8">
        <f>(+C291+E291+'Current &amp; Proposed Revenues'!D291*0.79+'Current &amp; Proposed Revenues'!F291*0.85)*0.8</f>
        <v>249.95600000000002</v>
      </c>
      <c r="J291" s="8">
        <f>(+C291+E291+'Current &amp; Proposed Revenues'!D291*0.79+'Current &amp; Proposed Revenues'!F291*0.85)*0.2</f>
        <v>62.489000000000004</v>
      </c>
      <c r="K291" s="8">
        <f t="shared" si="32"/>
        <v>736.34500000000003</v>
      </c>
      <c r="L291" s="8">
        <f t="shared" si="33"/>
        <v>147.26900000000001</v>
      </c>
      <c r="M291" s="8">
        <f t="shared" si="34"/>
        <v>404.98975000000007</v>
      </c>
      <c r="N291" s="8">
        <f t="shared" si="35"/>
        <v>184.08625000000001</v>
      </c>
      <c r="O291" s="8">
        <f t="shared" si="36"/>
        <v>736.34500000000003</v>
      </c>
    </row>
    <row r="292" spans="1:15" outlineLevel="2" x14ac:dyDescent="0.25">
      <c r="A292" s="1" t="s">
        <v>259</v>
      </c>
      <c r="B292" s="1" t="s">
        <v>280</v>
      </c>
      <c r="C292" s="13">
        <v>0</v>
      </c>
      <c r="D292" s="13">
        <v>684.94359999999995</v>
      </c>
      <c r="E292" s="13">
        <v>0</v>
      </c>
      <c r="F292" s="13">
        <v>262.81</v>
      </c>
      <c r="G292" s="8">
        <v>947.75360000000001</v>
      </c>
      <c r="H292" s="8">
        <f>+'Current &amp; Proposed Revenues'!D292*1.08+'Current &amp; Proposed Revenues'!F292*5.56</f>
        <v>623.54240000000004</v>
      </c>
      <c r="I292" s="8">
        <f>(+C292+E292+'Current &amp; Proposed Revenues'!D292*0.79+'Current &amp; Proposed Revenues'!F292*0.85)*0.8</f>
        <v>259.36896000000002</v>
      </c>
      <c r="J292" s="8">
        <f>(+C292+E292+'Current &amp; Proposed Revenues'!D292*0.79+'Current &amp; Proposed Revenues'!F292*0.85)*0.2</f>
        <v>64.842240000000004</v>
      </c>
      <c r="K292" s="8">
        <f t="shared" si="32"/>
        <v>947.75360000000001</v>
      </c>
      <c r="L292" s="8">
        <f t="shared" si="33"/>
        <v>189.55072000000001</v>
      </c>
      <c r="M292" s="8">
        <f t="shared" si="34"/>
        <v>521.26448000000005</v>
      </c>
      <c r="N292" s="8">
        <f t="shared" si="35"/>
        <v>236.9384</v>
      </c>
      <c r="O292" s="8">
        <f t="shared" si="36"/>
        <v>947.75360000000001</v>
      </c>
    </row>
    <row r="293" spans="1:15" outlineLevel="2" x14ac:dyDescent="0.25">
      <c r="A293" s="1" t="s">
        <v>259</v>
      </c>
      <c r="B293" s="1" t="s">
        <v>281</v>
      </c>
      <c r="C293" s="13">
        <v>26.465</v>
      </c>
      <c r="D293" s="13">
        <v>1667.4790000000003</v>
      </c>
      <c r="E293" s="13">
        <v>0</v>
      </c>
      <c r="F293" s="13">
        <v>1051.24</v>
      </c>
      <c r="G293" s="8">
        <v>2745.1840000000002</v>
      </c>
      <c r="H293" s="8">
        <f>+'Current &amp; Proposed Revenues'!D293*1.08+'Current &amp; Proposed Revenues'!F293*5.56</f>
        <v>1874.876</v>
      </c>
      <c r="I293" s="8">
        <f>(+C293+E293+'Current &amp; Proposed Revenues'!D293*0.79+'Current &amp; Proposed Revenues'!F293*0.85)*0.8</f>
        <v>696.24640000000011</v>
      </c>
      <c r="J293" s="8">
        <f>(+C293+E293+'Current &amp; Proposed Revenues'!D293*0.79+'Current &amp; Proposed Revenues'!F293*0.85)*0.2</f>
        <v>174.06160000000003</v>
      </c>
      <c r="K293" s="8">
        <f t="shared" si="32"/>
        <v>2745.1840000000002</v>
      </c>
      <c r="L293" s="8">
        <f t="shared" si="33"/>
        <v>549.03680000000008</v>
      </c>
      <c r="M293" s="8">
        <f t="shared" si="34"/>
        <v>1509.8512000000003</v>
      </c>
      <c r="N293" s="8">
        <f t="shared" si="35"/>
        <v>686.29600000000005</v>
      </c>
      <c r="O293" s="8">
        <f t="shared" si="36"/>
        <v>2745.1840000000002</v>
      </c>
    </row>
    <row r="294" spans="1:15" outlineLevel="2" x14ac:dyDescent="0.25">
      <c r="A294" s="1" t="s">
        <v>259</v>
      </c>
      <c r="B294" s="1" t="s">
        <v>282</v>
      </c>
      <c r="C294" s="13">
        <v>0</v>
      </c>
      <c r="D294" s="13">
        <v>121.55000000000001</v>
      </c>
      <c r="E294" s="13">
        <v>0</v>
      </c>
      <c r="F294" s="13">
        <v>198.71</v>
      </c>
      <c r="G294" s="8">
        <v>320.26</v>
      </c>
      <c r="H294" s="8">
        <f>+'Current &amp; Proposed Revenues'!D294*1.08+'Current &amp; Proposed Revenues'!F294*5.56</f>
        <v>242.56</v>
      </c>
      <c r="I294" s="8">
        <f>(+C294+E294+'Current &amp; Proposed Revenues'!D294*0.79+'Current &amp; Proposed Revenues'!F294*0.85)*0.8</f>
        <v>62.160000000000004</v>
      </c>
      <c r="J294" s="8">
        <f>(+C294+E294+'Current &amp; Proposed Revenues'!D294*0.79+'Current &amp; Proposed Revenues'!F294*0.85)*0.2</f>
        <v>15.540000000000001</v>
      </c>
      <c r="K294" s="8">
        <f t="shared" si="32"/>
        <v>320.26000000000005</v>
      </c>
      <c r="L294" s="8">
        <f t="shared" si="33"/>
        <v>64.052000000000007</v>
      </c>
      <c r="M294" s="8">
        <f t="shared" si="34"/>
        <v>176.143</v>
      </c>
      <c r="N294" s="8">
        <f t="shared" si="35"/>
        <v>80.064999999999998</v>
      </c>
      <c r="O294" s="8">
        <f t="shared" si="36"/>
        <v>320.26</v>
      </c>
    </row>
    <row r="295" spans="1:15" outlineLevel="2" x14ac:dyDescent="0.25">
      <c r="A295" s="1" t="s">
        <v>259</v>
      </c>
      <c r="B295" s="1" t="s">
        <v>283</v>
      </c>
      <c r="C295" s="13">
        <v>35.471000000000004</v>
      </c>
      <c r="D295" s="13">
        <v>989.51049999999998</v>
      </c>
      <c r="E295" s="13">
        <v>0</v>
      </c>
      <c r="F295" s="13">
        <v>776.25099999999998</v>
      </c>
      <c r="G295" s="8">
        <v>1801.2324999999998</v>
      </c>
      <c r="H295" s="8">
        <f>+'Current &amp; Proposed Revenues'!D295*1.08+'Current &amp; Proposed Revenues'!F295*5.56</f>
        <v>1244.7979999999998</v>
      </c>
      <c r="I295" s="8">
        <f>(+C295+E295+'Current &amp; Proposed Revenues'!D295*0.79+'Current &amp; Proposed Revenues'!F295*0.85)*0.8</f>
        <v>445.14760000000001</v>
      </c>
      <c r="J295" s="8">
        <f>(+C295+E295+'Current &amp; Proposed Revenues'!D295*0.79+'Current &amp; Proposed Revenues'!F295*0.85)*0.2</f>
        <v>111.2869</v>
      </c>
      <c r="K295" s="8">
        <f t="shared" si="32"/>
        <v>1801.2324999999998</v>
      </c>
      <c r="L295" s="8">
        <f t="shared" si="33"/>
        <v>360.24649999999997</v>
      </c>
      <c r="M295" s="8">
        <f t="shared" si="34"/>
        <v>990.67787499999997</v>
      </c>
      <c r="N295" s="8">
        <f t="shared" si="35"/>
        <v>450.30812499999996</v>
      </c>
      <c r="O295" s="8">
        <f t="shared" si="36"/>
        <v>1801.2325000000001</v>
      </c>
    </row>
    <row r="296" spans="1:15" outlineLevel="2" x14ac:dyDescent="0.25">
      <c r="A296" s="1" t="s">
        <v>259</v>
      </c>
      <c r="B296" s="1" t="s">
        <v>284</v>
      </c>
      <c r="C296" s="13">
        <v>11.850000000000001</v>
      </c>
      <c r="D296" s="13">
        <v>1059.2989</v>
      </c>
      <c r="E296" s="13">
        <v>0</v>
      </c>
      <c r="F296" s="13">
        <v>4544.5618000000004</v>
      </c>
      <c r="G296" s="8">
        <v>5615.7107000000005</v>
      </c>
      <c r="H296" s="8">
        <f>+'Current &amp; Proposed Revenues'!D296*1.08+'Current &amp; Proposed Revenues'!F296*5.56</f>
        <v>4553.7163999999993</v>
      </c>
      <c r="I296" s="8">
        <f>(+C296+E296+'Current &amp; Proposed Revenues'!D296*0.79+'Current &amp; Proposed Revenues'!F296*0.85)*0.8</f>
        <v>849.59544000000005</v>
      </c>
      <c r="J296" s="8">
        <f>(+C296+E296+'Current &amp; Proposed Revenues'!D296*0.79+'Current &amp; Proposed Revenues'!F296*0.85)*0.2</f>
        <v>212.39886000000001</v>
      </c>
      <c r="K296" s="8">
        <f t="shared" si="32"/>
        <v>5615.7106999999996</v>
      </c>
      <c r="L296" s="8">
        <f t="shared" si="33"/>
        <v>1123.1421400000002</v>
      </c>
      <c r="M296" s="8">
        <f t="shared" si="34"/>
        <v>3088.6408850000007</v>
      </c>
      <c r="N296" s="8">
        <f t="shared" si="35"/>
        <v>1403.9276750000001</v>
      </c>
      <c r="O296" s="8">
        <f t="shared" si="36"/>
        <v>5615.7107000000005</v>
      </c>
    </row>
    <row r="297" spans="1:15" outlineLevel="2" x14ac:dyDescent="0.25">
      <c r="A297" s="1" t="s">
        <v>259</v>
      </c>
      <c r="B297" s="1" t="s">
        <v>285</v>
      </c>
      <c r="C297" s="13">
        <v>0</v>
      </c>
      <c r="D297" s="13">
        <v>321.64000000000004</v>
      </c>
      <c r="E297" s="13">
        <v>0</v>
      </c>
      <c r="F297" s="13">
        <v>724.33</v>
      </c>
      <c r="G297" s="8">
        <v>1045.97</v>
      </c>
      <c r="H297" s="8">
        <f>+'Current &amp; Proposed Revenues'!D297*1.08+'Current &amp; Proposed Revenues'!F297*5.56</f>
        <v>814.04</v>
      </c>
      <c r="I297" s="8">
        <f>(+C297+E297+'Current &amp; Proposed Revenues'!D297*0.79+'Current &amp; Proposed Revenues'!F297*0.85)*0.8</f>
        <v>185.54400000000001</v>
      </c>
      <c r="J297" s="8">
        <f>(+C297+E297+'Current &amp; Proposed Revenues'!D297*0.79+'Current &amp; Proposed Revenues'!F297*0.85)*0.2</f>
        <v>46.386000000000003</v>
      </c>
      <c r="K297" s="8">
        <f t="shared" si="32"/>
        <v>1045.97</v>
      </c>
      <c r="L297" s="8">
        <f t="shared" si="33"/>
        <v>209.19400000000002</v>
      </c>
      <c r="M297" s="8">
        <f t="shared" si="34"/>
        <v>575.28350000000012</v>
      </c>
      <c r="N297" s="8">
        <f t="shared" si="35"/>
        <v>261.49250000000001</v>
      </c>
      <c r="O297" s="8">
        <f t="shared" si="36"/>
        <v>1045.9700000000003</v>
      </c>
    </row>
    <row r="298" spans="1:15" outlineLevel="2" x14ac:dyDescent="0.25">
      <c r="A298" s="1" t="s">
        <v>259</v>
      </c>
      <c r="B298" s="1" t="s">
        <v>286</v>
      </c>
      <c r="C298" s="13">
        <v>25.28</v>
      </c>
      <c r="D298" s="13">
        <v>1123.3651000000002</v>
      </c>
      <c r="E298" s="13">
        <v>0</v>
      </c>
      <c r="F298" s="13">
        <v>1406.8219300000001</v>
      </c>
      <c r="G298" s="8">
        <v>2555.4670300000002</v>
      </c>
      <c r="H298" s="8">
        <f>+'Current &amp; Proposed Revenues'!D298*1.08+'Current &amp; Proposed Revenues'!F298*5.56</f>
        <v>1869.0582800000002</v>
      </c>
      <c r="I298" s="8">
        <f>(+C298+E298+'Current &amp; Proposed Revenues'!D298*0.79+'Current &amp; Proposed Revenues'!F298*0.85)*0.8</f>
        <v>549.12700000000007</v>
      </c>
      <c r="J298" s="8">
        <f>(+C298+E298+'Current &amp; Proposed Revenues'!D298*0.79+'Current &amp; Proposed Revenues'!F298*0.85)*0.2</f>
        <v>137.28175000000002</v>
      </c>
      <c r="K298" s="8">
        <f t="shared" si="32"/>
        <v>2555.4670300000002</v>
      </c>
      <c r="L298" s="8">
        <f t="shared" si="33"/>
        <v>511.09340600000007</v>
      </c>
      <c r="M298" s="8">
        <f t="shared" si="34"/>
        <v>1405.5068665000003</v>
      </c>
      <c r="N298" s="8">
        <f t="shared" si="35"/>
        <v>638.86675750000006</v>
      </c>
      <c r="O298" s="8">
        <f t="shared" si="36"/>
        <v>2555.4670300000002</v>
      </c>
    </row>
    <row r="299" spans="1:15" outlineLevel="2" x14ac:dyDescent="0.25">
      <c r="A299" s="1" t="s">
        <v>259</v>
      </c>
      <c r="B299" s="1" t="s">
        <v>287</v>
      </c>
      <c r="C299" s="13">
        <v>0</v>
      </c>
      <c r="D299" s="13">
        <v>276.38600000000002</v>
      </c>
      <c r="E299" s="13">
        <v>12.75</v>
      </c>
      <c r="F299" s="13">
        <v>0</v>
      </c>
      <c r="G299" s="8">
        <v>289.13600000000002</v>
      </c>
      <c r="H299" s="8">
        <f>+'Current &amp; Proposed Revenues'!D299*1.08+'Current &amp; Proposed Revenues'!F299*5.56</f>
        <v>159.62400000000002</v>
      </c>
      <c r="I299" s="8">
        <f>(+C299+E299+'Current &amp; Proposed Revenues'!D299*0.79+'Current &amp; Proposed Revenues'!F299*0.85)*0.8</f>
        <v>103.6096</v>
      </c>
      <c r="J299" s="8">
        <f>(+C299+E299+'Current &amp; Proposed Revenues'!D299*0.79+'Current &amp; Proposed Revenues'!F299*0.85)*0.2</f>
        <v>25.9024</v>
      </c>
      <c r="K299" s="8">
        <f t="shared" si="32"/>
        <v>289.13600000000002</v>
      </c>
      <c r="L299" s="8">
        <f t="shared" si="33"/>
        <v>57.827200000000005</v>
      </c>
      <c r="M299" s="8">
        <f t="shared" si="34"/>
        <v>159.02480000000003</v>
      </c>
      <c r="N299" s="8">
        <f t="shared" si="35"/>
        <v>72.284000000000006</v>
      </c>
      <c r="O299" s="8">
        <f t="shared" si="36"/>
        <v>289.13600000000002</v>
      </c>
    </row>
    <row r="300" spans="1:15" outlineLevel="2" x14ac:dyDescent="0.25">
      <c r="A300" s="1" t="s">
        <v>259</v>
      </c>
      <c r="B300" s="1" t="s">
        <v>288</v>
      </c>
      <c r="C300" s="13">
        <v>0</v>
      </c>
      <c r="D300" s="13">
        <v>46.75</v>
      </c>
      <c r="E300" s="13">
        <v>0</v>
      </c>
      <c r="F300" s="13">
        <v>89.740000000000009</v>
      </c>
      <c r="G300" s="8">
        <v>136.49</v>
      </c>
      <c r="H300" s="8">
        <f>+'Current &amp; Proposed Revenues'!D300*1.08+'Current &amp; Proposed Revenues'!F300*5.56</f>
        <v>104.83999999999999</v>
      </c>
      <c r="I300" s="8">
        <f>(+C300+E300+'Current &amp; Proposed Revenues'!D300*0.79+'Current &amp; Proposed Revenues'!F300*0.85)*0.8</f>
        <v>25.32</v>
      </c>
      <c r="J300" s="8">
        <f>(+C300+E300+'Current &amp; Proposed Revenues'!D300*0.79+'Current &amp; Proposed Revenues'!F300*0.85)*0.2</f>
        <v>6.33</v>
      </c>
      <c r="K300" s="8">
        <f t="shared" si="32"/>
        <v>136.49</v>
      </c>
      <c r="L300" s="8">
        <f t="shared" si="33"/>
        <v>27.298000000000002</v>
      </c>
      <c r="M300" s="8">
        <f t="shared" si="34"/>
        <v>75.069500000000005</v>
      </c>
      <c r="N300" s="8">
        <f t="shared" si="35"/>
        <v>34.122500000000002</v>
      </c>
      <c r="O300" s="8">
        <f t="shared" si="36"/>
        <v>136.49</v>
      </c>
    </row>
    <row r="301" spans="1:15" outlineLevel="2" x14ac:dyDescent="0.25">
      <c r="A301" s="1" t="s">
        <v>259</v>
      </c>
      <c r="B301" s="1" t="s">
        <v>289</v>
      </c>
      <c r="C301" s="13">
        <v>131.69299999999998</v>
      </c>
      <c r="D301" s="13">
        <v>6202.920900000001</v>
      </c>
      <c r="E301" s="13">
        <v>0</v>
      </c>
      <c r="F301" s="13">
        <v>5281.1861800000006</v>
      </c>
      <c r="G301" s="8">
        <v>11615.800080000001</v>
      </c>
      <c r="H301" s="8">
        <f>+'Current &amp; Proposed Revenues'!D301*1.08+'Current &amp; Proposed Revenues'!F301*5.56</f>
        <v>8163.3084799999997</v>
      </c>
      <c r="I301" s="8">
        <f>(+C301+E301+'Current &amp; Proposed Revenues'!D301*0.79+'Current &amp; Proposed Revenues'!F301*0.85)*0.8</f>
        <v>2761.9932800000006</v>
      </c>
      <c r="J301" s="8">
        <f>(+C301+E301+'Current &amp; Proposed Revenues'!D301*0.79+'Current &amp; Proposed Revenues'!F301*0.85)*0.2</f>
        <v>690.49832000000015</v>
      </c>
      <c r="K301" s="8">
        <f t="shared" si="32"/>
        <v>11615.800080000001</v>
      </c>
      <c r="L301" s="8">
        <f t="shared" si="33"/>
        <v>2323.1600160000003</v>
      </c>
      <c r="M301" s="8">
        <f t="shared" si="34"/>
        <v>6388.6900440000009</v>
      </c>
      <c r="N301" s="8">
        <f t="shared" si="35"/>
        <v>2903.9500200000002</v>
      </c>
      <c r="O301" s="8">
        <f t="shared" si="36"/>
        <v>11615.800080000001</v>
      </c>
    </row>
    <row r="302" spans="1:15" outlineLevel="2" x14ac:dyDescent="0.25">
      <c r="A302" s="1" t="s">
        <v>259</v>
      </c>
      <c r="B302" s="1" t="s">
        <v>290</v>
      </c>
      <c r="C302" s="13">
        <v>0</v>
      </c>
      <c r="D302" s="13">
        <v>46.75</v>
      </c>
      <c r="E302" s="13">
        <v>0</v>
      </c>
      <c r="F302" s="13">
        <v>0</v>
      </c>
      <c r="G302" s="8">
        <v>46.75</v>
      </c>
      <c r="H302" s="8">
        <f>+'Current &amp; Proposed Revenues'!D302*1.08+'Current &amp; Proposed Revenues'!F302*5.56</f>
        <v>27</v>
      </c>
      <c r="I302" s="8">
        <f>(+C302+E302+'Current &amp; Proposed Revenues'!D302*0.79+'Current &amp; Proposed Revenues'!F302*0.85)*0.8</f>
        <v>15.8</v>
      </c>
      <c r="J302" s="8">
        <f>(+C302+E302+'Current &amp; Proposed Revenues'!D302*0.79+'Current &amp; Proposed Revenues'!F302*0.85)*0.2</f>
        <v>3.95</v>
      </c>
      <c r="K302" s="8">
        <f t="shared" si="32"/>
        <v>46.75</v>
      </c>
      <c r="L302" s="8">
        <f t="shared" si="33"/>
        <v>9.35</v>
      </c>
      <c r="M302" s="8">
        <f t="shared" si="34"/>
        <v>25.712500000000002</v>
      </c>
      <c r="N302" s="8">
        <f t="shared" si="35"/>
        <v>11.6875</v>
      </c>
      <c r="O302" s="8">
        <f t="shared" si="36"/>
        <v>46.75</v>
      </c>
    </row>
    <row r="303" spans="1:15" outlineLevel="2" x14ac:dyDescent="0.25">
      <c r="A303" s="1" t="s">
        <v>259</v>
      </c>
      <c r="B303" s="1" t="s">
        <v>291</v>
      </c>
      <c r="C303" s="13">
        <v>0</v>
      </c>
      <c r="D303" s="13">
        <v>572.59400000000005</v>
      </c>
      <c r="E303" s="13">
        <v>0</v>
      </c>
      <c r="F303" s="13">
        <v>274.98899999999998</v>
      </c>
      <c r="G303" s="8">
        <v>847.58300000000008</v>
      </c>
      <c r="H303" s="8">
        <f>+'Current &amp; Proposed Revenues'!D303*1.08+'Current &amp; Proposed Revenues'!F303*5.56</f>
        <v>569.22</v>
      </c>
      <c r="I303" s="8">
        <f>(+C303+E303+'Current &amp; Proposed Revenues'!D303*0.79+'Current &amp; Proposed Revenues'!F303*0.85)*0.8</f>
        <v>222.69040000000001</v>
      </c>
      <c r="J303" s="8">
        <f>(+C303+E303+'Current &amp; Proposed Revenues'!D303*0.79+'Current &amp; Proposed Revenues'!F303*0.85)*0.2</f>
        <v>55.672600000000003</v>
      </c>
      <c r="K303" s="8">
        <f t="shared" si="32"/>
        <v>847.58299999999997</v>
      </c>
      <c r="L303" s="8">
        <f t="shared" si="33"/>
        <v>169.51660000000004</v>
      </c>
      <c r="M303" s="8">
        <f t="shared" si="34"/>
        <v>466.17065000000008</v>
      </c>
      <c r="N303" s="8">
        <f t="shared" si="35"/>
        <v>211.89575000000002</v>
      </c>
      <c r="O303" s="8">
        <f t="shared" si="36"/>
        <v>847.5830000000002</v>
      </c>
    </row>
    <row r="304" spans="1:15" outlineLevel="2" x14ac:dyDescent="0.25">
      <c r="A304" s="1" t="s">
        <v>259</v>
      </c>
      <c r="B304" s="1" t="s">
        <v>292</v>
      </c>
      <c r="C304" s="13">
        <v>0</v>
      </c>
      <c r="D304" s="13">
        <v>155.77100000000002</v>
      </c>
      <c r="E304" s="13">
        <v>0</v>
      </c>
      <c r="F304" s="13">
        <v>544.20900000000006</v>
      </c>
      <c r="G304" s="8">
        <v>699.98</v>
      </c>
      <c r="H304" s="8">
        <f>+'Current &amp; Proposed Revenues'!D304*1.08+'Current &amp; Proposed Revenues'!F304*5.56</f>
        <v>562.00800000000004</v>
      </c>
      <c r="I304" s="8">
        <f>(+C304+E304+'Current &amp; Proposed Revenues'!D304*0.79+'Current &amp; Proposed Revenues'!F304*0.85)*0.8</f>
        <v>110.37760000000002</v>
      </c>
      <c r="J304" s="8">
        <f>(+C304+E304+'Current &amp; Proposed Revenues'!D304*0.79+'Current &amp; Proposed Revenues'!F304*0.85)*0.2</f>
        <v>27.594400000000004</v>
      </c>
      <c r="K304" s="8">
        <f t="shared" si="32"/>
        <v>699.98</v>
      </c>
      <c r="L304" s="8">
        <f t="shared" si="33"/>
        <v>139.99600000000001</v>
      </c>
      <c r="M304" s="8">
        <f t="shared" si="34"/>
        <v>384.98900000000003</v>
      </c>
      <c r="N304" s="8">
        <f t="shared" si="35"/>
        <v>174.995</v>
      </c>
      <c r="O304" s="8">
        <f t="shared" si="36"/>
        <v>699.98</v>
      </c>
    </row>
    <row r="305" spans="1:15" outlineLevel="2" x14ac:dyDescent="0.25">
      <c r="A305" s="1" t="s">
        <v>259</v>
      </c>
      <c r="B305" s="1" t="s">
        <v>293</v>
      </c>
      <c r="C305" s="13">
        <v>0</v>
      </c>
      <c r="D305" s="13">
        <v>22.44</v>
      </c>
      <c r="E305" s="13">
        <v>0</v>
      </c>
      <c r="F305" s="13">
        <v>76.92</v>
      </c>
      <c r="G305" s="8">
        <v>99.36</v>
      </c>
      <c r="H305" s="8">
        <f>+'Current &amp; Proposed Revenues'!D305*1.08+'Current &amp; Proposed Revenues'!F305*5.56</f>
        <v>79.680000000000007</v>
      </c>
      <c r="I305" s="8">
        <f>(+C305+E305+'Current &amp; Proposed Revenues'!D305*0.79+'Current &amp; Proposed Revenues'!F305*0.85)*0.8</f>
        <v>15.744</v>
      </c>
      <c r="J305" s="8">
        <f>(+C305+E305+'Current &amp; Proposed Revenues'!D305*0.79+'Current &amp; Proposed Revenues'!F305*0.85)*0.2</f>
        <v>3.9359999999999999</v>
      </c>
      <c r="K305" s="8">
        <f t="shared" si="32"/>
        <v>99.360000000000014</v>
      </c>
      <c r="L305" s="8">
        <f t="shared" si="33"/>
        <v>19.872</v>
      </c>
      <c r="M305" s="8">
        <f t="shared" si="34"/>
        <v>54.648000000000003</v>
      </c>
      <c r="N305" s="8">
        <f t="shared" si="35"/>
        <v>24.84</v>
      </c>
      <c r="O305" s="8">
        <f t="shared" si="36"/>
        <v>99.360000000000014</v>
      </c>
    </row>
    <row r="306" spans="1:15" outlineLevel="2" x14ac:dyDescent="0.25">
      <c r="A306" s="1" t="s">
        <v>259</v>
      </c>
      <c r="B306" s="1" t="s">
        <v>294</v>
      </c>
      <c r="C306" s="13">
        <v>0</v>
      </c>
      <c r="D306" s="13">
        <v>20.57</v>
      </c>
      <c r="E306" s="13">
        <v>0</v>
      </c>
      <c r="F306" s="13">
        <v>0</v>
      </c>
      <c r="G306" s="8">
        <v>20.57</v>
      </c>
      <c r="H306" s="8">
        <f>+'Current &amp; Proposed Revenues'!D306*1.08+'Current &amp; Proposed Revenues'!F306*5.56</f>
        <v>11.88</v>
      </c>
      <c r="I306" s="8">
        <f>(+C306+E306+'Current &amp; Proposed Revenues'!D306*0.79+'Current &amp; Proposed Revenues'!F306*0.85)*0.8</f>
        <v>6.9520000000000017</v>
      </c>
      <c r="J306" s="8">
        <f>(+C306+E306+'Current &amp; Proposed Revenues'!D306*0.79+'Current &amp; Proposed Revenues'!F306*0.85)*0.2</f>
        <v>1.7380000000000004</v>
      </c>
      <c r="K306" s="8">
        <f t="shared" si="32"/>
        <v>20.57</v>
      </c>
      <c r="L306" s="8">
        <f t="shared" si="33"/>
        <v>4.1139999999999999</v>
      </c>
      <c r="M306" s="8">
        <f t="shared" si="34"/>
        <v>11.313500000000001</v>
      </c>
      <c r="N306" s="8">
        <f t="shared" si="35"/>
        <v>5.1425000000000001</v>
      </c>
      <c r="O306" s="8">
        <f t="shared" si="36"/>
        <v>20.57</v>
      </c>
    </row>
    <row r="307" spans="1:15" outlineLevel="2" x14ac:dyDescent="0.25">
      <c r="A307" s="1" t="s">
        <v>259</v>
      </c>
      <c r="B307" s="1" t="s">
        <v>215</v>
      </c>
      <c r="C307" s="13">
        <v>0</v>
      </c>
      <c r="D307" s="13">
        <v>177.65</v>
      </c>
      <c r="E307" s="13">
        <v>0</v>
      </c>
      <c r="F307" s="13">
        <v>134.61000000000001</v>
      </c>
      <c r="G307" s="8">
        <v>312.26</v>
      </c>
      <c r="H307" s="8">
        <f>+'Current &amp; Proposed Revenues'!D307*1.08+'Current &amp; Proposed Revenues'!F307*5.56</f>
        <v>219.36</v>
      </c>
      <c r="I307" s="8">
        <f>(+C307+E307+'Current &amp; Proposed Revenues'!D307*0.79+'Current &amp; Proposed Revenues'!F307*0.85)*0.8</f>
        <v>74.319999999999993</v>
      </c>
      <c r="J307" s="8">
        <f>(+C307+E307+'Current &amp; Proposed Revenues'!D307*0.79+'Current &amp; Proposed Revenues'!F307*0.85)*0.2</f>
        <v>18.579999999999998</v>
      </c>
      <c r="K307" s="8">
        <f t="shared" si="32"/>
        <v>312.26</v>
      </c>
      <c r="L307" s="8">
        <f t="shared" si="33"/>
        <v>62.451999999999998</v>
      </c>
      <c r="M307" s="8">
        <f t="shared" si="34"/>
        <v>171.74299999999999</v>
      </c>
      <c r="N307" s="8">
        <f t="shared" si="35"/>
        <v>78.064999999999998</v>
      </c>
      <c r="O307" s="8">
        <f t="shared" si="36"/>
        <v>312.26</v>
      </c>
    </row>
    <row r="308" spans="1:15" outlineLevel="1" x14ac:dyDescent="0.25">
      <c r="A308" s="23" t="s">
        <v>1261</v>
      </c>
      <c r="B308" s="22"/>
      <c r="C308" s="13">
        <f t="shared" ref="C308:O308" si="37">SUBTOTAL(9,C272:C307)</f>
        <v>270.13260000000002</v>
      </c>
      <c r="D308" s="13">
        <f t="shared" si="37"/>
        <v>24986.397700000001</v>
      </c>
      <c r="E308" s="13">
        <f t="shared" si="37"/>
        <v>46.75</v>
      </c>
      <c r="F308" s="13">
        <f t="shared" si="37"/>
        <v>33634.295600000012</v>
      </c>
      <c r="G308" s="8">
        <f t="shared" si="37"/>
        <v>58937.575900000003</v>
      </c>
      <c r="H308" s="8">
        <f t="shared" si="37"/>
        <v>43604.856399999997</v>
      </c>
      <c r="I308" s="8">
        <f t="shared" si="37"/>
        <v>12266.175599999999</v>
      </c>
      <c r="J308" s="8">
        <f t="shared" si="37"/>
        <v>3066.5438999999997</v>
      </c>
      <c r="K308" s="8">
        <f t="shared" si="37"/>
        <v>58937.575899999996</v>
      </c>
      <c r="L308" s="8">
        <f t="shared" si="37"/>
        <v>11787.515179999999</v>
      </c>
      <c r="M308" s="8">
        <f t="shared" si="37"/>
        <v>32415.66674500001</v>
      </c>
      <c r="N308" s="8">
        <f t="shared" si="37"/>
        <v>14734.393975000001</v>
      </c>
      <c r="O308" s="8">
        <f t="shared" si="37"/>
        <v>58937.575900000003</v>
      </c>
    </row>
    <row r="309" spans="1:15" outlineLevel="2" x14ac:dyDescent="0.25">
      <c r="A309" s="1" t="s">
        <v>295</v>
      </c>
      <c r="B309" s="1" t="s">
        <v>296</v>
      </c>
      <c r="C309" s="13">
        <v>0</v>
      </c>
      <c r="D309" s="13">
        <v>1106.81934</v>
      </c>
      <c r="E309" s="13">
        <v>0</v>
      </c>
      <c r="F309" s="13">
        <v>454.46900000000005</v>
      </c>
      <c r="G309" s="8">
        <v>1561.2883400000001</v>
      </c>
      <c r="H309" s="8">
        <f>+'Current &amp; Proposed Revenues'!D309*1.08+'Current &amp; Proposed Revenues'!F309*5.56</f>
        <v>1033.4365600000001</v>
      </c>
      <c r="I309" s="8">
        <f>(+C309+E309+'Current &amp; Proposed Revenues'!D309*0.79+'Current &amp; Proposed Revenues'!F309*0.85)*0.8</f>
        <v>422.28142400000002</v>
      </c>
      <c r="J309" s="8">
        <f>(+C309+E309+'Current &amp; Proposed Revenues'!D309*0.79+'Current &amp; Proposed Revenues'!F309*0.85)*0.2</f>
        <v>105.570356</v>
      </c>
      <c r="K309" s="8">
        <f t="shared" si="32"/>
        <v>1561.2883400000001</v>
      </c>
      <c r="L309" s="8">
        <f t="shared" si="33"/>
        <v>312.25766800000002</v>
      </c>
      <c r="M309" s="8">
        <f t="shared" si="34"/>
        <v>858.70858700000008</v>
      </c>
      <c r="N309" s="8">
        <f t="shared" si="35"/>
        <v>390.32208500000002</v>
      </c>
      <c r="O309" s="8">
        <f t="shared" si="36"/>
        <v>1561.2883400000001</v>
      </c>
    </row>
    <row r="310" spans="1:15" outlineLevel="2" x14ac:dyDescent="0.25">
      <c r="A310" s="1" t="s">
        <v>295</v>
      </c>
      <c r="B310" s="1" t="s">
        <v>297</v>
      </c>
      <c r="C310" s="13">
        <v>0</v>
      </c>
      <c r="D310" s="13">
        <v>82.28</v>
      </c>
      <c r="E310" s="13">
        <v>0</v>
      </c>
      <c r="F310" s="13">
        <v>0</v>
      </c>
      <c r="G310" s="8">
        <v>82.28</v>
      </c>
      <c r="H310" s="8">
        <f>+'Current &amp; Proposed Revenues'!D310*1.08+'Current &amp; Proposed Revenues'!F310*5.56</f>
        <v>47.52</v>
      </c>
      <c r="I310" s="8">
        <f>(+C310+E310+'Current &amp; Proposed Revenues'!D310*0.79+'Current &amp; Proposed Revenues'!F310*0.85)*0.8</f>
        <v>27.808000000000007</v>
      </c>
      <c r="J310" s="8">
        <f>(+C310+E310+'Current &amp; Proposed Revenues'!D310*0.79+'Current &amp; Proposed Revenues'!F310*0.85)*0.2</f>
        <v>6.9520000000000017</v>
      </c>
      <c r="K310" s="8">
        <f t="shared" si="32"/>
        <v>82.28</v>
      </c>
      <c r="L310" s="8">
        <f t="shared" si="33"/>
        <v>16.456</v>
      </c>
      <c r="M310" s="8">
        <f t="shared" si="34"/>
        <v>45.254000000000005</v>
      </c>
      <c r="N310" s="8">
        <f t="shared" si="35"/>
        <v>20.57</v>
      </c>
      <c r="O310" s="8">
        <f t="shared" si="36"/>
        <v>82.28</v>
      </c>
    </row>
    <row r="311" spans="1:15" outlineLevel="2" x14ac:dyDescent="0.25">
      <c r="A311" s="1" t="s">
        <v>295</v>
      </c>
      <c r="B311" s="1" t="s">
        <v>298</v>
      </c>
      <c r="C311" s="13">
        <v>0</v>
      </c>
      <c r="D311" s="13">
        <v>198.70620000000002</v>
      </c>
      <c r="E311" s="13">
        <v>0</v>
      </c>
      <c r="F311" s="13">
        <v>0</v>
      </c>
      <c r="G311" s="8">
        <v>198.70620000000002</v>
      </c>
      <c r="H311" s="8">
        <f>+'Current &amp; Proposed Revenues'!D311*1.08+'Current &amp; Proposed Revenues'!F311*5.56</f>
        <v>114.76080000000002</v>
      </c>
      <c r="I311" s="8">
        <f>(+C311+E311+'Current &amp; Proposed Revenues'!D311*0.79+'Current &amp; Proposed Revenues'!F311*0.85)*0.8</f>
        <v>67.156320000000008</v>
      </c>
      <c r="J311" s="8">
        <f>(+C311+E311+'Current &amp; Proposed Revenues'!D311*0.79+'Current &amp; Proposed Revenues'!F311*0.85)*0.2</f>
        <v>16.789080000000002</v>
      </c>
      <c r="K311" s="8">
        <f t="shared" si="32"/>
        <v>198.70620000000002</v>
      </c>
      <c r="L311" s="8">
        <f t="shared" si="33"/>
        <v>39.741240000000005</v>
      </c>
      <c r="M311" s="8">
        <f t="shared" si="34"/>
        <v>109.28841000000003</v>
      </c>
      <c r="N311" s="8">
        <f t="shared" si="35"/>
        <v>49.676550000000006</v>
      </c>
      <c r="O311" s="8">
        <f t="shared" si="36"/>
        <v>198.70620000000002</v>
      </c>
    </row>
    <row r="312" spans="1:15" outlineLevel="2" x14ac:dyDescent="0.25">
      <c r="A312" s="1" t="s">
        <v>295</v>
      </c>
      <c r="B312" s="1" t="s">
        <v>299</v>
      </c>
      <c r="C312" s="13">
        <v>0</v>
      </c>
      <c r="D312" s="13">
        <v>155.21</v>
      </c>
      <c r="E312" s="13">
        <v>0</v>
      </c>
      <c r="F312" s="13">
        <v>76.92</v>
      </c>
      <c r="G312" s="8">
        <v>232.13</v>
      </c>
      <c r="H312" s="8">
        <f>+'Current &amp; Proposed Revenues'!D312*1.08+'Current &amp; Proposed Revenues'!F312*5.56</f>
        <v>156.36000000000001</v>
      </c>
      <c r="I312" s="8">
        <f>(+C312+E312+'Current &amp; Proposed Revenues'!D312*0.79+'Current &amp; Proposed Revenues'!F312*0.85)*0.8</f>
        <v>60.616000000000014</v>
      </c>
      <c r="J312" s="8">
        <f>(+C312+E312+'Current &amp; Proposed Revenues'!D312*0.79+'Current &amp; Proposed Revenues'!F312*0.85)*0.2</f>
        <v>15.154000000000003</v>
      </c>
      <c r="K312" s="8">
        <f t="shared" si="32"/>
        <v>232.13000000000002</v>
      </c>
      <c r="L312" s="8">
        <f t="shared" si="33"/>
        <v>46.426000000000002</v>
      </c>
      <c r="M312" s="8">
        <f t="shared" si="34"/>
        <v>127.67150000000001</v>
      </c>
      <c r="N312" s="8">
        <f t="shared" si="35"/>
        <v>58.032499999999999</v>
      </c>
      <c r="O312" s="8">
        <f t="shared" si="36"/>
        <v>232.13000000000002</v>
      </c>
    </row>
    <row r="313" spans="1:15" outlineLevel="2" x14ac:dyDescent="0.25">
      <c r="A313" s="1" t="s">
        <v>295</v>
      </c>
      <c r="B313" s="1" t="s">
        <v>300</v>
      </c>
      <c r="C313" s="13">
        <v>0</v>
      </c>
      <c r="D313" s="13">
        <v>118.85720000000001</v>
      </c>
      <c r="E313" s="13">
        <v>0</v>
      </c>
      <c r="F313" s="13">
        <v>102.56</v>
      </c>
      <c r="G313" s="8">
        <v>221.41720000000001</v>
      </c>
      <c r="H313" s="8">
        <f>+'Current &amp; Proposed Revenues'!D313*1.08+'Current &amp; Proposed Revenues'!F313*5.56</f>
        <v>157.60480000000001</v>
      </c>
      <c r="I313" s="8">
        <f>(+C313+E313+'Current &amp; Proposed Revenues'!D313*0.79+'Current &amp; Proposed Revenues'!F313*0.85)*0.8</f>
        <v>51.049920000000007</v>
      </c>
      <c r="J313" s="8">
        <f>(+C313+E313+'Current &amp; Proposed Revenues'!D313*0.79+'Current &amp; Proposed Revenues'!F313*0.85)*0.2</f>
        <v>12.762480000000002</v>
      </c>
      <c r="K313" s="8">
        <f t="shared" si="32"/>
        <v>221.41720000000004</v>
      </c>
      <c r="L313" s="8">
        <f t="shared" si="33"/>
        <v>44.283440000000006</v>
      </c>
      <c r="M313" s="8">
        <f t="shared" si="34"/>
        <v>121.77946000000001</v>
      </c>
      <c r="N313" s="8">
        <f t="shared" si="35"/>
        <v>55.354300000000002</v>
      </c>
      <c r="O313" s="8">
        <f t="shared" si="36"/>
        <v>221.41720000000001</v>
      </c>
    </row>
    <row r="314" spans="1:15" outlineLevel="2" x14ac:dyDescent="0.25">
      <c r="A314" s="1" t="s">
        <v>295</v>
      </c>
      <c r="B314" s="1" t="s">
        <v>301</v>
      </c>
      <c r="C314" s="13">
        <v>0</v>
      </c>
      <c r="D314" s="13">
        <v>291.72000000000003</v>
      </c>
      <c r="E314" s="13">
        <v>0</v>
      </c>
      <c r="F314" s="13">
        <v>0</v>
      </c>
      <c r="G314" s="8">
        <v>291.72000000000003</v>
      </c>
      <c r="H314" s="8">
        <f>+'Current &amp; Proposed Revenues'!D314*1.08+'Current &amp; Proposed Revenues'!F314*5.56</f>
        <v>168.48000000000002</v>
      </c>
      <c r="I314" s="8">
        <f>(+C314+E314+'Current &amp; Proposed Revenues'!D314*0.79+'Current &amp; Proposed Revenues'!F314*0.85)*0.8</f>
        <v>98.592000000000013</v>
      </c>
      <c r="J314" s="8">
        <f>(+C314+E314+'Current &amp; Proposed Revenues'!D314*0.79+'Current &amp; Proposed Revenues'!F314*0.85)*0.2</f>
        <v>24.648000000000003</v>
      </c>
      <c r="K314" s="8">
        <f t="shared" si="32"/>
        <v>291.72000000000003</v>
      </c>
      <c r="L314" s="8">
        <f t="shared" si="33"/>
        <v>58.344000000000008</v>
      </c>
      <c r="M314" s="8">
        <f t="shared" si="34"/>
        <v>160.44600000000003</v>
      </c>
      <c r="N314" s="8">
        <f t="shared" si="35"/>
        <v>72.930000000000007</v>
      </c>
      <c r="O314" s="8">
        <f t="shared" si="36"/>
        <v>291.72000000000003</v>
      </c>
    </row>
    <row r="315" spans="1:15" outlineLevel="2" x14ac:dyDescent="0.25">
      <c r="A315" s="1" t="s">
        <v>295</v>
      </c>
      <c r="B315" s="1" t="s">
        <v>302</v>
      </c>
      <c r="C315" s="13">
        <v>12.64</v>
      </c>
      <c r="D315" s="13">
        <v>244.97000000000003</v>
      </c>
      <c r="E315" s="13">
        <v>0</v>
      </c>
      <c r="F315" s="13">
        <v>0</v>
      </c>
      <c r="G315" s="8">
        <v>257.61</v>
      </c>
      <c r="H315" s="8">
        <f>+'Current &amp; Proposed Revenues'!D315*1.08+'Current &amp; Proposed Revenues'!F315*5.56</f>
        <v>141.48000000000002</v>
      </c>
      <c r="I315" s="8">
        <f>(+C315+E315+'Current &amp; Proposed Revenues'!D315*0.79+'Current &amp; Proposed Revenues'!F315*0.85)*0.8</f>
        <v>92.904000000000011</v>
      </c>
      <c r="J315" s="8">
        <f>(+C315+E315+'Current &amp; Proposed Revenues'!D315*0.79+'Current &amp; Proposed Revenues'!F315*0.85)*0.2</f>
        <v>23.226000000000003</v>
      </c>
      <c r="K315" s="8">
        <f t="shared" si="32"/>
        <v>257.61</v>
      </c>
      <c r="L315" s="8">
        <f t="shared" si="33"/>
        <v>51.522000000000006</v>
      </c>
      <c r="M315" s="8">
        <f t="shared" si="34"/>
        <v>141.68550000000002</v>
      </c>
      <c r="N315" s="8">
        <f t="shared" si="35"/>
        <v>64.402500000000003</v>
      </c>
      <c r="O315" s="8">
        <f t="shared" si="36"/>
        <v>257.61</v>
      </c>
    </row>
    <row r="316" spans="1:15" outlineLevel="2" x14ac:dyDescent="0.25">
      <c r="A316" s="1" t="s">
        <v>295</v>
      </c>
      <c r="B316" s="1" t="s">
        <v>303</v>
      </c>
      <c r="C316" s="13">
        <v>0</v>
      </c>
      <c r="D316" s="13">
        <v>306.68</v>
      </c>
      <c r="E316" s="13">
        <v>0</v>
      </c>
      <c r="F316" s="13">
        <v>64.099999999999994</v>
      </c>
      <c r="G316" s="8">
        <v>370.78</v>
      </c>
      <c r="H316" s="8">
        <f>+'Current &amp; Proposed Revenues'!D316*1.08+'Current &amp; Proposed Revenues'!F316*5.56</f>
        <v>232.72</v>
      </c>
      <c r="I316" s="8">
        <f>(+C316+E316+'Current &amp; Proposed Revenues'!D316*0.79+'Current &amp; Proposed Revenues'!F316*0.85)*0.8</f>
        <v>110.44800000000001</v>
      </c>
      <c r="J316" s="8">
        <f>(+C316+E316+'Current &amp; Proposed Revenues'!D316*0.79+'Current &amp; Proposed Revenues'!F316*0.85)*0.2</f>
        <v>27.612000000000002</v>
      </c>
      <c r="K316" s="8">
        <f t="shared" si="32"/>
        <v>370.78000000000003</v>
      </c>
      <c r="L316" s="8">
        <f t="shared" si="33"/>
        <v>74.155999999999992</v>
      </c>
      <c r="M316" s="8">
        <f t="shared" si="34"/>
        <v>203.929</v>
      </c>
      <c r="N316" s="8">
        <f t="shared" si="35"/>
        <v>92.694999999999993</v>
      </c>
      <c r="O316" s="8">
        <f t="shared" si="36"/>
        <v>370.78</v>
      </c>
    </row>
    <row r="317" spans="1:15" outlineLevel="2" x14ac:dyDescent="0.25">
      <c r="A317" s="1" t="s">
        <v>295</v>
      </c>
      <c r="B317" s="1" t="s">
        <v>304</v>
      </c>
      <c r="C317" s="13">
        <v>0</v>
      </c>
      <c r="D317" s="13">
        <v>377.79048999999998</v>
      </c>
      <c r="E317" s="13">
        <v>0</v>
      </c>
      <c r="F317" s="13">
        <v>514.72299999999996</v>
      </c>
      <c r="G317" s="8">
        <v>892.51348999999993</v>
      </c>
      <c r="H317" s="8">
        <f>+'Current &amp; Proposed Revenues'!D317*1.08+'Current &amp; Proposed Revenues'!F317*5.56</f>
        <v>664.65715999999998</v>
      </c>
      <c r="I317" s="8">
        <f>(+C317+E317+'Current &amp; Proposed Revenues'!D317*0.79+'Current &amp; Proposed Revenues'!F317*0.85)*0.8</f>
        <v>182.28506400000001</v>
      </c>
      <c r="J317" s="8">
        <f>(+C317+E317+'Current &amp; Proposed Revenues'!D317*0.79+'Current &amp; Proposed Revenues'!F317*0.85)*0.2</f>
        <v>45.571266000000001</v>
      </c>
      <c r="K317" s="8">
        <f t="shared" si="32"/>
        <v>892.51349000000005</v>
      </c>
      <c r="L317" s="8">
        <f t="shared" si="33"/>
        <v>178.50269800000001</v>
      </c>
      <c r="M317" s="8">
        <f t="shared" si="34"/>
        <v>490.88241950000003</v>
      </c>
      <c r="N317" s="8">
        <f t="shared" si="35"/>
        <v>223.12837249999998</v>
      </c>
      <c r="O317" s="8">
        <f t="shared" si="36"/>
        <v>892.51348999999993</v>
      </c>
    </row>
    <row r="318" spans="1:15" outlineLevel="2" x14ac:dyDescent="0.25">
      <c r="A318" s="1" t="s">
        <v>295</v>
      </c>
      <c r="B318" s="1" t="s">
        <v>305</v>
      </c>
      <c r="C318" s="13">
        <v>0</v>
      </c>
      <c r="D318" s="13">
        <v>287.98</v>
      </c>
      <c r="E318" s="13">
        <v>0</v>
      </c>
      <c r="F318" s="13">
        <v>0</v>
      </c>
      <c r="G318" s="8">
        <v>287.98</v>
      </c>
      <c r="H318" s="8">
        <f>+'Current &amp; Proposed Revenues'!D318*1.08+'Current &amp; Proposed Revenues'!F318*5.56</f>
        <v>166.32000000000002</v>
      </c>
      <c r="I318" s="8">
        <f>(+C318+E318+'Current &amp; Proposed Revenues'!D318*0.79+'Current &amp; Proposed Revenues'!F318*0.85)*0.8</f>
        <v>97.328000000000017</v>
      </c>
      <c r="J318" s="8">
        <f>(+C318+E318+'Current &amp; Proposed Revenues'!D318*0.79+'Current &amp; Proposed Revenues'!F318*0.85)*0.2</f>
        <v>24.332000000000004</v>
      </c>
      <c r="K318" s="8">
        <f t="shared" si="32"/>
        <v>287.98</v>
      </c>
      <c r="L318" s="8">
        <f t="shared" si="33"/>
        <v>57.596000000000004</v>
      </c>
      <c r="M318" s="8">
        <f t="shared" si="34"/>
        <v>158.38900000000001</v>
      </c>
      <c r="N318" s="8">
        <f t="shared" si="35"/>
        <v>71.995000000000005</v>
      </c>
      <c r="O318" s="8">
        <f t="shared" si="36"/>
        <v>287.98</v>
      </c>
    </row>
    <row r="319" spans="1:15" outlineLevel="2" x14ac:dyDescent="0.25">
      <c r="A319" s="1" t="s">
        <v>295</v>
      </c>
      <c r="B319" s="1" t="s">
        <v>306</v>
      </c>
      <c r="C319" s="13">
        <v>0</v>
      </c>
      <c r="D319" s="13">
        <v>196.38179</v>
      </c>
      <c r="E319" s="13">
        <v>0</v>
      </c>
      <c r="F319" s="13">
        <v>575.26544999999999</v>
      </c>
      <c r="G319" s="8">
        <v>771.64724000000001</v>
      </c>
      <c r="H319" s="8">
        <f>+'Current &amp; Proposed Revenues'!D319*1.08+'Current &amp; Proposed Revenues'!F319*5.56</f>
        <v>612.40056000000004</v>
      </c>
      <c r="I319" s="8">
        <f>(+C319+E319+'Current &amp; Proposed Revenues'!D319*0.79+'Current &amp; Proposed Revenues'!F319*0.85)*0.8</f>
        <v>127.397344</v>
      </c>
      <c r="J319" s="8">
        <f>(+C319+E319+'Current &amp; Proposed Revenues'!D319*0.79+'Current &amp; Proposed Revenues'!F319*0.85)*0.2</f>
        <v>31.849336000000001</v>
      </c>
      <c r="K319" s="8">
        <f t="shared" si="32"/>
        <v>771.64724000000001</v>
      </c>
      <c r="L319" s="8">
        <f t="shared" si="33"/>
        <v>154.32944800000001</v>
      </c>
      <c r="M319" s="8">
        <f t="shared" si="34"/>
        <v>424.40598200000005</v>
      </c>
      <c r="N319" s="8">
        <f t="shared" si="35"/>
        <v>192.91181</v>
      </c>
      <c r="O319" s="8">
        <f t="shared" si="36"/>
        <v>771.64724000000001</v>
      </c>
    </row>
    <row r="320" spans="1:15" outlineLevel="2" x14ac:dyDescent="0.25">
      <c r="A320" s="1" t="s">
        <v>295</v>
      </c>
      <c r="B320" s="1" t="s">
        <v>307</v>
      </c>
      <c r="C320" s="13">
        <v>0</v>
      </c>
      <c r="D320" s="13">
        <v>207.80749</v>
      </c>
      <c r="E320" s="13">
        <v>0</v>
      </c>
      <c r="F320" s="13">
        <v>599.27731000000006</v>
      </c>
      <c r="G320" s="8">
        <v>807.08480000000009</v>
      </c>
      <c r="H320" s="8">
        <f>+'Current &amp; Proposed Revenues'!D320*1.08+'Current &amp; Proposed Revenues'!F320*5.56</f>
        <v>639.82711999999992</v>
      </c>
      <c r="I320" s="8">
        <f>(+C320+E320+'Current &amp; Proposed Revenues'!D320*0.79+'Current &amp; Proposed Revenues'!F320*0.85)*0.8</f>
        <v>133.80614399999999</v>
      </c>
      <c r="J320" s="8">
        <f>(+C320+E320+'Current &amp; Proposed Revenues'!D320*0.79+'Current &amp; Proposed Revenues'!F320*0.85)*0.2</f>
        <v>33.451535999999997</v>
      </c>
      <c r="K320" s="8">
        <f t="shared" si="32"/>
        <v>807.08479999999997</v>
      </c>
      <c r="L320" s="8">
        <f t="shared" si="33"/>
        <v>161.41696000000002</v>
      </c>
      <c r="M320" s="8">
        <f t="shared" si="34"/>
        <v>443.8966400000001</v>
      </c>
      <c r="N320" s="8">
        <f t="shared" si="35"/>
        <v>201.77120000000002</v>
      </c>
      <c r="O320" s="8">
        <f t="shared" si="36"/>
        <v>807.0848000000002</v>
      </c>
    </row>
    <row r="321" spans="1:15" outlineLevel="2" x14ac:dyDescent="0.25">
      <c r="A321" s="1" t="s">
        <v>295</v>
      </c>
      <c r="B321" s="1" t="s">
        <v>308</v>
      </c>
      <c r="C321" s="13">
        <v>0</v>
      </c>
      <c r="D321" s="13">
        <v>56.1</v>
      </c>
      <c r="E321" s="13">
        <v>0</v>
      </c>
      <c r="F321" s="13">
        <v>0</v>
      </c>
      <c r="G321" s="8">
        <v>56.1</v>
      </c>
      <c r="H321" s="8">
        <f>+'Current &amp; Proposed Revenues'!D321*1.08+'Current &amp; Proposed Revenues'!F321*5.56</f>
        <v>32.400000000000006</v>
      </c>
      <c r="I321" s="8">
        <f>(+C321+E321+'Current &amp; Proposed Revenues'!D321*0.79+'Current &amp; Proposed Revenues'!F321*0.85)*0.8</f>
        <v>18.960000000000004</v>
      </c>
      <c r="J321" s="8">
        <f>(+C321+E321+'Current &amp; Proposed Revenues'!D321*0.79+'Current &amp; Proposed Revenues'!F321*0.85)*0.2</f>
        <v>4.7400000000000011</v>
      </c>
      <c r="K321" s="8">
        <f t="shared" si="32"/>
        <v>56.100000000000016</v>
      </c>
      <c r="L321" s="8">
        <f t="shared" si="33"/>
        <v>11.22</v>
      </c>
      <c r="M321" s="8">
        <f t="shared" si="34"/>
        <v>30.855000000000004</v>
      </c>
      <c r="N321" s="8">
        <f t="shared" si="35"/>
        <v>14.025</v>
      </c>
      <c r="O321" s="8">
        <f t="shared" si="36"/>
        <v>56.1</v>
      </c>
    </row>
    <row r="322" spans="1:15" outlineLevel="2" x14ac:dyDescent="0.25">
      <c r="A322" s="1" t="s">
        <v>295</v>
      </c>
      <c r="B322" s="1" t="s">
        <v>309</v>
      </c>
      <c r="C322" s="13">
        <v>7.9</v>
      </c>
      <c r="D322" s="13">
        <v>151.47</v>
      </c>
      <c r="E322" s="13">
        <v>0</v>
      </c>
      <c r="F322" s="13">
        <v>0</v>
      </c>
      <c r="G322" s="8">
        <v>159.37</v>
      </c>
      <c r="H322" s="8">
        <f>+'Current &amp; Proposed Revenues'!D322*1.08+'Current &amp; Proposed Revenues'!F322*5.56</f>
        <v>87.48</v>
      </c>
      <c r="I322" s="8">
        <f>(+C322+E322+'Current &amp; Proposed Revenues'!D322*0.79+'Current &amp; Proposed Revenues'!F322*0.85)*0.8</f>
        <v>57.512</v>
      </c>
      <c r="J322" s="8">
        <f>(+C322+E322+'Current &amp; Proposed Revenues'!D322*0.79+'Current &amp; Proposed Revenues'!F322*0.85)*0.2</f>
        <v>14.378</v>
      </c>
      <c r="K322" s="8">
        <f t="shared" si="32"/>
        <v>159.37</v>
      </c>
      <c r="L322" s="8">
        <f t="shared" si="33"/>
        <v>31.874000000000002</v>
      </c>
      <c r="M322" s="8">
        <f t="shared" si="34"/>
        <v>87.653500000000008</v>
      </c>
      <c r="N322" s="8">
        <f t="shared" si="35"/>
        <v>39.842500000000001</v>
      </c>
      <c r="O322" s="8">
        <f t="shared" si="36"/>
        <v>159.37</v>
      </c>
    </row>
    <row r="323" spans="1:15" outlineLevel="2" x14ac:dyDescent="0.25">
      <c r="A323" s="1" t="s">
        <v>295</v>
      </c>
      <c r="B323" s="1" t="s">
        <v>310</v>
      </c>
      <c r="C323" s="13">
        <v>15.8</v>
      </c>
      <c r="D323" s="13">
        <v>48.620000000000005</v>
      </c>
      <c r="E323" s="13">
        <v>0</v>
      </c>
      <c r="F323" s="13">
        <v>76.92</v>
      </c>
      <c r="G323" s="8">
        <v>141.34</v>
      </c>
      <c r="H323" s="8">
        <f>+'Current &amp; Proposed Revenues'!D323*1.08+'Current &amp; Proposed Revenues'!F323*5.56</f>
        <v>94.8</v>
      </c>
      <c r="I323" s="8">
        <f>(+C323+E323+'Current &amp; Proposed Revenues'!D323*0.79+'Current &amp; Proposed Revenues'!F323*0.85)*0.8</f>
        <v>37.232000000000006</v>
      </c>
      <c r="J323" s="8">
        <f>(+C323+E323+'Current &amp; Proposed Revenues'!D323*0.79+'Current &amp; Proposed Revenues'!F323*0.85)*0.2</f>
        <v>9.3080000000000016</v>
      </c>
      <c r="K323" s="8">
        <f t="shared" si="32"/>
        <v>141.34</v>
      </c>
      <c r="L323" s="8">
        <f t="shared" si="33"/>
        <v>28.268000000000001</v>
      </c>
      <c r="M323" s="8">
        <f t="shared" si="34"/>
        <v>77.737000000000009</v>
      </c>
      <c r="N323" s="8">
        <f t="shared" si="35"/>
        <v>35.335000000000001</v>
      </c>
      <c r="O323" s="8">
        <f t="shared" si="36"/>
        <v>141.34</v>
      </c>
    </row>
    <row r="324" spans="1:15" outlineLevel="2" x14ac:dyDescent="0.25">
      <c r="A324" s="1" t="s">
        <v>295</v>
      </c>
      <c r="B324" s="1" t="s">
        <v>54</v>
      </c>
      <c r="C324" s="13">
        <v>0</v>
      </c>
      <c r="D324" s="13">
        <v>113.67355999999999</v>
      </c>
      <c r="E324" s="13">
        <v>0</v>
      </c>
      <c r="F324" s="13">
        <v>237.17000000000002</v>
      </c>
      <c r="G324" s="8">
        <v>350.84356000000002</v>
      </c>
      <c r="H324" s="8">
        <f>+'Current &amp; Proposed Revenues'!D324*1.08+'Current &amp; Proposed Revenues'!F324*5.56</f>
        <v>271.37103999999999</v>
      </c>
      <c r="I324" s="8">
        <f>(+C324+E324+'Current &amp; Proposed Revenues'!D324*0.79+'Current &amp; Proposed Revenues'!F324*0.85)*0.8</f>
        <v>63.578016000000005</v>
      </c>
      <c r="J324" s="8">
        <f>(+C324+E324+'Current &amp; Proposed Revenues'!D324*0.79+'Current &amp; Proposed Revenues'!F324*0.85)*0.2</f>
        <v>15.894504000000001</v>
      </c>
      <c r="K324" s="8">
        <f t="shared" si="32"/>
        <v>350.84355999999997</v>
      </c>
      <c r="L324" s="8">
        <f t="shared" si="33"/>
        <v>70.168712000000014</v>
      </c>
      <c r="M324" s="8">
        <f t="shared" si="34"/>
        <v>192.96395800000002</v>
      </c>
      <c r="N324" s="8">
        <f t="shared" si="35"/>
        <v>87.710890000000006</v>
      </c>
      <c r="O324" s="8">
        <f t="shared" si="36"/>
        <v>350.84356000000002</v>
      </c>
    </row>
    <row r="325" spans="1:15" outlineLevel="2" x14ac:dyDescent="0.25">
      <c r="A325" s="1" t="s">
        <v>295</v>
      </c>
      <c r="B325" s="1" t="s">
        <v>311</v>
      </c>
      <c r="C325" s="13">
        <v>128.39712</v>
      </c>
      <c r="D325" s="13">
        <v>471.24</v>
      </c>
      <c r="E325" s="13">
        <v>0</v>
      </c>
      <c r="F325" s="13">
        <v>179.48000000000002</v>
      </c>
      <c r="G325" s="8">
        <v>779.11712</v>
      </c>
      <c r="H325" s="8">
        <f>+'Current &amp; Proposed Revenues'!D325*1.08+'Current &amp; Proposed Revenues'!F325*5.56</f>
        <v>427.84000000000003</v>
      </c>
      <c r="I325" s="8">
        <f>(+C325+E325+'Current &amp; Proposed Revenues'!D325*0.79+'Current &amp; Proposed Revenues'!F325*0.85)*0.8</f>
        <v>281.02169600000002</v>
      </c>
      <c r="J325" s="8">
        <f>(+C325+E325+'Current &amp; Proposed Revenues'!D325*0.79+'Current &amp; Proposed Revenues'!F325*0.85)*0.2</f>
        <v>70.255424000000005</v>
      </c>
      <c r="K325" s="8">
        <f t="shared" si="32"/>
        <v>779.11712000000011</v>
      </c>
      <c r="L325" s="8">
        <f t="shared" si="33"/>
        <v>155.82342400000002</v>
      </c>
      <c r="M325" s="8">
        <f t="shared" si="34"/>
        <v>428.51441600000004</v>
      </c>
      <c r="N325" s="8">
        <f t="shared" si="35"/>
        <v>194.77928</v>
      </c>
      <c r="O325" s="8">
        <f t="shared" si="36"/>
        <v>779.11712</v>
      </c>
    </row>
    <row r="326" spans="1:15" outlineLevel="2" x14ac:dyDescent="0.25">
      <c r="A326" s="1" t="s">
        <v>295</v>
      </c>
      <c r="B326" s="1" t="s">
        <v>312</v>
      </c>
      <c r="C326" s="13">
        <v>0</v>
      </c>
      <c r="D326" s="13">
        <v>472.07215000000002</v>
      </c>
      <c r="E326" s="13">
        <v>0</v>
      </c>
      <c r="F326" s="13">
        <v>0</v>
      </c>
      <c r="G326" s="8">
        <v>472.07215000000002</v>
      </c>
      <c r="H326" s="8">
        <f>+'Current &amp; Proposed Revenues'!D326*1.08+'Current &amp; Proposed Revenues'!F326*5.56</f>
        <v>272.64060000000001</v>
      </c>
      <c r="I326" s="8">
        <f>(+C326+E326+'Current &amp; Proposed Revenues'!D326*0.79+'Current &amp; Proposed Revenues'!F326*0.85)*0.8</f>
        <v>159.54524000000004</v>
      </c>
      <c r="J326" s="8">
        <f>(+C326+E326+'Current &amp; Proposed Revenues'!D326*0.79+'Current &amp; Proposed Revenues'!F326*0.85)*0.2</f>
        <v>39.886310000000009</v>
      </c>
      <c r="K326" s="8">
        <f t="shared" si="32"/>
        <v>472.07215000000008</v>
      </c>
      <c r="L326" s="8">
        <f t="shared" si="33"/>
        <v>94.41443000000001</v>
      </c>
      <c r="M326" s="8">
        <f t="shared" si="34"/>
        <v>259.63968250000005</v>
      </c>
      <c r="N326" s="8">
        <f t="shared" si="35"/>
        <v>118.01803750000001</v>
      </c>
      <c r="O326" s="8">
        <f t="shared" si="36"/>
        <v>472.07215000000008</v>
      </c>
    </row>
    <row r="327" spans="1:15" outlineLevel="2" x14ac:dyDescent="0.25">
      <c r="A327" s="1" t="s">
        <v>295</v>
      </c>
      <c r="B327" s="1" t="s">
        <v>313</v>
      </c>
      <c r="C327" s="13">
        <v>0</v>
      </c>
      <c r="D327" s="13">
        <v>82.28</v>
      </c>
      <c r="E327" s="13">
        <v>0</v>
      </c>
      <c r="F327" s="13">
        <v>761.1875</v>
      </c>
      <c r="G327" s="8">
        <v>843.46749999999997</v>
      </c>
      <c r="H327" s="8">
        <f>+'Current &amp; Proposed Revenues'!D327*1.08+'Current &amp; Proposed Revenues'!F327*5.56</f>
        <v>707.77</v>
      </c>
      <c r="I327" s="8">
        <f>(+C327+E327+'Current &amp; Proposed Revenues'!D327*0.79+'Current &amp; Proposed Revenues'!F327*0.85)*0.8</f>
        <v>108.55799999999999</v>
      </c>
      <c r="J327" s="8">
        <f>(+C327+E327+'Current &amp; Proposed Revenues'!D327*0.79+'Current &amp; Proposed Revenues'!F327*0.85)*0.2</f>
        <v>27.139499999999998</v>
      </c>
      <c r="K327" s="8">
        <f t="shared" si="32"/>
        <v>843.46749999999997</v>
      </c>
      <c r="L327" s="8">
        <f t="shared" si="33"/>
        <v>168.6935</v>
      </c>
      <c r="M327" s="8">
        <f t="shared" si="34"/>
        <v>463.90712500000001</v>
      </c>
      <c r="N327" s="8">
        <f t="shared" si="35"/>
        <v>210.86687499999999</v>
      </c>
      <c r="O327" s="8">
        <f t="shared" si="36"/>
        <v>843.46749999999997</v>
      </c>
    </row>
    <row r="328" spans="1:15" outlineLevel="2" x14ac:dyDescent="0.25">
      <c r="A328" s="1" t="s">
        <v>295</v>
      </c>
      <c r="B328" s="1" t="s">
        <v>314</v>
      </c>
      <c r="C328" s="13">
        <v>0</v>
      </c>
      <c r="D328" s="13">
        <v>327.25</v>
      </c>
      <c r="E328" s="13">
        <v>0</v>
      </c>
      <c r="F328" s="13">
        <v>0</v>
      </c>
      <c r="G328" s="8">
        <v>327.25</v>
      </c>
      <c r="H328" s="8">
        <f>+'Current &amp; Proposed Revenues'!D328*1.08+'Current &amp; Proposed Revenues'!F328*5.56</f>
        <v>189</v>
      </c>
      <c r="I328" s="8">
        <f>(+C328+E328+'Current &amp; Proposed Revenues'!D328*0.79+'Current &amp; Proposed Revenues'!F328*0.85)*0.8</f>
        <v>110.60000000000001</v>
      </c>
      <c r="J328" s="8">
        <f>(+C328+E328+'Current &amp; Proposed Revenues'!D328*0.79+'Current &amp; Proposed Revenues'!F328*0.85)*0.2</f>
        <v>27.650000000000002</v>
      </c>
      <c r="K328" s="8">
        <f t="shared" si="32"/>
        <v>327.25</v>
      </c>
      <c r="L328" s="8">
        <f t="shared" si="33"/>
        <v>65.45</v>
      </c>
      <c r="M328" s="8">
        <f t="shared" si="34"/>
        <v>179.98750000000001</v>
      </c>
      <c r="N328" s="8">
        <f t="shared" si="35"/>
        <v>81.8125</v>
      </c>
      <c r="O328" s="8">
        <f t="shared" si="36"/>
        <v>327.25</v>
      </c>
    </row>
    <row r="329" spans="1:15" outlineLevel="2" x14ac:dyDescent="0.25">
      <c r="A329" s="1" t="s">
        <v>295</v>
      </c>
      <c r="B329" s="1" t="s">
        <v>315</v>
      </c>
      <c r="C329" s="13">
        <v>0</v>
      </c>
      <c r="D329" s="13">
        <v>120.1288</v>
      </c>
      <c r="E329" s="13">
        <v>0</v>
      </c>
      <c r="F329" s="13">
        <v>0</v>
      </c>
      <c r="G329" s="8">
        <v>120.1288</v>
      </c>
      <c r="H329" s="8">
        <f>+'Current &amp; Proposed Revenues'!D329*1.08+'Current &amp; Proposed Revenues'!F329*5.56</f>
        <v>69.379199999999997</v>
      </c>
      <c r="I329" s="8">
        <f>(+C329+E329+'Current &amp; Proposed Revenues'!D329*0.79+'Current &amp; Proposed Revenues'!F329*0.85)*0.8</f>
        <v>40.599680000000006</v>
      </c>
      <c r="J329" s="8">
        <f>(+C329+E329+'Current &amp; Proposed Revenues'!D329*0.79+'Current &amp; Proposed Revenues'!F329*0.85)*0.2</f>
        <v>10.149920000000002</v>
      </c>
      <c r="K329" s="8">
        <f t="shared" si="32"/>
        <v>120.12880000000001</v>
      </c>
      <c r="L329" s="8">
        <f t="shared" si="33"/>
        <v>24.025760000000002</v>
      </c>
      <c r="M329" s="8">
        <f t="shared" si="34"/>
        <v>66.070840000000004</v>
      </c>
      <c r="N329" s="8">
        <f t="shared" si="35"/>
        <v>30.0322</v>
      </c>
      <c r="O329" s="8">
        <f t="shared" si="36"/>
        <v>120.12880000000001</v>
      </c>
    </row>
    <row r="330" spans="1:15" outlineLevel="2" x14ac:dyDescent="0.25">
      <c r="A330" s="1" t="s">
        <v>295</v>
      </c>
      <c r="B330" s="1" t="s">
        <v>316</v>
      </c>
      <c r="C330" s="13">
        <v>0</v>
      </c>
      <c r="D330" s="13">
        <v>67.320000000000007</v>
      </c>
      <c r="E330" s="13">
        <v>0</v>
      </c>
      <c r="F330" s="13">
        <v>0</v>
      </c>
      <c r="G330" s="8">
        <v>67.320000000000007</v>
      </c>
      <c r="H330" s="8">
        <f>+'Current &amp; Proposed Revenues'!D330*1.08+'Current &amp; Proposed Revenues'!F330*5.56</f>
        <v>38.880000000000003</v>
      </c>
      <c r="I330" s="8">
        <f>(+C330+E330+'Current &amp; Proposed Revenues'!D330*0.79+'Current &amp; Proposed Revenues'!F330*0.85)*0.8</f>
        <v>22.752000000000002</v>
      </c>
      <c r="J330" s="8">
        <f>(+C330+E330+'Current &amp; Proposed Revenues'!D330*0.79+'Current &amp; Proposed Revenues'!F330*0.85)*0.2</f>
        <v>5.6880000000000006</v>
      </c>
      <c r="K330" s="8">
        <f t="shared" si="32"/>
        <v>67.320000000000007</v>
      </c>
      <c r="L330" s="8">
        <f t="shared" si="33"/>
        <v>13.464000000000002</v>
      </c>
      <c r="M330" s="8">
        <f t="shared" si="34"/>
        <v>37.02600000000001</v>
      </c>
      <c r="N330" s="8">
        <f t="shared" si="35"/>
        <v>16.830000000000002</v>
      </c>
      <c r="O330" s="8">
        <f t="shared" si="36"/>
        <v>67.320000000000007</v>
      </c>
    </row>
    <row r="331" spans="1:15" outlineLevel="1" x14ac:dyDescent="0.25">
      <c r="A331" s="23" t="s">
        <v>1260</v>
      </c>
      <c r="B331" s="22"/>
      <c r="C331" s="13">
        <f t="shared" ref="C331:O331" si="38">SUBTOTAL(9,C309:C330)</f>
        <v>164.73712</v>
      </c>
      <c r="D331" s="13">
        <f t="shared" si="38"/>
        <v>5485.3570199999995</v>
      </c>
      <c r="E331" s="13">
        <f t="shared" si="38"/>
        <v>0</v>
      </c>
      <c r="F331" s="13">
        <f t="shared" si="38"/>
        <v>3642.0722599999999</v>
      </c>
      <c r="G331" s="8">
        <f t="shared" si="38"/>
        <v>9292.1664000000019</v>
      </c>
      <c r="H331" s="8">
        <f t="shared" si="38"/>
        <v>6327.127840000001</v>
      </c>
      <c r="I331" s="8">
        <f t="shared" si="38"/>
        <v>2372.0308479999994</v>
      </c>
      <c r="J331" s="8">
        <f t="shared" si="38"/>
        <v>593.00771199999986</v>
      </c>
      <c r="K331" s="8">
        <f t="shared" si="38"/>
        <v>9292.1664000000019</v>
      </c>
      <c r="L331" s="8">
        <f t="shared" si="38"/>
        <v>1858.4332800000002</v>
      </c>
      <c r="M331" s="8">
        <f t="shared" si="38"/>
        <v>5110.6915200000012</v>
      </c>
      <c r="N331" s="8">
        <f t="shared" si="38"/>
        <v>2323.0416000000005</v>
      </c>
      <c r="O331" s="8">
        <f t="shared" si="38"/>
        <v>9292.1664000000019</v>
      </c>
    </row>
    <row r="332" spans="1:15" outlineLevel="2" x14ac:dyDescent="0.25">
      <c r="A332" s="1" t="s">
        <v>317</v>
      </c>
      <c r="B332" s="1" t="s">
        <v>318</v>
      </c>
      <c r="C332" s="13">
        <v>95.220280000000002</v>
      </c>
      <c r="D332" s="13">
        <v>1136.7243800000001</v>
      </c>
      <c r="E332" s="13">
        <v>0</v>
      </c>
      <c r="F332" s="13">
        <v>1420.9047</v>
      </c>
      <c r="G332" s="8">
        <v>2652.8493600000002</v>
      </c>
      <c r="H332" s="8">
        <f>+'Current &amp; Proposed Revenues'!D332*1.08+'Current &amp; Proposed Revenues'!F332*5.56</f>
        <v>1888.98912</v>
      </c>
      <c r="I332" s="8">
        <f>(+C332+E332+'Current &amp; Proposed Revenues'!D332*0.79+'Current &amp; Proposed Revenues'!F332*0.85)*0.8</f>
        <v>611.08819200000005</v>
      </c>
      <c r="J332" s="8">
        <f>(+C332+E332+'Current &amp; Proposed Revenues'!D332*0.79+'Current &amp; Proposed Revenues'!F332*0.85)*0.2</f>
        <v>152.77204800000001</v>
      </c>
      <c r="K332" s="8">
        <f t="shared" si="32"/>
        <v>2652.8493599999997</v>
      </c>
      <c r="L332" s="8">
        <f t="shared" si="33"/>
        <v>530.56987200000003</v>
      </c>
      <c r="M332" s="8">
        <f t="shared" si="34"/>
        <v>1459.0671480000003</v>
      </c>
      <c r="N332" s="8">
        <f t="shared" si="35"/>
        <v>663.21234000000004</v>
      </c>
      <c r="O332" s="8">
        <f t="shared" si="36"/>
        <v>2652.8493600000002</v>
      </c>
    </row>
    <row r="333" spans="1:15" outlineLevel="2" x14ac:dyDescent="0.25">
      <c r="A333" s="1" t="s">
        <v>317</v>
      </c>
      <c r="B333" s="1" t="s">
        <v>319</v>
      </c>
      <c r="C333" s="13">
        <v>0</v>
      </c>
      <c r="D333" s="13">
        <v>2488.7269000000001</v>
      </c>
      <c r="E333" s="13">
        <v>38.25</v>
      </c>
      <c r="F333" s="13">
        <v>2656.2399</v>
      </c>
      <c r="G333" s="8">
        <v>5183.2168000000001</v>
      </c>
      <c r="H333" s="8">
        <f>+'Current &amp; Proposed Revenues'!D333*1.08+'Current &amp; Proposed Revenues'!F333*5.56</f>
        <v>3741.348</v>
      </c>
      <c r="I333" s="8">
        <f>(+C333+E333+'Current &amp; Proposed Revenues'!D333*0.79+'Current &amp; Proposed Revenues'!F333*0.85)*0.8</f>
        <v>1153.4950399999998</v>
      </c>
      <c r="J333" s="8">
        <f>(+C333+E333+'Current &amp; Proposed Revenues'!D333*0.79+'Current &amp; Proposed Revenues'!F333*0.85)*0.2</f>
        <v>288.37375999999995</v>
      </c>
      <c r="K333" s="8">
        <f t="shared" si="32"/>
        <v>5183.2168000000001</v>
      </c>
      <c r="L333" s="8">
        <f t="shared" si="33"/>
        <v>1036.64336</v>
      </c>
      <c r="M333" s="8">
        <f t="shared" si="34"/>
        <v>2850.7692400000005</v>
      </c>
      <c r="N333" s="8">
        <f t="shared" si="35"/>
        <v>1295.8042</v>
      </c>
      <c r="O333" s="8">
        <f t="shared" si="36"/>
        <v>5183.2168000000001</v>
      </c>
    </row>
    <row r="334" spans="1:15" outlineLevel="2" x14ac:dyDescent="0.25">
      <c r="A334" s="1" t="s">
        <v>317</v>
      </c>
      <c r="B334" s="1" t="s">
        <v>320</v>
      </c>
      <c r="C334" s="13">
        <v>49.77</v>
      </c>
      <c r="D334" s="13">
        <v>594.66000000000008</v>
      </c>
      <c r="E334" s="13">
        <v>34</v>
      </c>
      <c r="F334" s="13">
        <v>480.75</v>
      </c>
      <c r="G334" s="8">
        <v>1159.18</v>
      </c>
      <c r="H334" s="8">
        <f>+'Current &amp; Proposed Revenues'!D334*1.08+'Current &amp; Proposed Revenues'!F334*5.56</f>
        <v>760.43999999999994</v>
      </c>
      <c r="I334" s="8">
        <f>(+C334+E334+'Current &amp; Proposed Revenues'!D334*0.79+'Current &amp; Proposed Revenues'!F334*0.85)*0.8</f>
        <v>318.99200000000002</v>
      </c>
      <c r="J334" s="8">
        <f>(+C334+E334+'Current &amp; Proposed Revenues'!D334*0.79+'Current &amp; Proposed Revenues'!F334*0.85)*0.2</f>
        <v>79.748000000000005</v>
      </c>
      <c r="K334" s="8">
        <f t="shared" si="32"/>
        <v>1159.18</v>
      </c>
      <c r="L334" s="8">
        <f t="shared" si="33"/>
        <v>231.83600000000001</v>
      </c>
      <c r="M334" s="8">
        <f t="shared" si="34"/>
        <v>637.54900000000009</v>
      </c>
      <c r="N334" s="8">
        <f t="shared" si="35"/>
        <v>289.79500000000002</v>
      </c>
      <c r="O334" s="8">
        <f t="shared" si="36"/>
        <v>1159.18</v>
      </c>
    </row>
    <row r="335" spans="1:15" outlineLevel="2" x14ac:dyDescent="0.25">
      <c r="A335" s="1" t="s">
        <v>317</v>
      </c>
      <c r="B335" s="1" t="s">
        <v>321</v>
      </c>
      <c r="C335" s="13">
        <v>564.8895</v>
      </c>
      <c r="D335" s="13">
        <v>1876.6197999999999</v>
      </c>
      <c r="E335" s="13">
        <v>270.2235</v>
      </c>
      <c r="F335" s="13">
        <v>1053.7399</v>
      </c>
      <c r="G335" s="8">
        <v>3765.4726999999998</v>
      </c>
      <c r="H335" s="8">
        <f>+'Current &amp; Proposed Revenues'!D335*1.08+'Current &amp; Proposed Revenues'!F335*5.56</f>
        <v>1997.8316</v>
      </c>
      <c r="I335" s="8">
        <f>(+C335+E335+'Current &amp; Proposed Revenues'!D335*0.79+'Current &amp; Proposed Revenues'!F335*0.85)*0.8</f>
        <v>1414.1128799999999</v>
      </c>
      <c r="J335" s="8">
        <f>(+C335+E335+'Current &amp; Proposed Revenues'!D335*0.79+'Current &amp; Proposed Revenues'!F335*0.85)*0.2</f>
        <v>353.52821999999998</v>
      </c>
      <c r="K335" s="8">
        <f t="shared" si="32"/>
        <v>3765.4727000000003</v>
      </c>
      <c r="L335" s="8">
        <f t="shared" si="33"/>
        <v>753.09454000000005</v>
      </c>
      <c r="M335" s="8">
        <f t="shared" si="34"/>
        <v>2071.0099850000001</v>
      </c>
      <c r="N335" s="8">
        <f t="shared" si="35"/>
        <v>941.36817499999995</v>
      </c>
      <c r="O335" s="8">
        <f t="shared" si="36"/>
        <v>3765.4727000000003</v>
      </c>
    </row>
    <row r="336" spans="1:15" outlineLevel="2" x14ac:dyDescent="0.25">
      <c r="A336" s="1" t="s">
        <v>317</v>
      </c>
      <c r="B336" s="1" t="s">
        <v>322</v>
      </c>
      <c r="C336" s="13">
        <v>0</v>
      </c>
      <c r="D336" s="13">
        <v>88.507100000000008</v>
      </c>
      <c r="E336" s="13">
        <v>0</v>
      </c>
      <c r="F336" s="13">
        <v>0</v>
      </c>
      <c r="G336" s="8">
        <v>88.507100000000008</v>
      </c>
      <c r="H336" s="8">
        <f>+'Current &amp; Proposed Revenues'!D336*1.08+'Current &amp; Proposed Revenues'!F336*5.56</f>
        <v>51.116399999999999</v>
      </c>
      <c r="I336" s="8">
        <f>(+C336+E336+'Current &amp; Proposed Revenues'!D336*0.79+'Current &amp; Proposed Revenues'!F336*0.85)*0.8</f>
        <v>29.912560000000003</v>
      </c>
      <c r="J336" s="8">
        <f>(+C336+E336+'Current &amp; Proposed Revenues'!D336*0.79+'Current &amp; Proposed Revenues'!F336*0.85)*0.2</f>
        <v>7.4781400000000007</v>
      </c>
      <c r="K336" s="8">
        <f t="shared" si="32"/>
        <v>88.507099999999994</v>
      </c>
      <c r="L336" s="8">
        <f t="shared" si="33"/>
        <v>17.701420000000002</v>
      </c>
      <c r="M336" s="8">
        <f t="shared" si="34"/>
        <v>48.678905000000007</v>
      </c>
      <c r="N336" s="8">
        <f t="shared" si="35"/>
        <v>22.126775000000002</v>
      </c>
      <c r="O336" s="8">
        <f t="shared" si="36"/>
        <v>88.507100000000008</v>
      </c>
    </row>
    <row r="337" spans="1:15" outlineLevel="2" x14ac:dyDescent="0.25">
      <c r="A337" s="1" t="s">
        <v>317</v>
      </c>
      <c r="B337" s="1" t="s">
        <v>323</v>
      </c>
      <c r="C337" s="13">
        <v>39.5</v>
      </c>
      <c r="D337" s="13">
        <v>0</v>
      </c>
      <c r="E337" s="13">
        <v>0</v>
      </c>
      <c r="F337" s="13">
        <v>0</v>
      </c>
      <c r="G337" s="8">
        <v>39.5</v>
      </c>
      <c r="H337" s="8">
        <f>+'Current &amp; Proposed Revenues'!D337*1.08+'Current &amp; Proposed Revenues'!F337*5.56</f>
        <v>0</v>
      </c>
      <c r="I337" s="8">
        <f>(+C337+E337+'Current &amp; Proposed Revenues'!D337*0.79+'Current &amp; Proposed Revenues'!F337*0.85)*0.8</f>
        <v>31.6</v>
      </c>
      <c r="J337" s="8">
        <f>(+C337+E337+'Current &amp; Proposed Revenues'!D337*0.79+'Current &amp; Proposed Revenues'!F337*0.85)*0.2</f>
        <v>7.9</v>
      </c>
      <c r="K337" s="8">
        <f t="shared" si="32"/>
        <v>39.5</v>
      </c>
      <c r="L337" s="8">
        <f t="shared" si="33"/>
        <v>7.9</v>
      </c>
      <c r="M337" s="8">
        <f t="shared" si="34"/>
        <v>21.725000000000001</v>
      </c>
      <c r="N337" s="8">
        <f t="shared" si="35"/>
        <v>9.875</v>
      </c>
      <c r="O337" s="8">
        <f t="shared" si="36"/>
        <v>39.5</v>
      </c>
    </row>
    <row r="338" spans="1:15" outlineLevel="2" x14ac:dyDescent="0.25">
      <c r="A338" s="1" t="s">
        <v>317</v>
      </c>
      <c r="B338" s="1" t="s">
        <v>324</v>
      </c>
      <c r="C338" s="13">
        <v>56.176900000000003</v>
      </c>
      <c r="D338" s="13">
        <v>1606.3300000000002</v>
      </c>
      <c r="E338" s="13">
        <v>0</v>
      </c>
      <c r="F338" s="13">
        <v>985.98619999999994</v>
      </c>
      <c r="G338" s="8">
        <v>2648.4931000000001</v>
      </c>
      <c r="H338" s="8">
        <f>+'Current &amp; Proposed Revenues'!D338*1.08+'Current &amp; Proposed Revenues'!F338*5.56</f>
        <v>1782.9591999999998</v>
      </c>
      <c r="I338" s="8">
        <f>(+C338+E338+'Current &amp; Proposed Revenues'!D338*0.79+'Current &amp; Proposed Revenues'!F338*0.85)*0.8</f>
        <v>692.42712000000006</v>
      </c>
      <c r="J338" s="8">
        <f>(+C338+E338+'Current &amp; Proposed Revenues'!D338*0.79+'Current &amp; Proposed Revenues'!F338*0.85)*0.2</f>
        <v>173.10678000000001</v>
      </c>
      <c r="K338" s="8">
        <f t="shared" si="32"/>
        <v>2648.4930999999997</v>
      </c>
      <c r="L338" s="8">
        <f t="shared" si="33"/>
        <v>529.69862000000001</v>
      </c>
      <c r="M338" s="8">
        <f t="shared" si="34"/>
        <v>1456.6712050000001</v>
      </c>
      <c r="N338" s="8">
        <f t="shared" si="35"/>
        <v>662.12327500000004</v>
      </c>
      <c r="O338" s="8">
        <f t="shared" si="36"/>
        <v>2648.4931000000001</v>
      </c>
    </row>
    <row r="339" spans="1:15" outlineLevel="2" x14ac:dyDescent="0.25">
      <c r="A339" s="1" t="s">
        <v>317</v>
      </c>
      <c r="B339" s="1" t="s">
        <v>325</v>
      </c>
      <c r="C339" s="13">
        <v>0</v>
      </c>
      <c r="D339" s="13">
        <v>33.660000000000004</v>
      </c>
      <c r="E339" s="13">
        <v>0</v>
      </c>
      <c r="F339" s="13">
        <v>0</v>
      </c>
      <c r="G339" s="8">
        <v>33.660000000000004</v>
      </c>
      <c r="H339" s="8">
        <f>+'Current &amp; Proposed Revenues'!D339*1.08+'Current &amp; Proposed Revenues'!F339*5.56</f>
        <v>19.440000000000001</v>
      </c>
      <c r="I339" s="8">
        <f>(+C339+E339+'Current &amp; Proposed Revenues'!D339*0.79+'Current &amp; Proposed Revenues'!F339*0.85)*0.8</f>
        <v>11.376000000000001</v>
      </c>
      <c r="J339" s="8">
        <f>(+C339+E339+'Current &amp; Proposed Revenues'!D339*0.79+'Current &amp; Proposed Revenues'!F339*0.85)*0.2</f>
        <v>2.8440000000000003</v>
      </c>
      <c r="K339" s="8">
        <f t="shared" ref="K339:K405" si="39">SUM(H339:J339)</f>
        <v>33.660000000000004</v>
      </c>
      <c r="L339" s="8">
        <f t="shared" ref="L339:L405" si="40">+G339*0.2</f>
        <v>6.7320000000000011</v>
      </c>
      <c r="M339" s="8">
        <f t="shared" ref="M339:M405" si="41">+G339*0.55</f>
        <v>18.513000000000005</v>
      </c>
      <c r="N339" s="8">
        <f t="shared" ref="N339:N405" si="42">+G339*0.25</f>
        <v>8.4150000000000009</v>
      </c>
      <c r="O339" s="8">
        <f t="shared" ref="O339:O405" si="43">SUM(L339:N339)</f>
        <v>33.660000000000004</v>
      </c>
    </row>
    <row r="340" spans="1:15" outlineLevel="2" x14ac:dyDescent="0.25">
      <c r="A340" s="1" t="s">
        <v>317</v>
      </c>
      <c r="B340" s="1" t="s">
        <v>326</v>
      </c>
      <c r="C340" s="13">
        <v>126.4</v>
      </c>
      <c r="D340" s="13">
        <v>2709.7964299999999</v>
      </c>
      <c r="E340" s="13">
        <v>0</v>
      </c>
      <c r="F340" s="13">
        <v>5728.8092999999999</v>
      </c>
      <c r="G340" s="8">
        <v>8565.0057300000008</v>
      </c>
      <c r="H340" s="8">
        <f>+'Current &amp; Proposed Revenues'!D340*1.08+'Current &amp; Proposed Revenues'!F340*5.56</f>
        <v>6534.1549199999999</v>
      </c>
      <c r="I340" s="8">
        <f>(+C340+E340+'Current &amp; Proposed Revenues'!D340*0.79+'Current &amp; Proposed Revenues'!F340*0.85)*0.8</f>
        <v>1624.6806480000002</v>
      </c>
      <c r="J340" s="8">
        <f>(+C340+E340+'Current &amp; Proposed Revenues'!D340*0.79+'Current &amp; Proposed Revenues'!F340*0.85)*0.2</f>
        <v>406.17016200000006</v>
      </c>
      <c r="K340" s="8">
        <f t="shared" si="39"/>
        <v>8565.0057300000008</v>
      </c>
      <c r="L340" s="8">
        <f t="shared" si="40"/>
        <v>1713.0011460000003</v>
      </c>
      <c r="M340" s="8">
        <f t="shared" si="41"/>
        <v>4710.753151500001</v>
      </c>
      <c r="N340" s="8">
        <f t="shared" si="42"/>
        <v>2141.2514325000002</v>
      </c>
      <c r="O340" s="8">
        <f t="shared" si="43"/>
        <v>8565.0057300000008</v>
      </c>
    </row>
    <row r="341" spans="1:15" outlineLevel="2" x14ac:dyDescent="0.25">
      <c r="A341" s="1" t="s">
        <v>317</v>
      </c>
      <c r="B341" s="1" t="s">
        <v>327</v>
      </c>
      <c r="C341" s="13">
        <v>453.71280000000007</v>
      </c>
      <c r="D341" s="13">
        <v>1741.5497</v>
      </c>
      <c r="E341" s="13">
        <v>569.82299999999998</v>
      </c>
      <c r="F341" s="13">
        <v>5037.8112999999994</v>
      </c>
      <c r="G341" s="8">
        <v>7802.8967999999995</v>
      </c>
      <c r="H341" s="8">
        <f>+'Current &amp; Proposed Revenues'!D341*1.08+'Current &amp; Proposed Revenues'!F341*5.56</f>
        <v>5375.5855999999994</v>
      </c>
      <c r="I341" s="8">
        <f>(+C341+E341+'Current &amp; Proposed Revenues'!D341*0.79+'Current &amp; Proposed Revenues'!F341*0.85)*0.8</f>
        <v>1941.8489600000003</v>
      </c>
      <c r="J341" s="8">
        <f>(+C341+E341+'Current &amp; Proposed Revenues'!D341*0.79+'Current &amp; Proposed Revenues'!F341*0.85)*0.2</f>
        <v>485.46224000000007</v>
      </c>
      <c r="K341" s="8">
        <f t="shared" si="39"/>
        <v>7802.8967999999995</v>
      </c>
      <c r="L341" s="8">
        <f t="shared" si="40"/>
        <v>1560.57936</v>
      </c>
      <c r="M341" s="8">
        <f t="shared" si="41"/>
        <v>4291.5932400000002</v>
      </c>
      <c r="N341" s="8">
        <f t="shared" si="42"/>
        <v>1950.7241999999999</v>
      </c>
      <c r="O341" s="8">
        <f t="shared" si="43"/>
        <v>7802.8967999999995</v>
      </c>
    </row>
    <row r="342" spans="1:15" outlineLevel="2" x14ac:dyDescent="0.25">
      <c r="A342" s="1" t="s">
        <v>317</v>
      </c>
      <c r="B342" s="1" t="s">
        <v>328</v>
      </c>
      <c r="C342" s="13">
        <v>365.54090000000002</v>
      </c>
      <c r="D342" s="13">
        <v>2299.6194099999998</v>
      </c>
      <c r="E342" s="13">
        <v>34</v>
      </c>
      <c r="F342" s="13">
        <v>3483.194</v>
      </c>
      <c r="G342" s="8">
        <v>6182.3543099999997</v>
      </c>
      <c r="H342" s="8">
        <f>+'Current &amp; Proposed Revenues'!D342*1.08+'Current &amp; Proposed Revenues'!F342*5.56</f>
        <v>4349.4264399999993</v>
      </c>
      <c r="I342" s="8">
        <f>(+C342+E342+'Current &amp; Proposed Revenues'!D342*0.79+'Current &amp; Proposed Revenues'!F342*0.85)*0.8</f>
        <v>1466.342296</v>
      </c>
      <c r="J342" s="8">
        <f>(+C342+E342+'Current &amp; Proposed Revenues'!D342*0.79+'Current &amp; Proposed Revenues'!F342*0.85)*0.2</f>
        <v>366.58557400000001</v>
      </c>
      <c r="K342" s="8">
        <f t="shared" si="39"/>
        <v>6182.3543099999988</v>
      </c>
      <c r="L342" s="8">
        <f t="shared" si="40"/>
        <v>1236.4708620000001</v>
      </c>
      <c r="M342" s="8">
        <f t="shared" si="41"/>
        <v>3400.2948705000003</v>
      </c>
      <c r="N342" s="8">
        <f t="shared" si="42"/>
        <v>1545.5885774999999</v>
      </c>
      <c r="O342" s="8">
        <f t="shared" si="43"/>
        <v>6182.3543099999997</v>
      </c>
    </row>
    <row r="343" spans="1:15" outlineLevel="2" x14ac:dyDescent="0.25">
      <c r="A343" s="1" t="s">
        <v>317</v>
      </c>
      <c r="B343" s="1" t="s">
        <v>329</v>
      </c>
      <c r="C343" s="13">
        <v>202.53230000000002</v>
      </c>
      <c r="D343" s="13">
        <v>2095.8398999999999</v>
      </c>
      <c r="E343" s="13">
        <v>20.399999999999999</v>
      </c>
      <c r="F343" s="13">
        <v>1914.0260000000003</v>
      </c>
      <c r="G343" s="8">
        <v>4232.7982000000002</v>
      </c>
      <c r="H343" s="8">
        <f>+'Current &amp; Proposed Revenues'!D343*1.08+'Current &amp; Proposed Revenues'!F343*5.56</f>
        <v>2870.6476000000002</v>
      </c>
      <c r="I343" s="8">
        <f>(+C343+E343+'Current &amp; Proposed Revenues'!D343*0.79+'Current &amp; Proposed Revenues'!F343*0.85)*0.8</f>
        <v>1089.72048</v>
      </c>
      <c r="J343" s="8">
        <f>(+C343+E343+'Current &amp; Proposed Revenues'!D343*0.79+'Current &amp; Proposed Revenues'!F343*0.85)*0.2</f>
        <v>272.43011999999999</v>
      </c>
      <c r="K343" s="8">
        <f t="shared" si="39"/>
        <v>4232.7982000000002</v>
      </c>
      <c r="L343" s="8">
        <f t="shared" si="40"/>
        <v>846.55964000000006</v>
      </c>
      <c r="M343" s="8">
        <f t="shared" si="41"/>
        <v>2328.0390100000004</v>
      </c>
      <c r="N343" s="8">
        <f t="shared" si="42"/>
        <v>1058.19955</v>
      </c>
      <c r="O343" s="8">
        <f t="shared" si="43"/>
        <v>4232.7982000000002</v>
      </c>
    </row>
    <row r="344" spans="1:15" outlineLevel="2" x14ac:dyDescent="0.25">
      <c r="A344" s="1" t="s">
        <v>317</v>
      </c>
      <c r="B344" s="1" t="s">
        <v>330</v>
      </c>
      <c r="C344" s="13">
        <v>15.010000000000002</v>
      </c>
      <c r="D344" s="13">
        <v>1941.8454000000002</v>
      </c>
      <c r="E344" s="13">
        <v>0</v>
      </c>
      <c r="F344" s="13">
        <v>1346.1000000000001</v>
      </c>
      <c r="G344" s="8">
        <v>3302.9554000000003</v>
      </c>
      <c r="H344" s="8">
        <f>+'Current &amp; Proposed Revenues'!D344*1.08+'Current &amp; Proposed Revenues'!F344*5.56</f>
        <v>2289.0936000000002</v>
      </c>
      <c r="I344" s="8">
        <f>(+C344+E344+'Current &amp; Proposed Revenues'!D344*0.79+'Current &amp; Proposed Revenues'!F344*0.85)*0.8</f>
        <v>811.0894400000002</v>
      </c>
      <c r="J344" s="8">
        <f>(+C344+E344+'Current &amp; Proposed Revenues'!D344*0.79+'Current &amp; Proposed Revenues'!F344*0.85)*0.2</f>
        <v>202.77236000000005</v>
      </c>
      <c r="K344" s="8">
        <f t="shared" si="39"/>
        <v>3302.9554000000003</v>
      </c>
      <c r="L344" s="8">
        <f t="shared" si="40"/>
        <v>660.59108000000015</v>
      </c>
      <c r="M344" s="8">
        <f t="shared" si="41"/>
        <v>1816.6254700000004</v>
      </c>
      <c r="N344" s="8">
        <f t="shared" si="42"/>
        <v>825.73885000000007</v>
      </c>
      <c r="O344" s="8">
        <f t="shared" si="43"/>
        <v>3302.9554000000007</v>
      </c>
    </row>
    <row r="345" spans="1:15" outlineLevel="2" x14ac:dyDescent="0.25">
      <c r="A345" s="1" t="s">
        <v>317</v>
      </c>
      <c r="B345" s="1" t="s">
        <v>331</v>
      </c>
      <c r="C345" s="13">
        <v>382.00450000000001</v>
      </c>
      <c r="D345" s="13">
        <v>1823.7923000000001</v>
      </c>
      <c r="E345" s="13">
        <v>0</v>
      </c>
      <c r="F345" s="13">
        <v>2761.8126000000002</v>
      </c>
      <c r="G345" s="8">
        <v>4967.6094000000003</v>
      </c>
      <c r="H345" s="8">
        <f>+'Current &amp; Proposed Revenues'!D345*1.08+'Current &amp; Proposed Revenues'!F345*5.56</f>
        <v>3448.8948</v>
      </c>
      <c r="I345" s="8">
        <f>(+C345+E345+'Current &amp; Proposed Revenues'!D345*0.79+'Current &amp; Proposed Revenues'!F345*0.85)*0.8</f>
        <v>1214.9716800000001</v>
      </c>
      <c r="J345" s="8">
        <f>(+C345+E345+'Current &amp; Proposed Revenues'!D345*0.79+'Current &amp; Proposed Revenues'!F345*0.85)*0.2</f>
        <v>303.74292000000003</v>
      </c>
      <c r="K345" s="8">
        <f t="shared" si="39"/>
        <v>4967.6094000000003</v>
      </c>
      <c r="L345" s="8">
        <f t="shared" si="40"/>
        <v>993.52188000000012</v>
      </c>
      <c r="M345" s="8">
        <f t="shared" si="41"/>
        <v>2732.1851700000002</v>
      </c>
      <c r="N345" s="8">
        <f t="shared" si="42"/>
        <v>1241.9023500000001</v>
      </c>
      <c r="O345" s="8">
        <f t="shared" si="43"/>
        <v>4967.6094000000003</v>
      </c>
    </row>
    <row r="346" spans="1:15" outlineLevel="2" x14ac:dyDescent="0.25">
      <c r="A346" s="1" t="s">
        <v>317</v>
      </c>
      <c r="B346" s="1" t="s">
        <v>332</v>
      </c>
      <c r="C346" s="13">
        <v>0</v>
      </c>
      <c r="D346" s="13">
        <v>0</v>
      </c>
      <c r="E346" s="13">
        <v>0</v>
      </c>
      <c r="F346" s="13">
        <v>128.19999999999999</v>
      </c>
      <c r="G346" s="8">
        <v>128.19999999999999</v>
      </c>
      <c r="H346" s="8">
        <f>+'Current &amp; Proposed Revenues'!D346*1.08+'Current &amp; Proposed Revenues'!F346*5.56</f>
        <v>111.19999999999999</v>
      </c>
      <c r="I346" s="8">
        <f>(+C346+E346+'Current &amp; Proposed Revenues'!D346*0.79+'Current &amp; Proposed Revenues'!F346*0.85)*0.8</f>
        <v>13.600000000000001</v>
      </c>
      <c r="J346" s="8">
        <f>(+C346+E346+'Current &amp; Proposed Revenues'!D346*0.79+'Current &amp; Proposed Revenues'!F346*0.85)*0.2</f>
        <v>3.4000000000000004</v>
      </c>
      <c r="K346" s="8">
        <f t="shared" si="39"/>
        <v>128.19999999999999</v>
      </c>
      <c r="L346" s="8">
        <f t="shared" si="40"/>
        <v>25.64</v>
      </c>
      <c r="M346" s="8">
        <f t="shared" si="41"/>
        <v>70.510000000000005</v>
      </c>
      <c r="N346" s="8">
        <f t="shared" si="42"/>
        <v>32.049999999999997</v>
      </c>
      <c r="O346" s="8">
        <f t="shared" si="43"/>
        <v>128.19999999999999</v>
      </c>
    </row>
    <row r="347" spans="1:15" outlineLevel="2" x14ac:dyDescent="0.25">
      <c r="A347" s="1" t="s">
        <v>317</v>
      </c>
      <c r="B347" s="1" t="s">
        <v>333</v>
      </c>
      <c r="C347" s="13">
        <v>0</v>
      </c>
      <c r="D347" s="13">
        <v>0</v>
      </c>
      <c r="E347" s="13">
        <v>0</v>
      </c>
      <c r="F347" s="13">
        <v>339.73</v>
      </c>
      <c r="G347" s="8">
        <v>339.73</v>
      </c>
      <c r="H347" s="8">
        <f>+'Current &amp; Proposed Revenues'!D347*1.08+'Current &amp; Proposed Revenues'!F347*5.56</f>
        <v>294.68</v>
      </c>
      <c r="I347" s="8">
        <f>(+C347+E347+'Current &amp; Proposed Revenues'!D347*0.79+'Current &amp; Proposed Revenues'!F347*0.85)*0.8</f>
        <v>36.04</v>
      </c>
      <c r="J347" s="8">
        <f>(+C347+E347+'Current &amp; Proposed Revenues'!D347*0.79+'Current &amp; Proposed Revenues'!F347*0.85)*0.2</f>
        <v>9.01</v>
      </c>
      <c r="K347" s="8">
        <f t="shared" si="39"/>
        <v>339.73</v>
      </c>
      <c r="L347" s="8">
        <f t="shared" si="40"/>
        <v>67.946000000000012</v>
      </c>
      <c r="M347" s="8">
        <f t="shared" si="41"/>
        <v>186.85150000000002</v>
      </c>
      <c r="N347" s="8">
        <f t="shared" si="42"/>
        <v>84.932500000000005</v>
      </c>
      <c r="O347" s="8">
        <f t="shared" si="43"/>
        <v>339.73</v>
      </c>
    </row>
    <row r="348" spans="1:15" outlineLevel="2" x14ac:dyDescent="0.25">
      <c r="A348" s="1" t="s">
        <v>317</v>
      </c>
      <c r="B348" s="1" t="s">
        <v>334</v>
      </c>
      <c r="C348" s="13">
        <v>173.7131</v>
      </c>
      <c r="D348" s="13">
        <v>1448.876</v>
      </c>
      <c r="E348" s="13">
        <v>0</v>
      </c>
      <c r="F348" s="13">
        <v>3919.2021999999997</v>
      </c>
      <c r="G348" s="8">
        <v>5541.7912999999999</v>
      </c>
      <c r="H348" s="8">
        <f>+'Current &amp; Proposed Revenues'!D348*1.08+'Current &amp; Proposed Revenues'!F348*5.56</f>
        <v>4236.279199999999</v>
      </c>
      <c r="I348" s="8">
        <f>(+C348+E348+'Current &amp; Proposed Revenues'!D348*0.79+'Current &amp; Proposed Revenues'!F348*0.85)*0.8</f>
        <v>1044.40968</v>
      </c>
      <c r="J348" s="8">
        <f>(+C348+E348+'Current &amp; Proposed Revenues'!D348*0.79+'Current &amp; Proposed Revenues'!F348*0.85)*0.2</f>
        <v>261.10242</v>
      </c>
      <c r="K348" s="8">
        <f t="shared" si="39"/>
        <v>5541.791299999999</v>
      </c>
      <c r="L348" s="8">
        <f t="shared" si="40"/>
        <v>1108.35826</v>
      </c>
      <c r="M348" s="8">
        <f t="shared" si="41"/>
        <v>3047.9852150000002</v>
      </c>
      <c r="N348" s="8">
        <f t="shared" si="42"/>
        <v>1385.447825</v>
      </c>
      <c r="O348" s="8">
        <f t="shared" si="43"/>
        <v>5541.7912999999999</v>
      </c>
    </row>
    <row r="349" spans="1:15" outlineLevel="2" x14ac:dyDescent="0.25">
      <c r="A349" s="1" t="s">
        <v>317</v>
      </c>
      <c r="B349" s="1" t="s">
        <v>144</v>
      </c>
      <c r="C349" s="13">
        <v>0</v>
      </c>
      <c r="D349" s="13">
        <v>1065.1950100000001</v>
      </c>
      <c r="E349" s="13">
        <v>0</v>
      </c>
      <c r="F349" s="13">
        <v>2000.5930500000002</v>
      </c>
      <c r="G349" s="8">
        <v>3065.7880600000003</v>
      </c>
      <c r="H349" s="8">
        <f>+'Current &amp; Proposed Revenues'!D349*1.08+'Current &amp; Proposed Revenues'!F349*5.56</f>
        <v>2350.4966399999998</v>
      </c>
      <c r="I349" s="8">
        <f>(+C349+E349+'Current &amp; Proposed Revenues'!D349*0.79+'Current &amp; Proposed Revenues'!F349*0.85)*0.8</f>
        <v>572.23313600000006</v>
      </c>
      <c r="J349" s="8">
        <f>(+C349+E349+'Current &amp; Proposed Revenues'!D349*0.79+'Current &amp; Proposed Revenues'!F349*0.85)*0.2</f>
        <v>143.05828400000001</v>
      </c>
      <c r="K349" s="8">
        <f t="shared" si="39"/>
        <v>3065.7880600000003</v>
      </c>
      <c r="L349" s="8">
        <f t="shared" si="40"/>
        <v>613.15761200000009</v>
      </c>
      <c r="M349" s="8">
        <f t="shared" si="41"/>
        <v>1686.1834330000004</v>
      </c>
      <c r="N349" s="8">
        <f t="shared" si="42"/>
        <v>766.44701500000008</v>
      </c>
      <c r="O349" s="8">
        <f t="shared" si="43"/>
        <v>3065.7880600000008</v>
      </c>
    </row>
    <row r="350" spans="1:15" outlineLevel="2" x14ac:dyDescent="0.25">
      <c r="A350" s="1" t="s">
        <v>317</v>
      </c>
      <c r="B350" s="1" t="s">
        <v>335</v>
      </c>
      <c r="C350" s="13">
        <v>407.30030000000005</v>
      </c>
      <c r="D350" s="13">
        <v>700.52070000000003</v>
      </c>
      <c r="E350" s="13">
        <v>246.80600000000001</v>
      </c>
      <c r="F350" s="13">
        <v>1359.7533000000001</v>
      </c>
      <c r="G350" s="8">
        <v>2714.3803000000003</v>
      </c>
      <c r="H350" s="8">
        <f>+'Current &amp; Proposed Revenues'!D350*1.08+'Current &amp; Proposed Revenues'!F350*5.56</f>
        <v>1584.0215999999998</v>
      </c>
      <c r="I350" s="8">
        <f>(+C350+E350+'Current &amp; Proposed Revenues'!D350*0.79+'Current &amp; Proposed Revenues'!F350*0.85)*0.8</f>
        <v>904.28696000000002</v>
      </c>
      <c r="J350" s="8">
        <f>(+C350+E350+'Current &amp; Proposed Revenues'!D350*0.79+'Current &amp; Proposed Revenues'!F350*0.85)*0.2</f>
        <v>226.07174000000001</v>
      </c>
      <c r="K350" s="8">
        <f t="shared" si="39"/>
        <v>2714.3802999999998</v>
      </c>
      <c r="L350" s="8">
        <f t="shared" si="40"/>
        <v>542.87606000000005</v>
      </c>
      <c r="M350" s="8">
        <f t="shared" si="41"/>
        <v>1492.9091650000003</v>
      </c>
      <c r="N350" s="8">
        <f t="shared" si="42"/>
        <v>678.59507500000007</v>
      </c>
      <c r="O350" s="8">
        <f t="shared" si="43"/>
        <v>2714.3803000000003</v>
      </c>
    </row>
    <row r="351" spans="1:15" outlineLevel="1" x14ac:dyDescent="0.25">
      <c r="A351" s="23" t="s">
        <v>1259</v>
      </c>
      <c r="B351" s="22"/>
      <c r="C351" s="13">
        <f t="shared" ref="C351:O351" si="44">SUBTOTAL(9,C332:C350)</f>
        <v>2931.7705799999999</v>
      </c>
      <c r="D351" s="13">
        <f t="shared" si="44"/>
        <v>23652.263030000002</v>
      </c>
      <c r="E351" s="13">
        <f t="shared" si="44"/>
        <v>1213.5024999999998</v>
      </c>
      <c r="F351" s="13">
        <f t="shared" si="44"/>
        <v>34616.852449999998</v>
      </c>
      <c r="G351" s="8">
        <f t="shared" si="44"/>
        <v>62414.388559999992</v>
      </c>
      <c r="H351" s="8">
        <f t="shared" si="44"/>
        <v>43686.604719999988</v>
      </c>
      <c r="I351" s="8">
        <f t="shared" si="44"/>
        <v>14982.227072000003</v>
      </c>
      <c r="J351" s="8">
        <f t="shared" si="44"/>
        <v>3745.5567680000008</v>
      </c>
      <c r="K351" s="8">
        <f t="shared" si="44"/>
        <v>62414.388559999992</v>
      </c>
      <c r="L351" s="8">
        <f t="shared" si="44"/>
        <v>12482.877712000001</v>
      </c>
      <c r="M351" s="8">
        <f t="shared" si="44"/>
        <v>34327.913708</v>
      </c>
      <c r="N351" s="8">
        <f t="shared" si="44"/>
        <v>15603.597139999998</v>
      </c>
      <c r="O351" s="8">
        <f t="shared" si="44"/>
        <v>62414.388559999992</v>
      </c>
    </row>
    <row r="352" spans="1:15" outlineLevel="2" x14ac:dyDescent="0.25">
      <c r="A352" s="1" t="s">
        <v>336</v>
      </c>
      <c r="B352" s="1" t="s">
        <v>337</v>
      </c>
      <c r="C352" s="13">
        <v>60.8063</v>
      </c>
      <c r="D352" s="13">
        <v>299.20000000000005</v>
      </c>
      <c r="E352" s="13">
        <v>0</v>
      </c>
      <c r="F352" s="13">
        <v>0</v>
      </c>
      <c r="G352" s="8">
        <v>360.00630000000007</v>
      </c>
      <c r="H352" s="8">
        <f>+'Current &amp; Proposed Revenues'!D352*1.08+'Current &amp; Proposed Revenues'!F352*5.56</f>
        <v>172.8</v>
      </c>
      <c r="I352" s="8">
        <f>(+C352+E352+'Current &amp; Proposed Revenues'!D352*0.79+'Current &amp; Proposed Revenues'!F352*0.85)*0.8</f>
        <v>149.76504</v>
      </c>
      <c r="J352" s="8">
        <f>(+C352+E352+'Current &amp; Proposed Revenues'!D352*0.79+'Current &amp; Proposed Revenues'!F352*0.85)*0.2</f>
        <v>37.44126</v>
      </c>
      <c r="K352" s="8">
        <f t="shared" si="39"/>
        <v>360.00630000000001</v>
      </c>
      <c r="L352" s="8">
        <f t="shared" si="40"/>
        <v>72.001260000000016</v>
      </c>
      <c r="M352" s="8">
        <f t="shared" si="41"/>
        <v>198.00346500000006</v>
      </c>
      <c r="N352" s="8">
        <f t="shared" si="42"/>
        <v>90.001575000000017</v>
      </c>
      <c r="O352" s="8">
        <f t="shared" si="43"/>
        <v>360.00630000000007</v>
      </c>
    </row>
    <row r="353" spans="1:15" outlineLevel="2" x14ac:dyDescent="0.25">
      <c r="A353" s="1" t="s">
        <v>336</v>
      </c>
      <c r="B353" s="1" t="s">
        <v>338</v>
      </c>
      <c r="C353" s="13">
        <v>2893.7305000000001</v>
      </c>
      <c r="D353" s="13">
        <v>1454.5982000000001</v>
      </c>
      <c r="E353" s="13">
        <v>199.75</v>
      </c>
      <c r="F353" s="13">
        <v>1730.7</v>
      </c>
      <c r="G353" s="8">
        <v>6278.7786999999998</v>
      </c>
      <c r="H353" s="8">
        <f>+'Current &amp; Proposed Revenues'!D353*1.08+'Current &amp; Proposed Revenues'!F353*5.56</f>
        <v>2341.2887999999998</v>
      </c>
      <c r="I353" s="8">
        <f>(+C353+E353+'Current &amp; Proposed Revenues'!D353*0.79+'Current &amp; Proposed Revenues'!F353*0.85)*0.8</f>
        <v>3149.9919200000004</v>
      </c>
      <c r="J353" s="8">
        <f>(+C353+E353+'Current &amp; Proposed Revenues'!D353*0.79+'Current &amp; Proposed Revenues'!F353*0.85)*0.2</f>
        <v>787.4979800000001</v>
      </c>
      <c r="K353" s="8">
        <f t="shared" si="39"/>
        <v>6278.7787000000008</v>
      </c>
      <c r="L353" s="8">
        <f t="shared" si="40"/>
        <v>1255.7557400000001</v>
      </c>
      <c r="M353" s="8">
        <f t="shared" si="41"/>
        <v>3453.3282850000001</v>
      </c>
      <c r="N353" s="8">
        <f t="shared" si="42"/>
        <v>1569.694675</v>
      </c>
      <c r="O353" s="8">
        <f t="shared" si="43"/>
        <v>6278.7786999999998</v>
      </c>
    </row>
    <row r="354" spans="1:15" outlineLevel="2" x14ac:dyDescent="0.25">
      <c r="A354" s="1" t="s">
        <v>336</v>
      </c>
      <c r="B354" s="1" t="s">
        <v>339</v>
      </c>
      <c r="C354" s="13">
        <v>158</v>
      </c>
      <c r="D354" s="13">
        <v>674.32200000000012</v>
      </c>
      <c r="E354" s="13">
        <v>87.422499999999999</v>
      </c>
      <c r="F354" s="13">
        <v>604.39890000000003</v>
      </c>
      <c r="G354" s="8">
        <v>1524.1434000000002</v>
      </c>
      <c r="H354" s="8">
        <f>+'Current &amp; Proposed Revenues'!D354*1.08+'Current &amp; Proposed Revenues'!F354*5.56</f>
        <v>913.70039999999995</v>
      </c>
      <c r="I354" s="8">
        <f>(+C354+E354+'Current &amp; Proposed Revenues'!D354*0.79+'Current &amp; Proposed Revenues'!F354*0.85)*0.8</f>
        <v>488.3544</v>
      </c>
      <c r="J354" s="8">
        <f>(+C354+E354+'Current &amp; Proposed Revenues'!D354*0.79+'Current &amp; Proposed Revenues'!F354*0.85)*0.2</f>
        <v>122.0886</v>
      </c>
      <c r="K354" s="8">
        <f t="shared" si="39"/>
        <v>1524.1433999999999</v>
      </c>
      <c r="L354" s="8">
        <f t="shared" si="40"/>
        <v>304.82868000000002</v>
      </c>
      <c r="M354" s="8">
        <f t="shared" si="41"/>
        <v>838.2788700000001</v>
      </c>
      <c r="N354" s="8">
        <f t="shared" si="42"/>
        <v>381.03585000000004</v>
      </c>
      <c r="O354" s="8">
        <f t="shared" si="43"/>
        <v>1524.1434000000002</v>
      </c>
    </row>
    <row r="355" spans="1:15" outlineLevel="2" x14ac:dyDescent="0.25">
      <c r="A355" s="1" t="s">
        <v>336</v>
      </c>
      <c r="B355" s="1" t="s">
        <v>340</v>
      </c>
      <c r="C355" s="13">
        <v>520.61</v>
      </c>
      <c r="D355" s="13">
        <v>990.10890000000006</v>
      </c>
      <c r="E355" s="13">
        <v>102</v>
      </c>
      <c r="F355" s="13">
        <v>3435.76</v>
      </c>
      <c r="G355" s="8">
        <v>5048.4789000000001</v>
      </c>
      <c r="H355" s="8">
        <f>+'Current &amp; Proposed Revenues'!D355*1.08+'Current &amp; Proposed Revenues'!F355*5.56</f>
        <v>3551.9875999999999</v>
      </c>
      <c r="I355" s="8">
        <f>(+C355+E355+'Current &amp; Proposed Revenues'!D355*0.79+'Current &amp; Proposed Revenues'!F355*0.85)*0.8</f>
        <v>1197.1930399999999</v>
      </c>
      <c r="J355" s="8">
        <f>(+C355+E355+'Current &amp; Proposed Revenues'!D355*0.79+'Current &amp; Proposed Revenues'!F355*0.85)*0.2</f>
        <v>299.29825999999997</v>
      </c>
      <c r="K355" s="8">
        <f t="shared" si="39"/>
        <v>5048.4788999999992</v>
      </c>
      <c r="L355" s="8">
        <f t="shared" si="40"/>
        <v>1009.69578</v>
      </c>
      <c r="M355" s="8">
        <f t="shared" si="41"/>
        <v>2776.663395</v>
      </c>
      <c r="N355" s="8">
        <f t="shared" si="42"/>
        <v>1262.119725</v>
      </c>
      <c r="O355" s="8">
        <f t="shared" si="43"/>
        <v>5048.4789000000001</v>
      </c>
    </row>
    <row r="356" spans="1:15" outlineLevel="2" x14ac:dyDescent="0.25">
      <c r="A356" s="1" t="s">
        <v>336</v>
      </c>
      <c r="B356" s="1" t="s">
        <v>341</v>
      </c>
      <c r="C356" s="13">
        <v>1143.2564000000002</v>
      </c>
      <c r="D356" s="13">
        <v>4284.5439999999999</v>
      </c>
      <c r="E356" s="13">
        <v>821.1</v>
      </c>
      <c r="F356" s="13">
        <v>10211.130000000001</v>
      </c>
      <c r="G356" s="8">
        <v>16460.030400000003</v>
      </c>
      <c r="H356" s="8">
        <f>+'Current &amp; Proposed Revenues'!D356*1.08+'Current &amp; Proposed Revenues'!F356*5.56</f>
        <v>11331.576000000001</v>
      </c>
      <c r="I356" s="8">
        <f>(+C356+E356+'Current &amp; Proposed Revenues'!D356*0.79+'Current &amp; Proposed Revenues'!F356*0.85)*0.8</f>
        <v>4102.7635200000004</v>
      </c>
      <c r="J356" s="8">
        <f>(+C356+E356+'Current &amp; Proposed Revenues'!D356*0.79+'Current &amp; Proposed Revenues'!F356*0.85)*0.2</f>
        <v>1025.6908800000001</v>
      </c>
      <c r="K356" s="8">
        <f t="shared" si="39"/>
        <v>16460.030400000003</v>
      </c>
      <c r="L356" s="8">
        <f t="shared" si="40"/>
        <v>3292.006080000001</v>
      </c>
      <c r="M356" s="8">
        <f t="shared" si="41"/>
        <v>9053.0167200000033</v>
      </c>
      <c r="N356" s="8">
        <f t="shared" si="42"/>
        <v>4115.0076000000008</v>
      </c>
      <c r="O356" s="8">
        <f t="shared" si="43"/>
        <v>16460.030400000003</v>
      </c>
    </row>
    <row r="357" spans="1:15" outlineLevel="2" x14ac:dyDescent="0.25">
      <c r="A357" s="1" t="s">
        <v>336</v>
      </c>
      <c r="B357" s="1" t="s">
        <v>28</v>
      </c>
      <c r="C357" s="13">
        <v>3572.4432000000002</v>
      </c>
      <c r="D357" s="13">
        <v>2694.5952000000002</v>
      </c>
      <c r="E357" s="13">
        <v>523.04750000000001</v>
      </c>
      <c r="F357" s="13">
        <v>2767.7098000000001</v>
      </c>
      <c r="G357" s="8">
        <v>9557.7957000000006</v>
      </c>
      <c r="H357" s="8">
        <f>+'Current &amp; Proposed Revenues'!D357*1.08+'Current &amp; Proposed Revenues'!F357*5.56</f>
        <v>3956.9335999999998</v>
      </c>
      <c r="I357" s="8">
        <f>(+C357+E357+'Current &amp; Proposed Revenues'!D357*0.79+'Current &amp; Proposed Revenues'!F357*0.85)*0.8</f>
        <v>4480.6896800000004</v>
      </c>
      <c r="J357" s="8">
        <f>(+C357+E357+'Current &amp; Proposed Revenues'!D357*0.79+'Current &amp; Proposed Revenues'!F357*0.85)*0.2</f>
        <v>1120.1724200000001</v>
      </c>
      <c r="K357" s="8">
        <f t="shared" si="39"/>
        <v>9557.7957000000006</v>
      </c>
      <c r="L357" s="8">
        <f t="shared" si="40"/>
        <v>1911.5591400000003</v>
      </c>
      <c r="M357" s="8">
        <f t="shared" si="41"/>
        <v>5256.7876350000006</v>
      </c>
      <c r="N357" s="8">
        <f t="shared" si="42"/>
        <v>2389.4489250000001</v>
      </c>
      <c r="O357" s="8">
        <f t="shared" si="43"/>
        <v>9557.7957000000006</v>
      </c>
    </row>
    <row r="358" spans="1:15" outlineLevel="2" x14ac:dyDescent="0.25">
      <c r="A358" s="1" t="s">
        <v>336</v>
      </c>
      <c r="B358" s="1" t="s">
        <v>342</v>
      </c>
      <c r="C358" s="13">
        <v>455.83000000000004</v>
      </c>
      <c r="D358" s="13">
        <v>149.60000000000002</v>
      </c>
      <c r="E358" s="13">
        <v>59.975999999999999</v>
      </c>
      <c r="F358" s="13">
        <v>416.65000000000003</v>
      </c>
      <c r="G358" s="8">
        <v>1082.056</v>
      </c>
      <c r="H358" s="8">
        <f>+'Current &amp; Proposed Revenues'!D358*1.08+'Current &amp; Proposed Revenues'!F358*5.56</f>
        <v>447.79999999999995</v>
      </c>
      <c r="I358" s="8">
        <f>(+C358+E358+'Current &amp; Proposed Revenues'!D358*0.79+'Current &amp; Proposed Revenues'!F358*0.85)*0.8</f>
        <v>507.40480000000008</v>
      </c>
      <c r="J358" s="8">
        <f>(+C358+E358+'Current &amp; Proposed Revenues'!D358*0.79+'Current &amp; Proposed Revenues'!F358*0.85)*0.2</f>
        <v>126.85120000000002</v>
      </c>
      <c r="K358" s="8">
        <f t="shared" si="39"/>
        <v>1082.056</v>
      </c>
      <c r="L358" s="8">
        <f t="shared" si="40"/>
        <v>216.41120000000001</v>
      </c>
      <c r="M358" s="8">
        <f t="shared" si="41"/>
        <v>595.13080000000002</v>
      </c>
      <c r="N358" s="8">
        <f t="shared" si="42"/>
        <v>270.51400000000001</v>
      </c>
      <c r="O358" s="8">
        <f t="shared" si="43"/>
        <v>1082.056</v>
      </c>
    </row>
    <row r="359" spans="1:15" outlineLevel="2" x14ac:dyDescent="0.25">
      <c r="A359" s="1" t="s">
        <v>336</v>
      </c>
      <c r="B359" s="1" t="s">
        <v>343</v>
      </c>
      <c r="C359" s="13">
        <v>579.2912</v>
      </c>
      <c r="D359" s="13">
        <v>514.68010000000004</v>
      </c>
      <c r="E359" s="13">
        <v>17227.629999999997</v>
      </c>
      <c r="F359" s="13">
        <v>2467.85</v>
      </c>
      <c r="G359" s="8">
        <v>20789.451299999997</v>
      </c>
      <c r="H359" s="8">
        <f>+'Current &amp; Proposed Revenues'!D359*1.08+'Current &amp; Proposed Revenues'!F359*5.56</f>
        <v>2437.8483999999999</v>
      </c>
      <c r="I359" s="8">
        <f>(+C359+E359+'Current &amp; Proposed Revenues'!D359*0.79+'Current &amp; Proposed Revenues'!F359*0.85)*0.8</f>
        <v>14681.282319999998</v>
      </c>
      <c r="J359" s="8">
        <f>(+C359+E359+'Current &amp; Proposed Revenues'!D359*0.79+'Current &amp; Proposed Revenues'!F359*0.85)*0.2</f>
        <v>3670.3205799999996</v>
      </c>
      <c r="K359" s="8">
        <f t="shared" si="39"/>
        <v>20789.451299999997</v>
      </c>
      <c r="L359" s="8">
        <f t="shared" si="40"/>
        <v>4157.8902599999992</v>
      </c>
      <c r="M359" s="8">
        <f t="shared" si="41"/>
        <v>11434.198214999999</v>
      </c>
      <c r="N359" s="8">
        <f t="shared" si="42"/>
        <v>5197.3628249999992</v>
      </c>
      <c r="O359" s="8">
        <f t="shared" si="43"/>
        <v>20789.451299999997</v>
      </c>
    </row>
    <row r="360" spans="1:15" outlineLevel="2" x14ac:dyDescent="0.25">
      <c r="A360" s="1" t="s">
        <v>336</v>
      </c>
      <c r="B360" s="1" t="s">
        <v>344</v>
      </c>
      <c r="C360" s="13">
        <v>0</v>
      </c>
      <c r="D360" s="13">
        <v>0</v>
      </c>
      <c r="E360" s="13">
        <v>0</v>
      </c>
      <c r="F360" s="13">
        <v>942.27</v>
      </c>
      <c r="G360" s="8">
        <v>942.27</v>
      </c>
      <c r="H360" s="8">
        <f>+'Current &amp; Proposed Revenues'!D360*1.08+'Current &amp; Proposed Revenues'!F360*5.56</f>
        <v>817.31999999999994</v>
      </c>
      <c r="I360" s="8">
        <f>(+C360+E360+'Current &amp; Proposed Revenues'!D360*0.79+'Current &amp; Proposed Revenues'!F360*0.85)*0.8</f>
        <v>99.960000000000008</v>
      </c>
      <c r="J360" s="8">
        <f>(+C360+E360+'Current &amp; Proposed Revenues'!D360*0.79+'Current &amp; Proposed Revenues'!F360*0.85)*0.2</f>
        <v>24.990000000000002</v>
      </c>
      <c r="K360" s="8">
        <f t="shared" si="39"/>
        <v>942.27</v>
      </c>
      <c r="L360" s="8">
        <f t="shared" si="40"/>
        <v>188.45400000000001</v>
      </c>
      <c r="M360" s="8">
        <f t="shared" si="41"/>
        <v>518.24850000000004</v>
      </c>
      <c r="N360" s="8">
        <f t="shared" si="42"/>
        <v>235.5675</v>
      </c>
      <c r="O360" s="8">
        <f t="shared" si="43"/>
        <v>942.2700000000001</v>
      </c>
    </row>
    <row r="361" spans="1:15" outlineLevel="2" x14ac:dyDescent="0.25">
      <c r="A361" s="1" t="s">
        <v>336</v>
      </c>
      <c r="B361" s="1" t="s">
        <v>345</v>
      </c>
      <c r="C361" s="13">
        <v>237</v>
      </c>
      <c r="D361" s="13">
        <v>517.99</v>
      </c>
      <c r="E361" s="13">
        <v>85</v>
      </c>
      <c r="F361" s="13">
        <v>1152.7744</v>
      </c>
      <c r="G361" s="8">
        <v>1992.7644</v>
      </c>
      <c r="H361" s="8">
        <f>+'Current &amp; Proposed Revenues'!D361*1.08+'Current &amp; Proposed Revenues'!F361*5.56</f>
        <v>1299.0704000000001</v>
      </c>
      <c r="I361" s="8">
        <f>(+C361+E361+'Current &amp; Proposed Revenues'!D361*0.79+'Current &amp; Proposed Revenues'!F361*0.85)*0.8</f>
        <v>554.9552000000001</v>
      </c>
      <c r="J361" s="8">
        <f>(+C361+E361+'Current &amp; Proposed Revenues'!D361*0.79+'Current &amp; Proposed Revenues'!F361*0.85)*0.2</f>
        <v>138.73880000000003</v>
      </c>
      <c r="K361" s="8">
        <f t="shared" si="39"/>
        <v>1992.7644000000003</v>
      </c>
      <c r="L361" s="8">
        <f t="shared" si="40"/>
        <v>398.55288000000002</v>
      </c>
      <c r="M361" s="8">
        <f t="shared" si="41"/>
        <v>1096.0204200000001</v>
      </c>
      <c r="N361" s="8">
        <f t="shared" si="42"/>
        <v>498.19110000000001</v>
      </c>
      <c r="O361" s="8">
        <f t="shared" si="43"/>
        <v>1992.7644</v>
      </c>
    </row>
    <row r="362" spans="1:15" outlineLevel="2" x14ac:dyDescent="0.25">
      <c r="A362" s="1" t="s">
        <v>336</v>
      </c>
      <c r="B362" s="1" t="s">
        <v>346</v>
      </c>
      <c r="C362" s="13">
        <v>0</v>
      </c>
      <c r="D362" s="13">
        <v>74.800000000000011</v>
      </c>
      <c r="E362" s="13">
        <v>84.149999999999991</v>
      </c>
      <c r="F362" s="13">
        <v>499.98</v>
      </c>
      <c r="G362" s="8">
        <v>658.93000000000006</v>
      </c>
      <c r="H362" s="8">
        <f>+'Current &amp; Proposed Revenues'!D362*1.08+'Current &amp; Proposed Revenues'!F362*5.56</f>
        <v>476.87999999999994</v>
      </c>
      <c r="I362" s="8">
        <f>(+C362+E362+'Current &amp; Proposed Revenues'!D362*0.79+'Current &amp; Proposed Revenues'!F362*0.85)*0.8</f>
        <v>145.64000000000001</v>
      </c>
      <c r="J362" s="8">
        <f>(+C362+E362+'Current &amp; Proposed Revenues'!D362*0.79+'Current &amp; Proposed Revenues'!F362*0.85)*0.2</f>
        <v>36.410000000000004</v>
      </c>
      <c r="K362" s="8">
        <f t="shared" si="39"/>
        <v>658.93</v>
      </c>
      <c r="L362" s="8">
        <f t="shared" si="40"/>
        <v>131.78600000000003</v>
      </c>
      <c r="M362" s="8">
        <f t="shared" si="41"/>
        <v>362.41150000000005</v>
      </c>
      <c r="N362" s="8">
        <f t="shared" si="42"/>
        <v>164.73250000000002</v>
      </c>
      <c r="O362" s="8">
        <f t="shared" si="43"/>
        <v>658.93000000000006</v>
      </c>
    </row>
    <row r="363" spans="1:15" outlineLevel="2" x14ac:dyDescent="0.25">
      <c r="A363" s="1" t="s">
        <v>336</v>
      </c>
      <c r="B363" s="1" t="s">
        <v>137</v>
      </c>
      <c r="C363" s="13">
        <v>1913.6249</v>
      </c>
      <c r="D363" s="13">
        <v>995.98070000000007</v>
      </c>
      <c r="E363" s="13">
        <v>626.30550000000005</v>
      </c>
      <c r="F363" s="13">
        <v>2772.0686000000001</v>
      </c>
      <c r="G363" s="8">
        <v>6307.9796999999999</v>
      </c>
      <c r="H363" s="8">
        <f>+'Current &amp; Proposed Revenues'!D363*1.08+'Current &amp; Proposed Revenues'!F363*5.56</f>
        <v>2979.6963999999998</v>
      </c>
      <c r="I363" s="8">
        <f>(+C363+E363+'Current &amp; Proposed Revenues'!D363*0.79+'Current &amp; Proposed Revenues'!F363*0.85)*0.8</f>
        <v>2662.6266400000004</v>
      </c>
      <c r="J363" s="8">
        <f>(+C363+E363+'Current &amp; Proposed Revenues'!D363*0.79+'Current &amp; Proposed Revenues'!F363*0.85)*0.2</f>
        <v>665.6566600000001</v>
      </c>
      <c r="K363" s="8">
        <f t="shared" si="39"/>
        <v>6307.9796999999999</v>
      </c>
      <c r="L363" s="8">
        <f t="shared" si="40"/>
        <v>1261.5959400000002</v>
      </c>
      <c r="M363" s="8">
        <f t="shared" si="41"/>
        <v>3469.3888350000002</v>
      </c>
      <c r="N363" s="8">
        <f t="shared" si="42"/>
        <v>1576.994925</v>
      </c>
      <c r="O363" s="8">
        <f t="shared" si="43"/>
        <v>6307.9797000000008</v>
      </c>
    </row>
    <row r="364" spans="1:15" outlineLevel="2" x14ac:dyDescent="0.25">
      <c r="A364" s="1" t="s">
        <v>336</v>
      </c>
      <c r="B364" s="1" t="s">
        <v>347</v>
      </c>
      <c r="C364" s="13">
        <v>535.21710000000007</v>
      </c>
      <c r="D364" s="13">
        <v>224.4</v>
      </c>
      <c r="E364" s="13">
        <v>0</v>
      </c>
      <c r="F364" s="13">
        <v>0</v>
      </c>
      <c r="G364" s="8">
        <v>759.61710000000005</v>
      </c>
      <c r="H364" s="8">
        <f>+'Current &amp; Proposed Revenues'!D364*1.08+'Current &amp; Proposed Revenues'!F364*5.56</f>
        <v>129.60000000000002</v>
      </c>
      <c r="I364" s="8">
        <f>(+C364+E364+'Current &amp; Proposed Revenues'!D364*0.79+'Current &amp; Proposed Revenues'!F364*0.85)*0.8</f>
        <v>504.01368000000002</v>
      </c>
      <c r="J364" s="8">
        <f>(+C364+E364+'Current &amp; Proposed Revenues'!D364*0.79+'Current &amp; Proposed Revenues'!F364*0.85)*0.2</f>
        <v>126.00342000000001</v>
      </c>
      <c r="K364" s="8">
        <f t="shared" si="39"/>
        <v>759.61710000000005</v>
      </c>
      <c r="L364" s="8">
        <f t="shared" si="40"/>
        <v>151.92342000000002</v>
      </c>
      <c r="M364" s="8">
        <f t="shared" si="41"/>
        <v>417.78940500000004</v>
      </c>
      <c r="N364" s="8">
        <f t="shared" si="42"/>
        <v>189.90427500000001</v>
      </c>
      <c r="O364" s="8">
        <f t="shared" si="43"/>
        <v>759.61710000000005</v>
      </c>
    </row>
    <row r="365" spans="1:15" outlineLevel="2" x14ac:dyDescent="0.25">
      <c r="A365" s="1" t="s">
        <v>336</v>
      </c>
      <c r="B365" s="1" t="s">
        <v>348</v>
      </c>
      <c r="C365" s="13">
        <v>2361.2388999999998</v>
      </c>
      <c r="D365" s="13">
        <v>1917.9842000000003</v>
      </c>
      <c r="E365" s="13">
        <v>538.04999999999995</v>
      </c>
      <c r="F365" s="13">
        <v>2081.0065</v>
      </c>
      <c r="G365" s="8">
        <v>6898.2795999999998</v>
      </c>
      <c r="H365" s="8">
        <f>+'Current &amp; Proposed Revenues'!D365*1.08+'Current &amp; Proposed Revenues'!F365*5.56</f>
        <v>2912.7668000000003</v>
      </c>
      <c r="I365" s="8">
        <f>(+C365+E365+'Current &amp; Proposed Revenues'!D365*0.79+'Current &amp; Proposed Revenues'!F365*0.85)*0.8</f>
        <v>3188.4102399999997</v>
      </c>
      <c r="J365" s="8">
        <f>(+C365+E365+'Current &amp; Proposed Revenues'!D365*0.79+'Current &amp; Proposed Revenues'!F365*0.85)*0.2</f>
        <v>797.10255999999993</v>
      </c>
      <c r="K365" s="8">
        <f t="shared" si="39"/>
        <v>6898.2796000000008</v>
      </c>
      <c r="L365" s="8">
        <f t="shared" si="40"/>
        <v>1379.6559200000002</v>
      </c>
      <c r="M365" s="8">
        <f t="shared" si="41"/>
        <v>3794.0537800000002</v>
      </c>
      <c r="N365" s="8">
        <f t="shared" si="42"/>
        <v>1724.5699</v>
      </c>
      <c r="O365" s="8">
        <f t="shared" si="43"/>
        <v>6898.2795999999998</v>
      </c>
    </row>
    <row r="366" spans="1:15" outlineLevel="2" x14ac:dyDescent="0.25">
      <c r="A366" s="1" t="s">
        <v>336</v>
      </c>
      <c r="B366" s="1" t="s">
        <v>349</v>
      </c>
      <c r="C366" s="13">
        <v>62.702300000000008</v>
      </c>
      <c r="D366" s="13">
        <v>500.58030000000002</v>
      </c>
      <c r="E366" s="13">
        <v>69.274999999999991</v>
      </c>
      <c r="F366" s="13">
        <v>2512.7200000000003</v>
      </c>
      <c r="G366" s="8">
        <v>3145.2776000000003</v>
      </c>
      <c r="H366" s="8">
        <f>+'Current &amp; Proposed Revenues'!D366*1.08+'Current &amp; Proposed Revenues'!F366*5.56</f>
        <v>2468.6251999999999</v>
      </c>
      <c r="I366" s="8">
        <f>(+C366+E366+'Current &amp; Proposed Revenues'!D366*0.79+'Current &amp; Proposed Revenues'!F366*0.85)*0.8</f>
        <v>541.32191999999998</v>
      </c>
      <c r="J366" s="8">
        <f>(+C366+E366+'Current &amp; Proposed Revenues'!D366*0.79+'Current &amp; Proposed Revenues'!F366*0.85)*0.2</f>
        <v>135.33047999999999</v>
      </c>
      <c r="K366" s="8">
        <f t="shared" si="39"/>
        <v>3145.2775999999999</v>
      </c>
      <c r="L366" s="8">
        <f t="shared" si="40"/>
        <v>629.05552000000012</v>
      </c>
      <c r="M366" s="8">
        <f t="shared" si="41"/>
        <v>1729.9026800000004</v>
      </c>
      <c r="N366" s="8">
        <f t="shared" si="42"/>
        <v>786.31940000000009</v>
      </c>
      <c r="O366" s="8">
        <f t="shared" si="43"/>
        <v>3145.2776000000003</v>
      </c>
    </row>
    <row r="367" spans="1:15" outlineLevel="2" x14ac:dyDescent="0.25">
      <c r="A367" s="1" t="s">
        <v>336</v>
      </c>
      <c r="B367" s="1" t="s">
        <v>350</v>
      </c>
      <c r="C367" s="13">
        <v>964.15550000000007</v>
      </c>
      <c r="D367" s="13">
        <v>696.38800000000003</v>
      </c>
      <c r="E367" s="13">
        <v>13.344999999999999</v>
      </c>
      <c r="F367" s="13">
        <v>0</v>
      </c>
      <c r="G367" s="8">
        <v>1673.8885000000002</v>
      </c>
      <c r="H367" s="8">
        <f>+'Current &amp; Proposed Revenues'!D367*1.08+'Current &amp; Proposed Revenues'!F367*5.56</f>
        <v>402.19200000000001</v>
      </c>
      <c r="I367" s="8">
        <f>(+C367+E367+'Current &amp; Proposed Revenues'!D367*0.79+'Current &amp; Proposed Revenues'!F367*0.85)*0.8</f>
        <v>1017.3572</v>
      </c>
      <c r="J367" s="8">
        <f>(+C367+E367+'Current &amp; Proposed Revenues'!D367*0.79+'Current &amp; Proposed Revenues'!F367*0.85)*0.2</f>
        <v>254.33930000000001</v>
      </c>
      <c r="K367" s="8">
        <f t="shared" si="39"/>
        <v>1673.8885</v>
      </c>
      <c r="L367" s="8">
        <f t="shared" si="40"/>
        <v>334.7777000000001</v>
      </c>
      <c r="M367" s="8">
        <f t="shared" si="41"/>
        <v>920.63867500000026</v>
      </c>
      <c r="N367" s="8">
        <f t="shared" si="42"/>
        <v>418.47212500000006</v>
      </c>
      <c r="O367" s="8">
        <f t="shared" si="43"/>
        <v>1673.8885000000002</v>
      </c>
    </row>
    <row r="368" spans="1:15" outlineLevel="2" x14ac:dyDescent="0.25">
      <c r="A368" s="1" t="s">
        <v>336</v>
      </c>
      <c r="B368" s="1" t="s">
        <v>351</v>
      </c>
      <c r="C368" s="13">
        <v>11009.0213</v>
      </c>
      <c r="D368" s="13">
        <v>3250.1348000000003</v>
      </c>
      <c r="E368" s="13">
        <v>834.69999999999993</v>
      </c>
      <c r="F368" s="13">
        <v>8820.0318000000007</v>
      </c>
      <c r="G368" s="8">
        <v>23913.887900000002</v>
      </c>
      <c r="H368" s="8">
        <f>+'Current &amp; Proposed Revenues'!D368*1.08+'Current &amp; Proposed Revenues'!F368*5.56</f>
        <v>9527.5319999999992</v>
      </c>
      <c r="I368" s="8">
        <f>(+C368+E368+'Current &amp; Proposed Revenues'!D368*0.79+'Current &amp; Proposed Revenues'!F368*0.85)*0.8</f>
        <v>11509.084720000003</v>
      </c>
      <c r="J368" s="8">
        <f>(+C368+E368+'Current &amp; Proposed Revenues'!D368*0.79+'Current &amp; Proposed Revenues'!F368*0.85)*0.2</f>
        <v>2877.2711800000006</v>
      </c>
      <c r="K368" s="8">
        <f t="shared" si="39"/>
        <v>23913.887900000002</v>
      </c>
      <c r="L368" s="8">
        <f t="shared" si="40"/>
        <v>4782.7775800000009</v>
      </c>
      <c r="M368" s="8">
        <f t="shared" si="41"/>
        <v>13152.638345000001</v>
      </c>
      <c r="N368" s="8">
        <f t="shared" si="42"/>
        <v>5978.4719750000004</v>
      </c>
      <c r="O368" s="8">
        <f t="shared" si="43"/>
        <v>23913.887900000002</v>
      </c>
    </row>
    <row r="369" spans="1:15" outlineLevel="1" x14ac:dyDescent="0.25">
      <c r="A369" s="23" t="s">
        <v>1258</v>
      </c>
      <c r="B369" s="22"/>
      <c r="C369" s="13">
        <f t="shared" ref="C369:O369" si="45">SUBTOTAL(9,C352:C368)</f>
        <v>26466.927600000003</v>
      </c>
      <c r="D369" s="13">
        <f t="shared" si="45"/>
        <v>19239.9064</v>
      </c>
      <c r="E369" s="13">
        <f t="shared" si="45"/>
        <v>21271.751500000002</v>
      </c>
      <c r="F369" s="13">
        <f t="shared" si="45"/>
        <v>40415.050000000003</v>
      </c>
      <c r="G369" s="8">
        <f t="shared" si="45"/>
        <v>107393.63549999999</v>
      </c>
      <c r="H369" s="8">
        <f t="shared" si="45"/>
        <v>46167.617600000005</v>
      </c>
      <c r="I369" s="8">
        <f t="shared" si="45"/>
        <v>48980.814320000005</v>
      </c>
      <c r="J369" s="8">
        <f t="shared" si="45"/>
        <v>12245.203580000001</v>
      </c>
      <c r="K369" s="8">
        <f t="shared" si="45"/>
        <v>107393.63549999999</v>
      </c>
      <c r="L369" s="8">
        <f t="shared" si="45"/>
        <v>21478.727100000004</v>
      </c>
      <c r="M369" s="8">
        <f t="shared" si="45"/>
        <v>59066.499525000007</v>
      </c>
      <c r="N369" s="8">
        <f t="shared" si="45"/>
        <v>26848.408874999997</v>
      </c>
      <c r="O369" s="8">
        <f t="shared" si="45"/>
        <v>107393.63549999999</v>
      </c>
    </row>
    <row r="370" spans="1:15" outlineLevel="2" x14ac:dyDescent="0.25">
      <c r="A370" s="1" t="s">
        <v>352</v>
      </c>
      <c r="B370" s="1" t="s">
        <v>353</v>
      </c>
      <c r="C370" s="13">
        <v>0</v>
      </c>
      <c r="D370" s="13">
        <v>125.29</v>
      </c>
      <c r="E370" s="13">
        <v>0</v>
      </c>
      <c r="F370" s="13">
        <v>0</v>
      </c>
      <c r="G370" s="8">
        <v>125.29</v>
      </c>
      <c r="H370" s="8">
        <f>+'Current &amp; Proposed Revenues'!D370*1.08+'Current &amp; Proposed Revenues'!F370*5.56</f>
        <v>72.36</v>
      </c>
      <c r="I370" s="8">
        <f>(+C370+E370+'Current &amp; Proposed Revenues'!D370*0.79+'Current &amp; Proposed Revenues'!F370*0.85)*0.8</f>
        <v>42.344000000000001</v>
      </c>
      <c r="J370" s="8">
        <f>(+C370+E370+'Current &amp; Proposed Revenues'!D370*0.79+'Current &amp; Proposed Revenues'!F370*0.85)*0.2</f>
        <v>10.586</v>
      </c>
      <c r="K370" s="8">
        <f t="shared" si="39"/>
        <v>125.29</v>
      </c>
      <c r="L370" s="8">
        <f t="shared" si="40"/>
        <v>25.058000000000003</v>
      </c>
      <c r="M370" s="8">
        <f t="shared" si="41"/>
        <v>68.909500000000008</v>
      </c>
      <c r="N370" s="8">
        <f t="shared" si="42"/>
        <v>31.322500000000002</v>
      </c>
      <c r="O370" s="8">
        <f t="shared" si="43"/>
        <v>125.29000000000002</v>
      </c>
    </row>
    <row r="371" spans="1:15" outlineLevel="2" x14ac:dyDescent="0.25">
      <c r="A371" s="1" t="s">
        <v>352</v>
      </c>
      <c r="B371" s="1" t="s">
        <v>354</v>
      </c>
      <c r="C371" s="13">
        <v>60.040000000000006</v>
      </c>
      <c r="D371" s="13">
        <v>799.81770000000006</v>
      </c>
      <c r="E371" s="13">
        <v>311.04899999999998</v>
      </c>
      <c r="F371" s="13">
        <v>6067.5778</v>
      </c>
      <c r="G371" s="8">
        <v>7238.4845000000005</v>
      </c>
      <c r="H371" s="8">
        <f>+'Current &amp; Proposed Revenues'!D371*1.08+'Current &amp; Proposed Revenues'!F371*5.56</f>
        <v>5724.9116000000004</v>
      </c>
      <c r="I371" s="8">
        <f>(+C371+E371+'Current &amp; Proposed Revenues'!D371*0.79+'Current &amp; Proposed Revenues'!F371*0.85)*0.8</f>
        <v>1210.85832</v>
      </c>
      <c r="J371" s="8">
        <f>(+C371+E371+'Current &amp; Proposed Revenues'!D371*0.79+'Current &amp; Proposed Revenues'!F371*0.85)*0.2</f>
        <v>302.71458000000001</v>
      </c>
      <c r="K371" s="8">
        <f t="shared" si="39"/>
        <v>7238.4845000000005</v>
      </c>
      <c r="L371" s="8">
        <f t="shared" si="40"/>
        <v>1447.6969000000001</v>
      </c>
      <c r="M371" s="8">
        <f t="shared" si="41"/>
        <v>3981.1664750000004</v>
      </c>
      <c r="N371" s="8">
        <f t="shared" si="42"/>
        <v>1809.6211250000001</v>
      </c>
      <c r="O371" s="8">
        <f t="shared" si="43"/>
        <v>7238.4845000000005</v>
      </c>
    </row>
    <row r="372" spans="1:15" outlineLevel="2" x14ac:dyDescent="0.25">
      <c r="A372" s="1" t="s">
        <v>352</v>
      </c>
      <c r="B372" s="1" t="s">
        <v>355</v>
      </c>
      <c r="C372" s="13">
        <v>0</v>
      </c>
      <c r="D372" s="13">
        <v>43.010000000000005</v>
      </c>
      <c r="E372" s="13">
        <v>0</v>
      </c>
      <c r="F372" s="13">
        <v>0</v>
      </c>
      <c r="G372" s="8">
        <v>43.010000000000005</v>
      </c>
      <c r="H372" s="8">
        <f>+'Current &amp; Proposed Revenues'!D372*1.08+'Current &amp; Proposed Revenues'!F372*5.56</f>
        <v>24.840000000000003</v>
      </c>
      <c r="I372" s="8">
        <f>(+C372+E372+'Current &amp; Proposed Revenues'!D372*0.79+'Current &amp; Proposed Revenues'!F372*0.85)*0.8</f>
        <v>14.536000000000001</v>
      </c>
      <c r="J372" s="8">
        <f>(+C372+E372+'Current &amp; Proposed Revenues'!D372*0.79+'Current &amp; Proposed Revenues'!F372*0.85)*0.2</f>
        <v>3.6340000000000003</v>
      </c>
      <c r="K372" s="8">
        <f t="shared" si="39"/>
        <v>43.010000000000005</v>
      </c>
      <c r="L372" s="8">
        <f t="shared" si="40"/>
        <v>8.6020000000000021</v>
      </c>
      <c r="M372" s="8">
        <f t="shared" si="41"/>
        <v>23.655500000000004</v>
      </c>
      <c r="N372" s="8">
        <f t="shared" si="42"/>
        <v>10.752500000000001</v>
      </c>
      <c r="O372" s="8">
        <f t="shared" si="43"/>
        <v>43.010000000000005</v>
      </c>
    </row>
    <row r="373" spans="1:15" outlineLevel="2" x14ac:dyDescent="0.25">
      <c r="A373" s="1" t="s">
        <v>352</v>
      </c>
      <c r="B373" s="1" t="s">
        <v>273</v>
      </c>
      <c r="C373" s="13">
        <v>131.14000000000001</v>
      </c>
      <c r="D373" s="13">
        <v>2936.835</v>
      </c>
      <c r="E373" s="13">
        <v>0</v>
      </c>
      <c r="F373" s="13">
        <v>3497.8729000000003</v>
      </c>
      <c r="G373" s="8">
        <v>6565.8479000000007</v>
      </c>
      <c r="H373" s="8">
        <f>+'Current &amp; Proposed Revenues'!D373*1.08+'Current &amp; Proposed Revenues'!F373*5.56</f>
        <v>4730.1764000000003</v>
      </c>
      <c r="I373" s="8">
        <f>(+C373+E373+'Current &amp; Proposed Revenues'!D373*0.79+'Current &amp; Proposed Revenues'!F373*0.85)*0.8</f>
        <v>1468.5372000000004</v>
      </c>
      <c r="J373" s="8">
        <f>(+C373+E373+'Current &amp; Proposed Revenues'!D373*0.79+'Current &amp; Proposed Revenues'!F373*0.85)*0.2</f>
        <v>367.13430000000011</v>
      </c>
      <c r="K373" s="8">
        <f t="shared" si="39"/>
        <v>6565.8479000000007</v>
      </c>
      <c r="L373" s="8">
        <f t="shared" si="40"/>
        <v>1313.1695800000002</v>
      </c>
      <c r="M373" s="8">
        <f t="shared" si="41"/>
        <v>3611.2163450000007</v>
      </c>
      <c r="N373" s="8">
        <f t="shared" si="42"/>
        <v>1641.4619750000002</v>
      </c>
      <c r="O373" s="8">
        <f t="shared" si="43"/>
        <v>6565.8479000000007</v>
      </c>
    </row>
    <row r="374" spans="1:15" outlineLevel="2" x14ac:dyDescent="0.25">
      <c r="A374" s="1" t="s">
        <v>352</v>
      </c>
      <c r="B374" s="1" t="s">
        <v>356</v>
      </c>
      <c r="C374" s="13">
        <v>43.45</v>
      </c>
      <c r="D374" s="13">
        <v>4215.5596999999998</v>
      </c>
      <c r="E374" s="13">
        <v>0</v>
      </c>
      <c r="F374" s="13">
        <v>3269.1</v>
      </c>
      <c r="G374" s="8">
        <v>7528.1096999999991</v>
      </c>
      <c r="H374" s="8">
        <f>+'Current &amp; Proposed Revenues'!D374*1.08+'Current &amp; Proposed Revenues'!F374*5.56</f>
        <v>5270.2548000000006</v>
      </c>
      <c r="I374" s="8">
        <f>(+C374+E374+'Current &amp; Proposed Revenues'!D374*0.79+'Current &amp; Proposed Revenues'!F374*0.85)*0.8</f>
        <v>1806.2839200000003</v>
      </c>
      <c r="J374" s="8">
        <f>(+C374+E374+'Current &amp; Proposed Revenues'!D374*0.79+'Current &amp; Proposed Revenues'!F374*0.85)*0.2</f>
        <v>451.57098000000008</v>
      </c>
      <c r="K374" s="8">
        <f t="shared" si="39"/>
        <v>7528.1097000000009</v>
      </c>
      <c r="L374" s="8">
        <f t="shared" si="40"/>
        <v>1505.62194</v>
      </c>
      <c r="M374" s="8">
        <f t="shared" si="41"/>
        <v>4140.4603349999998</v>
      </c>
      <c r="N374" s="8">
        <f t="shared" si="42"/>
        <v>1882.0274249999998</v>
      </c>
      <c r="O374" s="8">
        <f t="shared" si="43"/>
        <v>7528.1096999999991</v>
      </c>
    </row>
    <row r="375" spans="1:15" outlineLevel="2" x14ac:dyDescent="0.25">
      <c r="A375" s="1" t="s">
        <v>352</v>
      </c>
      <c r="B375" s="1" t="s">
        <v>357</v>
      </c>
      <c r="C375" s="13">
        <v>99.54</v>
      </c>
      <c r="D375" s="13">
        <v>1476.2340999999999</v>
      </c>
      <c r="E375" s="13">
        <v>0</v>
      </c>
      <c r="F375" s="13">
        <v>3283.8429999999998</v>
      </c>
      <c r="G375" s="8">
        <v>4859.6170999999995</v>
      </c>
      <c r="H375" s="8">
        <f>+'Current &amp; Proposed Revenues'!D375*1.08+'Current &amp; Proposed Revenues'!F375*5.56</f>
        <v>3700.9723999999997</v>
      </c>
      <c r="I375" s="8">
        <f>(+C375+E375+'Current &amp; Proposed Revenues'!D375*0.79+'Current &amp; Proposed Revenues'!F375*0.85)*0.8</f>
        <v>926.91575999999986</v>
      </c>
      <c r="J375" s="8">
        <f>(+C375+E375+'Current &amp; Proposed Revenues'!D375*0.79+'Current &amp; Proposed Revenues'!F375*0.85)*0.2</f>
        <v>231.72893999999997</v>
      </c>
      <c r="K375" s="8">
        <f t="shared" si="39"/>
        <v>4859.6170999999995</v>
      </c>
      <c r="L375" s="8">
        <f t="shared" si="40"/>
        <v>971.92341999999996</v>
      </c>
      <c r="M375" s="8">
        <f t="shared" si="41"/>
        <v>2672.789405</v>
      </c>
      <c r="N375" s="8">
        <f t="shared" si="42"/>
        <v>1214.9042749999999</v>
      </c>
      <c r="O375" s="8">
        <f t="shared" si="43"/>
        <v>4859.6170999999995</v>
      </c>
    </row>
    <row r="376" spans="1:15" outlineLevel="2" x14ac:dyDescent="0.25">
      <c r="A376" s="1" t="s">
        <v>352</v>
      </c>
      <c r="B376" s="1" t="s">
        <v>189</v>
      </c>
      <c r="C376" s="13">
        <v>276.32619999999997</v>
      </c>
      <c r="D376" s="13">
        <v>2357.0041000000001</v>
      </c>
      <c r="E376" s="13">
        <v>0</v>
      </c>
      <c r="F376" s="13">
        <v>2607.0752000000002</v>
      </c>
      <c r="G376" s="8">
        <v>5240.4055000000008</v>
      </c>
      <c r="H376" s="8">
        <f>+'Current &amp; Proposed Revenues'!D376*1.08+'Current &amp; Proposed Revenues'!F376*5.56</f>
        <v>3622.6275999999998</v>
      </c>
      <c r="I376" s="8">
        <f>(+C376+E376+'Current &amp; Proposed Revenues'!D376*0.79+'Current &amp; Proposed Revenues'!F376*0.85)*0.8</f>
        <v>1294.2223200000001</v>
      </c>
      <c r="J376" s="8">
        <f>(+C376+E376+'Current &amp; Proposed Revenues'!D376*0.79+'Current &amp; Proposed Revenues'!F376*0.85)*0.2</f>
        <v>323.55558000000002</v>
      </c>
      <c r="K376" s="8">
        <f t="shared" si="39"/>
        <v>5240.4054999999998</v>
      </c>
      <c r="L376" s="8">
        <f t="shared" si="40"/>
        <v>1048.0811000000001</v>
      </c>
      <c r="M376" s="8">
        <f t="shared" si="41"/>
        <v>2882.2230250000007</v>
      </c>
      <c r="N376" s="8">
        <f t="shared" si="42"/>
        <v>1310.1013750000002</v>
      </c>
      <c r="O376" s="8">
        <f t="shared" si="43"/>
        <v>5240.4055000000008</v>
      </c>
    </row>
    <row r="377" spans="1:15" outlineLevel="2" x14ac:dyDescent="0.25">
      <c r="A377" s="1" t="s">
        <v>352</v>
      </c>
      <c r="B377" s="1" t="s">
        <v>358</v>
      </c>
      <c r="C377" s="13">
        <v>411.4873</v>
      </c>
      <c r="D377" s="13">
        <v>2171.3131000000003</v>
      </c>
      <c r="E377" s="13">
        <v>183.6</v>
      </c>
      <c r="F377" s="13">
        <v>5007.2996999999996</v>
      </c>
      <c r="G377" s="8">
        <v>7773.7001</v>
      </c>
      <c r="H377" s="8">
        <f>+'Current &amp; Proposed Revenues'!D377*1.08+'Current &amp; Proposed Revenues'!F377*5.56</f>
        <v>5597.3256000000001</v>
      </c>
      <c r="I377" s="8">
        <f>(+C377+E377+'Current &amp; Proposed Revenues'!D377*0.79+'Current &amp; Proposed Revenues'!F377*0.85)*0.8</f>
        <v>1741.0996</v>
      </c>
      <c r="J377" s="8">
        <f>(+C377+E377+'Current &amp; Proposed Revenues'!D377*0.79+'Current &amp; Proposed Revenues'!F377*0.85)*0.2</f>
        <v>435.2749</v>
      </c>
      <c r="K377" s="8">
        <f t="shared" si="39"/>
        <v>7773.7001</v>
      </c>
      <c r="L377" s="8">
        <f t="shared" si="40"/>
        <v>1554.7400200000002</v>
      </c>
      <c r="M377" s="8">
        <f t="shared" si="41"/>
        <v>4275.5350550000003</v>
      </c>
      <c r="N377" s="8">
        <f t="shared" si="42"/>
        <v>1943.425025</v>
      </c>
      <c r="O377" s="8">
        <f t="shared" si="43"/>
        <v>7773.7001</v>
      </c>
    </row>
    <row r="378" spans="1:15" outlineLevel="2" x14ac:dyDescent="0.25">
      <c r="A378" s="1" t="s">
        <v>352</v>
      </c>
      <c r="B378" s="1" t="s">
        <v>359</v>
      </c>
      <c r="C378" s="13">
        <v>156.1514</v>
      </c>
      <c r="D378" s="13">
        <v>2764.3836000000001</v>
      </c>
      <c r="E378" s="13">
        <v>192.1</v>
      </c>
      <c r="F378" s="13">
        <v>3064.3005000000003</v>
      </c>
      <c r="G378" s="8">
        <v>6176.9355000000005</v>
      </c>
      <c r="H378" s="8">
        <f>+'Current &amp; Proposed Revenues'!D378*1.08+'Current &amp; Proposed Revenues'!F378*5.56</f>
        <v>4254.5003999999999</v>
      </c>
      <c r="I378" s="8">
        <f>(+C378+E378+'Current &amp; Proposed Revenues'!D378*0.79+'Current &amp; Proposed Revenues'!F378*0.85)*0.8</f>
        <v>1537.9480800000001</v>
      </c>
      <c r="J378" s="8">
        <f>(+C378+E378+'Current &amp; Proposed Revenues'!D378*0.79+'Current &amp; Proposed Revenues'!F378*0.85)*0.2</f>
        <v>384.48702000000003</v>
      </c>
      <c r="K378" s="8">
        <f t="shared" si="39"/>
        <v>6176.9354999999996</v>
      </c>
      <c r="L378" s="8">
        <f t="shared" si="40"/>
        <v>1235.3871000000001</v>
      </c>
      <c r="M378" s="8">
        <f t="shared" si="41"/>
        <v>3397.3145250000007</v>
      </c>
      <c r="N378" s="8">
        <f t="shared" si="42"/>
        <v>1544.2338750000001</v>
      </c>
      <c r="O378" s="8">
        <f t="shared" si="43"/>
        <v>6176.9355000000005</v>
      </c>
    </row>
    <row r="379" spans="1:15" outlineLevel="2" x14ac:dyDescent="0.25">
      <c r="A379" s="1" t="s">
        <v>352</v>
      </c>
      <c r="B379" s="1" t="s">
        <v>360</v>
      </c>
      <c r="C379" s="13">
        <v>273.2294</v>
      </c>
      <c r="D379" s="13">
        <v>954.87810000000002</v>
      </c>
      <c r="E379" s="13">
        <v>0</v>
      </c>
      <c r="F379" s="13">
        <v>1383.9830999999999</v>
      </c>
      <c r="G379" s="8">
        <v>2612.0906</v>
      </c>
      <c r="H379" s="8">
        <f>+'Current &amp; Proposed Revenues'!D379*1.08+'Current &amp; Proposed Revenues'!F379*5.56</f>
        <v>1751.94</v>
      </c>
      <c r="I379" s="8">
        <f>(+C379+E379+'Current &amp; Proposed Revenues'!D379*0.79+'Current &amp; Proposed Revenues'!F379*0.85)*0.8</f>
        <v>688.12048000000004</v>
      </c>
      <c r="J379" s="8">
        <f>(+C379+E379+'Current &amp; Proposed Revenues'!D379*0.79+'Current &amp; Proposed Revenues'!F379*0.85)*0.2</f>
        <v>172.03012000000001</v>
      </c>
      <c r="K379" s="8">
        <f t="shared" si="39"/>
        <v>2612.0906</v>
      </c>
      <c r="L379" s="8">
        <f t="shared" si="40"/>
        <v>522.41812000000004</v>
      </c>
      <c r="M379" s="8">
        <f t="shared" si="41"/>
        <v>1436.6498300000001</v>
      </c>
      <c r="N379" s="8">
        <f t="shared" si="42"/>
        <v>653.02265</v>
      </c>
      <c r="O379" s="8">
        <f t="shared" si="43"/>
        <v>2612.0906</v>
      </c>
    </row>
    <row r="380" spans="1:15" outlineLevel="2" x14ac:dyDescent="0.25">
      <c r="A380" s="1" t="s">
        <v>352</v>
      </c>
      <c r="B380" s="1" t="s">
        <v>14</v>
      </c>
      <c r="C380" s="13">
        <v>109.02000000000001</v>
      </c>
      <c r="D380" s="13">
        <v>2065.7703000000001</v>
      </c>
      <c r="E380" s="13">
        <v>101.14999999999999</v>
      </c>
      <c r="F380" s="13">
        <v>2403.75</v>
      </c>
      <c r="G380" s="8">
        <v>4679.6903000000002</v>
      </c>
      <c r="H380" s="8">
        <f>+'Current &amp; Proposed Revenues'!D380*1.08+'Current &amp; Proposed Revenues'!F380*5.56</f>
        <v>3278.0652</v>
      </c>
      <c r="I380" s="8">
        <f>(+C380+E380+'Current &amp; Proposed Revenues'!D380*0.79+'Current &amp; Proposed Revenues'!F380*0.85)*0.8</f>
        <v>1121.3000800000002</v>
      </c>
      <c r="J380" s="8">
        <f>(+C380+E380+'Current &amp; Proposed Revenues'!D380*0.79+'Current &amp; Proposed Revenues'!F380*0.85)*0.2</f>
        <v>280.32502000000005</v>
      </c>
      <c r="K380" s="8">
        <f t="shared" si="39"/>
        <v>4679.6903000000002</v>
      </c>
      <c r="L380" s="8">
        <f t="shared" si="40"/>
        <v>935.93806000000006</v>
      </c>
      <c r="M380" s="8">
        <f t="shared" si="41"/>
        <v>2573.8296650000002</v>
      </c>
      <c r="N380" s="8">
        <f t="shared" si="42"/>
        <v>1169.9225750000001</v>
      </c>
      <c r="O380" s="8">
        <f t="shared" si="43"/>
        <v>4679.6903000000002</v>
      </c>
    </row>
    <row r="381" spans="1:15" outlineLevel="2" x14ac:dyDescent="0.25">
      <c r="A381" s="1" t="s">
        <v>352</v>
      </c>
      <c r="B381" s="1" t="s">
        <v>361</v>
      </c>
      <c r="C381" s="13">
        <v>1591.6999000000001</v>
      </c>
      <c r="D381" s="13">
        <v>5391.9018999999998</v>
      </c>
      <c r="E381" s="13">
        <v>555.33900000000006</v>
      </c>
      <c r="F381" s="13">
        <v>11619.407000000001</v>
      </c>
      <c r="G381" s="8">
        <v>19158.347800000003</v>
      </c>
      <c r="H381" s="8">
        <f>+'Current &amp; Proposed Revenues'!D381*1.08+'Current &amp; Proposed Revenues'!F381*5.56</f>
        <v>13192.651599999999</v>
      </c>
      <c r="I381" s="8">
        <f>(+C381+E381+'Current &amp; Proposed Revenues'!D381*0.79+'Current &amp; Proposed Revenues'!F381*0.85)*0.8</f>
        <v>4772.5569600000008</v>
      </c>
      <c r="J381" s="8">
        <f>(+C381+E381+'Current &amp; Proposed Revenues'!D381*0.79+'Current &amp; Proposed Revenues'!F381*0.85)*0.2</f>
        <v>1193.1392400000002</v>
      </c>
      <c r="K381" s="8">
        <f t="shared" si="39"/>
        <v>19158.3478</v>
      </c>
      <c r="L381" s="8">
        <f t="shared" si="40"/>
        <v>3831.6695600000007</v>
      </c>
      <c r="M381" s="8">
        <f t="shared" si="41"/>
        <v>10537.091290000002</v>
      </c>
      <c r="N381" s="8">
        <f t="shared" si="42"/>
        <v>4789.5869500000008</v>
      </c>
      <c r="O381" s="8">
        <f t="shared" si="43"/>
        <v>19158.347800000003</v>
      </c>
    </row>
    <row r="382" spans="1:15" outlineLevel="2" x14ac:dyDescent="0.25">
      <c r="A382" s="1" t="s">
        <v>352</v>
      </c>
      <c r="B382" s="1" t="s">
        <v>362</v>
      </c>
      <c r="C382" s="13">
        <v>546.99599999999998</v>
      </c>
      <c r="D382" s="13">
        <v>534.82000000000005</v>
      </c>
      <c r="E382" s="13">
        <v>594.53250000000003</v>
      </c>
      <c r="F382" s="13">
        <v>1017.9080000000001</v>
      </c>
      <c r="G382" s="8">
        <v>2694.2565000000004</v>
      </c>
      <c r="H382" s="8">
        <f>+'Current &amp; Proposed Revenues'!D382*1.08+'Current &amp; Proposed Revenues'!F382*5.56</f>
        <v>1191.808</v>
      </c>
      <c r="I382" s="8">
        <f>(+C382+E382+'Current &amp; Proposed Revenues'!D382*0.79+'Current &amp; Proposed Revenues'!F382*0.85)*0.8</f>
        <v>1201.9588000000001</v>
      </c>
      <c r="J382" s="8">
        <f>(+C382+E382+'Current &amp; Proposed Revenues'!D382*0.79+'Current &amp; Proposed Revenues'!F382*0.85)*0.2</f>
        <v>300.48970000000003</v>
      </c>
      <c r="K382" s="8">
        <f t="shared" si="39"/>
        <v>2694.2565000000004</v>
      </c>
      <c r="L382" s="8">
        <f t="shared" si="40"/>
        <v>538.85130000000015</v>
      </c>
      <c r="M382" s="8">
        <f t="shared" si="41"/>
        <v>1481.8410750000003</v>
      </c>
      <c r="N382" s="8">
        <f t="shared" si="42"/>
        <v>673.5641250000001</v>
      </c>
      <c r="O382" s="8">
        <f t="shared" si="43"/>
        <v>2694.2565000000004</v>
      </c>
    </row>
    <row r="383" spans="1:15" outlineLevel="2" x14ac:dyDescent="0.25">
      <c r="A383" s="1" t="s">
        <v>352</v>
      </c>
      <c r="B383" s="1" t="s">
        <v>363</v>
      </c>
      <c r="C383" s="13">
        <v>33.18</v>
      </c>
      <c r="D383" s="13">
        <v>375.87</v>
      </c>
      <c r="E383" s="13">
        <v>0</v>
      </c>
      <c r="F383" s="13">
        <v>1190.8498</v>
      </c>
      <c r="G383" s="8">
        <v>1599.8997999999999</v>
      </c>
      <c r="H383" s="8">
        <f>+'Current &amp; Proposed Revenues'!D383*1.08+'Current &amp; Proposed Revenues'!F383*5.56</f>
        <v>1250.0167999999999</v>
      </c>
      <c r="I383" s="8">
        <f>(+C383+E383+'Current &amp; Proposed Revenues'!D383*0.79+'Current &amp; Proposed Revenues'!F383*0.85)*0.8</f>
        <v>279.90640000000002</v>
      </c>
      <c r="J383" s="8">
        <f>(+C383+E383+'Current &amp; Proposed Revenues'!D383*0.79+'Current &amp; Proposed Revenues'!F383*0.85)*0.2</f>
        <v>69.976600000000005</v>
      </c>
      <c r="K383" s="8">
        <f t="shared" si="39"/>
        <v>1599.8997999999999</v>
      </c>
      <c r="L383" s="8">
        <f t="shared" si="40"/>
        <v>319.97996000000001</v>
      </c>
      <c r="M383" s="8">
        <f t="shared" si="41"/>
        <v>879.94488999999999</v>
      </c>
      <c r="N383" s="8">
        <f t="shared" si="42"/>
        <v>399.97494999999998</v>
      </c>
      <c r="O383" s="8">
        <f t="shared" si="43"/>
        <v>1599.8997999999999</v>
      </c>
    </row>
    <row r="384" spans="1:15" outlineLevel="2" x14ac:dyDescent="0.25">
      <c r="A384" s="1" t="s">
        <v>352</v>
      </c>
      <c r="B384" s="1" t="s">
        <v>364</v>
      </c>
      <c r="C384" s="13">
        <v>90.478700000000003</v>
      </c>
      <c r="D384" s="13">
        <v>843.93100000000004</v>
      </c>
      <c r="E384" s="13">
        <v>0</v>
      </c>
      <c r="F384" s="13">
        <v>288.45</v>
      </c>
      <c r="G384" s="8">
        <v>1222.8597</v>
      </c>
      <c r="H384" s="8">
        <f>+'Current &amp; Proposed Revenues'!D384*1.08+'Current &amp; Proposed Revenues'!F384*5.56</f>
        <v>737.60400000000004</v>
      </c>
      <c r="I384" s="8">
        <f>(+C384+E384+'Current &amp; Proposed Revenues'!D384*0.79+'Current &amp; Proposed Revenues'!F384*0.85)*0.8</f>
        <v>388.20456000000007</v>
      </c>
      <c r="J384" s="8">
        <f>(+C384+E384+'Current &amp; Proposed Revenues'!D384*0.79+'Current &amp; Proposed Revenues'!F384*0.85)*0.2</f>
        <v>97.051140000000018</v>
      </c>
      <c r="K384" s="8">
        <f t="shared" si="39"/>
        <v>1222.8597000000002</v>
      </c>
      <c r="L384" s="8">
        <f t="shared" si="40"/>
        <v>244.57194000000001</v>
      </c>
      <c r="M384" s="8">
        <f t="shared" si="41"/>
        <v>672.57283500000005</v>
      </c>
      <c r="N384" s="8">
        <f t="shared" si="42"/>
        <v>305.71492499999999</v>
      </c>
      <c r="O384" s="8">
        <f t="shared" si="43"/>
        <v>1222.8597</v>
      </c>
    </row>
    <row r="385" spans="1:15" outlineLevel="2" x14ac:dyDescent="0.25">
      <c r="A385" s="1" t="s">
        <v>352</v>
      </c>
      <c r="B385" s="1" t="s">
        <v>365</v>
      </c>
      <c r="C385" s="13">
        <v>168.94149999999999</v>
      </c>
      <c r="D385" s="13">
        <v>2496.1507999999999</v>
      </c>
      <c r="E385" s="13">
        <v>299.404</v>
      </c>
      <c r="F385" s="13">
        <v>7838.6608000000006</v>
      </c>
      <c r="G385" s="8">
        <v>10803.1571</v>
      </c>
      <c r="H385" s="8">
        <f>+'Current &amp; Proposed Revenues'!D385*1.08+'Current &amp; Proposed Revenues'!F385*5.56</f>
        <v>8240.84</v>
      </c>
      <c r="I385" s="8">
        <f>(+C385+E385+'Current &amp; Proposed Revenues'!D385*0.79+'Current &amp; Proposed Revenues'!F385*0.85)*0.8</f>
        <v>2049.8536800000002</v>
      </c>
      <c r="J385" s="8">
        <f>(+C385+E385+'Current &amp; Proposed Revenues'!D385*0.79+'Current &amp; Proposed Revenues'!F385*0.85)*0.2</f>
        <v>512.46342000000004</v>
      </c>
      <c r="K385" s="8">
        <f t="shared" si="39"/>
        <v>10803.1571</v>
      </c>
      <c r="L385" s="8">
        <f t="shared" si="40"/>
        <v>2160.6314200000002</v>
      </c>
      <c r="M385" s="8">
        <f t="shared" si="41"/>
        <v>5941.7364050000006</v>
      </c>
      <c r="N385" s="8">
        <f t="shared" si="42"/>
        <v>2700.7892750000001</v>
      </c>
      <c r="O385" s="8">
        <f t="shared" si="43"/>
        <v>10803.1571</v>
      </c>
    </row>
    <row r="386" spans="1:15" outlineLevel="2" x14ac:dyDescent="0.25">
      <c r="A386" s="1" t="s">
        <v>352</v>
      </c>
      <c r="B386" s="1" t="s">
        <v>366</v>
      </c>
      <c r="C386" s="13">
        <v>129.71799999999999</v>
      </c>
      <c r="D386" s="13">
        <v>1290.1878000000002</v>
      </c>
      <c r="E386" s="13">
        <v>0</v>
      </c>
      <c r="F386" s="13">
        <v>4222.7798000000003</v>
      </c>
      <c r="G386" s="8">
        <v>5642.6856000000007</v>
      </c>
      <c r="H386" s="8">
        <f>+'Current &amp; Proposed Revenues'!D386*1.08+'Current &amp; Proposed Revenues'!F386*5.56</f>
        <v>4407.9519999999993</v>
      </c>
      <c r="I386" s="8">
        <f>(+C386+E386+'Current &amp; Proposed Revenues'!D386*0.79+'Current &amp; Proposed Revenues'!F386*0.85)*0.8</f>
        <v>987.78688000000011</v>
      </c>
      <c r="J386" s="8">
        <f>(+C386+E386+'Current &amp; Proposed Revenues'!D386*0.79+'Current &amp; Proposed Revenues'!F386*0.85)*0.2</f>
        <v>246.94672000000003</v>
      </c>
      <c r="K386" s="8">
        <f t="shared" si="39"/>
        <v>5642.6855999999989</v>
      </c>
      <c r="L386" s="8">
        <f t="shared" si="40"/>
        <v>1128.5371200000002</v>
      </c>
      <c r="M386" s="8">
        <f t="shared" si="41"/>
        <v>3103.4770800000006</v>
      </c>
      <c r="N386" s="8">
        <f t="shared" si="42"/>
        <v>1410.6714000000002</v>
      </c>
      <c r="O386" s="8">
        <f t="shared" si="43"/>
        <v>5642.6856000000007</v>
      </c>
    </row>
    <row r="387" spans="1:15" outlineLevel="2" x14ac:dyDescent="0.25">
      <c r="A387" s="1" t="s">
        <v>352</v>
      </c>
      <c r="B387" s="1" t="s">
        <v>207</v>
      </c>
      <c r="C387" s="13">
        <v>777.36</v>
      </c>
      <c r="D387" s="13">
        <v>1745.6450000000002</v>
      </c>
      <c r="E387" s="13">
        <v>85.875500000000002</v>
      </c>
      <c r="F387" s="13">
        <v>2711.1736000000001</v>
      </c>
      <c r="G387" s="8">
        <v>5320.0541000000003</v>
      </c>
      <c r="H387" s="8">
        <f>+'Current &amp; Proposed Revenues'!D387*1.08+'Current &amp; Proposed Revenues'!F387*5.56</f>
        <v>3359.8375999999998</v>
      </c>
      <c r="I387" s="8">
        <f>(+C387+E387+'Current &amp; Proposed Revenues'!D387*0.79+'Current &amp; Proposed Revenues'!F387*0.85)*0.8</f>
        <v>1568.1732000000002</v>
      </c>
      <c r="J387" s="8">
        <f>(+C387+E387+'Current &amp; Proposed Revenues'!D387*0.79+'Current &amp; Proposed Revenues'!F387*0.85)*0.2</f>
        <v>392.04330000000004</v>
      </c>
      <c r="K387" s="8">
        <f t="shared" si="39"/>
        <v>5320.0541000000003</v>
      </c>
      <c r="L387" s="8">
        <f t="shared" si="40"/>
        <v>1064.0108200000002</v>
      </c>
      <c r="M387" s="8">
        <f t="shared" si="41"/>
        <v>2926.0297550000005</v>
      </c>
      <c r="N387" s="8">
        <f t="shared" si="42"/>
        <v>1330.0135250000001</v>
      </c>
      <c r="O387" s="8">
        <f t="shared" si="43"/>
        <v>5320.0541000000012</v>
      </c>
    </row>
    <row r="388" spans="1:15" outlineLevel="2" x14ac:dyDescent="0.25">
      <c r="A388" s="1" t="s">
        <v>352</v>
      </c>
      <c r="B388" s="1" t="s">
        <v>367</v>
      </c>
      <c r="C388" s="13">
        <v>562.78809999999999</v>
      </c>
      <c r="D388" s="13">
        <v>785.45609999999999</v>
      </c>
      <c r="E388" s="13">
        <v>243.40600000000001</v>
      </c>
      <c r="F388" s="13">
        <v>2024.8100299999999</v>
      </c>
      <c r="G388" s="8">
        <v>3616.4602299999997</v>
      </c>
      <c r="H388" s="8">
        <f>+'Current &amp; Proposed Revenues'!D388*1.08+'Current &amp; Proposed Revenues'!F388*5.56</f>
        <v>2209.9418799999999</v>
      </c>
      <c r="I388" s="8">
        <f>(+C388+E388+'Current &amp; Proposed Revenues'!D388*0.79+'Current &amp; Proposed Revenues'!F388*0.85)*0.8</f>
        <v>1125.2146799999998</v>
      </c>
      <c r="J388" s="8">
        <f>(+C388+E388+'Current &amp; Proposed Revenues'!D388*0.79+'Current &amp; Proposed Revenues'!F388*0.85)*0.2</f>
        <v>281.30366999999995</v>
      </c>
      <c r="K388" s="8">
        <f t="shared" si="39"/>
        <v>3616.4602299999992</v>
      </c>
      <c r="L388" s="8">
        <f t="shared" si="40"/>
        <v>723.29204600000003</v>
      </c>
      <c r="M388" s="8">
        <f t="shared" si="41"/>
        <v>1989.0531265</v>
      </c>
      <c r="N388" s="8">
        <f t="shared" si="42"/>
        <v>904.11505749999992</v>
      </c>
      <c r="O388" s="8">
        <f t="shared" si="43"/>
        <v>3616.4602299999997</v>
      </c>
    </row>
    <row r="389" spans="1:15" outlineLevel="2" x14ac:dyDescent="0.25">
      <c r="A389" s="1" t="s">
        <v>352</v>
      </c>
      <c r="B389" s="1" t="s">
        <v>368</v>
      </c>
      <c r="C389" s="13">
        <v>273.69549999999998</v>
      </c>
      <c r="D389" s="13">
        <v>2009.8012000000001</v>
      </c>
      <c r="E389" s="13">
        <v>19.125</v>
      </c>
      <c r="F389" s="13">
        <v>6241.7375000000002</v>
      </c>
      <c r="G389" s="8">
        <v>8544.3592000000008</v>
      </c>
      <c r="H389" s="8">
        <f>+'Current &amp; Proposed Revenues'!D389*1.08+'Current &amp; Proposed Revenues'!F389*5.56</f>
        <v>6574.7907999999989</v>
      </c>
      <c r="I389" s="8">
        <f>(+C389+E389+'Current &amp; Proposed Revenues'!D389*0.79+'Current &amp; Proposed Revenues'!F389*0.85)*0.8</f>
        <v>1575.6547200000002</v>
      </c>
      <c r="J389" s="8">
        <f>(+C389+E389+'Current &amp; Proposed Revenues'!D389*0.79+'Current &amp; Proposed Revenues'!F389*0.85)*0.2</f>
        <v>393.91368000000006</v>
      </c>
      <c r="K389" s="8">
        <f t="shared" si="39"/>
        <v>8544.359199999999</v>
      </c>
      <c r="L389" s="8">
        <f t="shared" si="40"/>
        <v>1708.8718400000002</v>
      </c>
      <c r="M389" s="8">
        <f t="shared" si="41"/>
        <v>4699.3975600000012</v>
      </c>
      <c r="N389" s="8">
        <f t="shared" si="42"/>
        <v>2136.0898000000002</v>
      </c>
      <c r="O389" s="8">
        <f t="shared" si="43"/>
        <v>8544.3592000000008</v>
      </c>
    </row>
    <row r="390" spans="1:15" outlineLevel="2" x14ac:dyDescent="0.25">
      <c r="A390" s="1" t="s">
        <v>352</v>
      </c>
      <c r="B390" s="1" t="s">
        <v>369</v>
      </c>
      <c r="C390" s="13">
        <v>293.7457</v>
      </c>
      <c r="D390" s="13">
        <v>1697.9226000000001</v>
      </c>
      <c r="E390" s="13">
        <v>61.497499999999995</v>
      </c>
      <c r="F390" s="13">
        <v>4115.6045999999997</v>
      </c>
      <c r="G390" s="8">
        <v>6168.7703999999994</v>
      </c>
      <c r="H390" s="8">
        <f>+'Current &amp; Proposed Revenues'!D390*1.08+'Current &amp; Proposed Revenues'!F390*5.56</f>
        <v>4550.4719999999998</v>
      </c>
      <c r="I390" s="8">
        <f>(+C390+E390+'Current &amp; Proposed Revenues'!D390*0.79+'Current &amp; Proposed Revenues'!F390*0.85)*0.8</f>
        <v>1294.6387199999999</v>
      </c>
      <c r="J390" s="8">
        <f>(+C390+E390+'Current &amp; Proposed Revenues'!D390*0.79+'Current &amp; Proposed Revenues'!F390*0.85)*0.2</f>
        <v>323.65967999999998</v>
      </c>
      <c r="K390" s="8">
        <f t="shared" si="39"/>
        <v>6168.7703999999994</v>
      </c>
      <c r="L390" s="8">
        <f t="shared" si="40"/>
        <v>1233.7540799999999</v>
      </c>
      <c r="M390" s="8">
        <f t="shared" si="41"/>
        <v>3392.8237199999999</v>
      </c>
      <c r="N390" s="8">
        <f t="shared" si="42"/>
        <v>1542.1925999999999</v>
      </c>
      <c r="O390" s="8">
        <f t="shared" si="43"/>
        <v>6168.7703999999994</v>
      </c>
    </row>
    <row r="391" spans="1:15" outlineLevel="2" x14ac:dyDescent="0.25">
      <c r="A391" s="1" t="s">
        <v>352</v>
      </c>
      <c r="B391" s="1" t="s">
        <v>370</v>
      </c>
      <c r="C391" s="13">
        <v>39.5</v>
      </c>
      <c r="D391" s="13">
        <v>2291.9468000000002</v>
      </c>
      <c r="E391" s="13">
        <v>43.35</v>
      </c>
      <c r="F391" s="13">
        <v>2512.4636</v>
      </c>
      <c r="G391" s="8">
        <v>4887.2604000000001</v>
      </c>
      <c r="H391" s="8">
        <f>+'Current &amp; Proposed Revenues'!D391*1.08+'Current &amp; Proposed Revenues'!F391*5.56</f>
        <v>3502.9888000000001</v>
      </c>
      <c r="I391" s="8">
        <f>(+C391+E391+'Current &amp; Proposed Revenues'!D391*0.79+'Current &amp; Proposed Revenues'!F391*0.85)*0.8</f>
        <v>1107.4172800000001</v>
      </c>
      <c r="J391" s="8">
        <f>(+C391+E391+'Current &amp; Proposed Revenues'!D391*0.79+'Current &amp; Proposed Revenues'!F391*0.85)*0.2</f>
        <v>276.85432000000003</v>
      </c>
      <c r="K391" s="8">
        <f t="shared" si="39"/>
        <v>4887.260400000001</v>
      </c>
      <c r="L391" s="8">
        <f t="shared" si="40"/>
        <v>977.45208000000002</v>
      </c>
      <c r="M391" s="8">
        <f t="shared" si="41"/>
        <v>2687.9932200000003</v>
      </c>
      <c r="N391" s="8">
        <f t="shared" si="42"/>
        <v>1221.8151</v>
      </c>
      <c r="O391" s="8">
        <f t="shared" si="43"/>
        <v>4887.2604000000001</v>
      </c>
    </row>
    <row r="392" spans="1:15" outlineLevel="2" x14ac:dyDescent="0.25">
      <c r="A392" s="1" t="s">
        <v>352</v>
      </c>
      <c r="B392" s="1" t="s">
        <v>212</v>
      </c>
      <c r="C392" s="13">
        <v>481.90000000000003</v>
      </c>
      <c r="D392" s="13">
        <v>5271.9975000000004</v>
      </c>
      <c r="E392" s="13">
        <v>230.35</v>
      </c>
      <c r="F392" s="13">
        <v>6031.81</v>
      </c>
      <c r="G392" s="8">
        <v>12016.057500000001</v>
      </c>
      <c r="H392" s="8">
        <f>+'Current &amp; Proposed Revenues'!D392*1.08+'Current &amp; Proposed Revenues'!F392*5.56</f>
        <v>8276.75</v>
      </c>
      <c r="I392" s="8">
        <f>(+C392+E392+'Current &amp; Proposed Revenues'!D392*0.79+'Current &amp; Proposed Revenues'!F392*0.85)*0.8</f>
        <v>2991.4459999999999</v>
      </c>
      <c r="J392" s="8">
        <f>(+C392+E392+'Current &amp; Proposed Revenues'!D392*0.79+'Current &amp; Proposed Revenues'!F392*0.85)*0.2</f>
        <v>747.86149999999998</v>
      </c>
      <c r="K392" s="8">
        <f t="shared" si="39"/>
        <v>12016.057499999999</v>
      </c>
      <c r="L392" s="8">
        <f t="shared" si="40"/>
        <v>2403.2115000000003</v>
      </c>
      <c r="M392" s="8">
        <f t="shared" si="41"/>
        <v>6608.8316250000007</v>
      </c>
      <c r="N392" s="8">
        <f t="shared" si="42"/>
        <v>3004.0143750000002</v>
      </c>
      <c r="O392" s="8">
        <f t="shared" si="43"/>
        <v>12016.057500000001</v>
      </c>
    </row>
    <row r="393" spans="1:15" outlineLevel="2" x14ac:dyDescent="0.25">
      <c r="A393" s="1" t="s">
        <v>352</v>
      </c>
      <c r="B393" s="1" t="s">
        <v>371</v>
      </c>
      <c r="C393" s="13">
        <v>386.48380000000003</v>
      </c>
      <c r="D393" s="13">
        <v>4810.7993999999999</v>
      </c>
      <c r="E393" s="13">
        <v>311.95</v>
      </c>
      <c r="F393" s="13">
        <v>7581.9402999999993</v>
      </c>
      <c r="G393" s="8">
        <v>13091.173499999999</v>
      </c>
      <c r="H393" s="8">
        <f>+'Current &amp; Proposed Revenues'!D393*1.08+'Current &amp; Proposed Revenues'!F393*5.56</f>
        <v>9354.9643999999989</v>
      </c>
      <c r="I393" s="8">
        <f>(+C393+E393+'Current &amp; Proposed Revenues'!D393*0.79+'Current &amp; Proposed Revenues'!F393*0.85)*0.8</f>
        <v>2988.9672800000003</v>
      </c>
      <c r="J393" s="8">
        <f>(+C393+E393+'Current &amp; Proposed Revenues'!D393*0.79+'Current &amp; Proposed Revenues'!F393*0.85)*0.2</f>
        <v>747.24182000000008</v>
      </c>
      <c r="K393" s="8">
        <f t="shared" si="39"/>
        <v>13091.173499999999</v>
      </c>
      <c r="L393" s="8">
        <f t="shared" si="40"/>
        <v>2618.2347</v>
      </c>
      <c r="M393" s="8">
        <f t="shared" si="41"/>
        <v>7200.1454249999997</v>
      </c>
      <c r="N393" s="8">
        <f t="shared" si="42"/>
        <v>3272.7933749999997</v>
      </c>
      <c r="O393" s="8">
        <f t="shared" si="43"/>
        <v>13091.173499999999</v>
      </c>
    </row>
    <row r="394" spans="1:15" outlineLevel="1" x14ac:dyDescent="0.25">
      <c r="A394" s="23" t="s">
        <v>1257</v>
      </c>
      <c r="B394" s="22"/>
      <c r="C394" s="13">
        <f t="shared" ref="C394:O394" si="46">SUBTOTAL(9,C370:C393)</f>
        <v>6936.8714999999993</v>
      </c>
      <c r="D394" s="13">
        <f t="shared" si="46"/>
        <v>49456.525800000003</v>
      </c>
      <c r="E394" s="13">
        <f t="shared" si="46"/>
        <v>3232.7284999999997</v>
      </c>
      <c r="F394" s="13">
        <f t="shared" si="46"/>
        <v>87982.397230000017</v>
      </c>
      <c r="G394" s="8">
        <f t="shared" si="46"/>
        <v>147608.52303000001</v>
      </c>
      <c r="H394" s="8">
        <f t="shared" si="46"/>
        <v>104878.59187999999</v>
      </c>
      <c r="I394" s="8">
        <f t="shared" si="46"/>
        <v>34183.944920000002</v>
      </c>
      <c r="J394" s="8">
        <f t="shared" si="46"/>
        <v>8545.9862300000004</v>
      </c>
      <c r="K394" s="8">
        <f t="shared" si="46"/>
        <v>147608.52303000001</v>
      </c>
      <c r="L394" s="8">
        <f t="shared" si="46"/>
        <v>29521.704606000003</v>
      </c>
      <c r="M394" s="8">
        <f t="shared" si="46"/>
        <v>81184.687666500016</v>
      </c>
      <c r="N394" s="8">
        <f t="shared" si="46"/>
        <v>36902.130757500003</v>
      </c>
      <c r="O394" s="8">
        <f t="shared" si="46"/>
        <v>147608.52303000001</v>
      </c>
    </row>
    <row r="395" spans="1:15" outlineLevel="2" x14ac:dyDescent="0.25">
      <c r="A395" s="1" t="s">
        <v>372</v>
      </c>
      <c r="B395" s="1" t="s">
        <v>373</v>
      </c>
      <c r="C395" s="13">
        <v>2149.3845999999999</v>
      </c>
      <c r="D395" s="13">
        <v>5798.5520999999999</v>
      </c>
      <c r="E395" s="13">
        <v>364.65</v>
      </c>
      <c r="F395" s="13">
        <v>7673.9238000000005</v>
      </c>
      <c r="G395" s="8">
        <v>15986.5105</v>
      </c>
      <c r="H395" s="8">
        <f>+'Current &amp; Proposed Revenues'!D395*1.08+'Current &amp; Proposed Revenues'!F395*5.56</f>
        <v>10005.217199999999</v>
      </c>
      <c r="I395" s="8">
        <f>(+C395+E395+'Current &amp; Proposed Revenues'!D395*0.79+'Current &amp; Proposed Revenues'!F395*0.85)*0.8</f>
        <v>4785.0346400000008</v>
      </c>
      <c r="J395" s="8">
        <f>(+C395+E395+'Current &amp; Proposed Revenues'!D395*0.79+'Current &amp; Proposed Revenues'!F395*0.85)*0.2</f>
        <v>1196.2586600000002</v>
      </c>
      <c r="K395" s="8">
        <f t="shared" si="39"/>
        <v>15986.5105</v>
      </c>
      <c r="L395" s="8">
        <f t="shared" si="40"/>
        <v>3197.3021000000003</v>
      </c>
      <c r="M395" s="8">
        <f t="shared" si="41"/>
        <v>8792.5807750000004</v>
      </c>
      <c r="N395" s="8">
        <f t="shared" si="42"/>
        <v>3996.6276250000001</v>
      </c>
      <c r="O395" s="8">
        <f t="shared" si="43"/>
        <v>15986.5105</v>
      </c>
    </row>
    <row r="396" spans="1:15" outlineLevel="2" x14ac:dyDescent="0.25">
      <c r="A396" s="1" t="s">
        <v>372</v>
      </c>
      <c r="B396" s="1" t="s">
        <v>374</v>
      </c>
      <c r="C396" s="13">
        <v>54.028100000000002</v>
      </c>
      <c r="D396" s="13">
        <v>1329.5700000000002</v>
      </c>
      <c r="E396" s="13">
        <v>0</v>
      </c>
      <c r="F396" s="13">
        <v>1910.18</v>
      </c>
      <c r="G396" s="8">
        <v>3293.7781000000004</v>
      </c>
      <c r="H396" s="8">
        <f>+'Current &amp; Proposed Revenues'!D396*1.08+'Current &amp; Proposed Revenues'!F396*5.56</f>
        <v>2424.7599999999998</v>
      </c>
      <c r="I396" s="8">
        <f>(+C396+E396+'Current &amp; Proposed Revenues'!D396*0.79+'Current &amp; Proposed Revenues'!F396*0.85)*0.8</f>
        <v>695.21448000000009</v>
      </c>
      <c r="J396" s="8">
        <f>(+C396+E396+'Current &amp; Proposed Revenues'!D396*0.79+'Current &amp; Proposed Revenues'!F396*0.85)*0.2</f>
        <v>173.80362000000002</v>
      </c>
      <c r="K396" s="8">
        <f t="shared" si="39"/>
        <v>3293.7781</v>
      </c>
      <c r="L396" s="8">
        <f t="shared" si="40"/>
        <v>658.75562000000014</v>
      </c>
      <c r="M396" s="8">
        <f t="shared" si="41"/>
        <v>1811.5779550000004</v>
      </c>
      <c r="N396" s="8">
        <f t="shared" si="42"/>
        <v>823.44452500000011</v>
      </c>
      <c r="O396" s="8">
        <f t="shared" si="43"/>
        <v>3293.7781000000004</v>
      </c>
    </row>
    <row r="397" spans="1:15" outlineLevel="2" x14ac:dyDescent="0.25">
      <c r="A397" s="1" t="s">
        <v>372</v>
      </c>
      <c r="B397" s="1" t="s">
        <v>375</v>
      </c>
      <c r="C397" s="13">
        <v>49.77</v>
      </c>
      <c r="D397" s="13">
        <v>1449.25</v>
      </c>
      <c r="E397" s="13">
        <v>0</v>
      </c>
      <c r="F397" s="13">
        <v>179.48000000000002</v>
      </c>
      <c r="G397" s="8">
        <v>1678.5</v>
      </c>
      <c r="H397" s="8">
        <f>+'Current &amp; Proposed Revenues'!D397*1.08+'Current &amp; Proposed Revenues'!F397*5.56</f>
        <v>992.68</v>
      </c>
      <c r="I397" s="8">
        <f>(+C397+E397+'Current &amp; Proposed Revenues'!D397*0.79+'Current &amp; Proposed Revenues'!F397*0.85)*0.8</f>
        <v>548.65599999999995</v>
      </c>
      <c r="J397" s="8">
        <f>(+C397+E397+'Current &amp; Proposed Revenues'!D397*0.79+'Current &amp; Proposed Revenues'!F397*0.85)*0.2</f>
        <v>137.16399999999999</v>
      </c>
      <c r="K397" s="8">
        <f t="shared" si="39"/>
        <v>1678.4999999999998</v>
      </c>
      <c r="L397" s="8">
        <f t="shared" si="40"/>
        <v>335.70000000000005</v>
      </c>
      <c r="M397" s="8">
        <f t="shared" si="41"/>
        <v>923.17500000000007</v>
      </c>
      <c r="N397" s="8">
        <f t="shared" si="42"/>
        <v>419.625</v>
      </c>
      <c r="O397" s="8">
        <f t="shared" si="43"/>
        <v>1678.5</v>
      </c>
    </row>
    <row r="398" spans="1:15" outlineLevel="2" x14ac:dyDescent="0.25">
      <c r="A398" s="1" t="s">
        <v>372</v>
      </c>
      <c r="B398" s="1" t="s">
        <v>376</v>
      </c>
      <c r="C398" s="13">
        <v>97.17</v>
      </c>
      <c r="D398" s="13">
        <v>2402.9874</v>
      </c>
      <c r="E398" s="13">
        <v>34</v>
      </c>
      <c r="F398" s="13">
        <v>3952.0213999999996</v>
      </c>
      <c r="G398" s="8">
        <v>6486.1787999999997</v>
      </c>
      <c r="H398" s="8">
        <f>+'Current &amp; Proposed Revenues'!D398*1.08+'Current &amp; Proposed Revenues'!F398*5.56</f>
        <v>4815.7839999999997</v>
      </c>
      <c r="I398" s="8">
        <f>(+C398+E398+'Current &amp; Proposed Revenues'!D398*0.79+'Current &amp; Proposed Revenues'!F398*0.85)*0.8</f>
        <v>1336.3158400000002</v>
      </c>
      <c r="J398" s="8">
        <f>(+C398+E398+'Current &amp; Proposed Revenues'!D398*0.79+'Current &amp; Proposed Revenues'!F398*0.85)*0.2</f>
        <v>334.07896000000005</v>
      </c>
      <c r="K398" s="8">
        <f t="shared" si="39"/>
        <v>6486.1787999999997</v>
      </c>
      <c r="L398" s="8">
        <f t="shared" si="40"/>
        <v>1297.23576</v>
      </c>
      <c r="M398" s="8">
        <f t="shared" si="41"/>
        <v>3567.3983400000002</v>
      </c>
      <c r="N398" s="8">
        <f t="shared" si="42"/>
        <v>1621.5446999999999</v>
      </c>
      <c r="O398" s="8">
        <f t="shared" si="43"/>
        <v>6486.1787999999997</v>
      </c>
    </row>
    <row r="399" spans="1:15" outlineLevel="2" x14ac:dyDescent="0.25">
      <c r="A399" s="1" t="s">
        <v>372</v>
      </c>
      <c r="B399" s="1" t="s">
        <v>377</v>
      </c>
      <c r="C399" s="13">
        <v>0</v>
      </c>
      <c r="D399" s="13">
        <v>0</v>
      </c>
      <c r="E399" s="13">
        <v>0</v>
      </c>
      <c r="F399" s="13">
        <v>104.8676</v>
      </c>
      <c r="G399" s="8">
        <v>104.8676</v>
      </c>
      <c r="H399" s="8">
        <f>+'Current &amp; Proposed Revenues'!D399*1.08+'Current &amp; Proposed Revenues'!F399*5.56</f>
        <v>90.96159999999999</v>
      </c>
      <c r="I399" s="8">
        <f>(+C399+E399+'Current &amp; Proposed Revenues'!D399*0.79+'Current &amp; Proposed Revenues'!F399*0.85)*0.8</f>
        <v>11.1248</v>
      </c>
      <c r="J399" s="8">
        <f>(+C399+E399+'Current &amp; Proposed Revenues'!D399*0.79+'Current &amp; Proposed Revenues'!F399*0.85)*0.2</f>
        <v>2.7812000000000001</v>
      </c>
      <c r="K399" s="8">
        <f t="shared" si="39"/>
        <v>104.8676</v>
      </c>
      <c r="L399" s="8">
        <f t="shared" si="40"/>
        <v>20.973520000000001</v>
      </c>
      <c r="M399" s="8">
        <f t="shared" si="41"/>
        <v>57.67718</v>
      </c>
      <c r="N399" s="8">
        <f t="shared" si="42"/>
        <v>26.216899999999999</v>
      </c>
      <c r="O399" s="8">
        <f t="shared" si="43"/>
        <v>104.8676</v>
      </c>
    </row>
    <row r="400" spans="1:15" outlineLevel="2" x14ac:dyDescent="0.25">
      <c r="A400" s="1" t="s">
        <v>372</v>
      </c>
      <c r="B400" s="1" t="s">
        <v>378</v>
      </c>
      <c r="C400" s="13">
        <v>233.64250000000001</v>
      </c>
      <c r="D400" s="13">
        <v>2021.5822000000001</v>
      </c>
      <c r="E400" s="13">
        <v>0</v>
      </c>
      <c r="F400" s="13">
        <v>6086.6154999999999</v>
      </c>
      <c r="G400" s="8">
        <v>8341.8402000000006</v>
      </c>
      <c r="H400" s="8">
        <f>+'Current &amp; Proposed Revenues'!D400*1.08+'Current &amp; Proposed Revenues'!F400*5.56</f>
        <v>6447.0427999999993</v>
      </c>
      <c r="I400" s="8">
        <f>(+C400+E400+'Current &amp; Proposed Revenues'!D400*0.79+'Current &amp; Proposed Revenues'!F400*0.85)*0.8</f>
        <v>1515.8379199999999</v>
      </c>
      <c r="J400" s="8">
        <f>(+C400+E400+'Current &amp; Proposed Revenues'!D400*0.79+'Current &amp; Proposed Revenues'!F400*0.85)*0.2</f>
        <v>378.95947999999999</v>
      </c>
      <c r="K400" s="8">
        <f t="shared" si="39"/>
        <v>8341.8401999999987</v>
      </c>
      <c r="L400" s="8">
        <f t="shared" si="40"/>
        <v>1668.3680400000003</v>
      </c>
      <c r="M400" s="8">
        <f t="shared" si="41"/>
        <v>4588.0121100000006</v>
      </c>
      <c r="N400" s="8">
        <f t="shared" si="42"/>
        <v>2085.4600500000001</v>
      </c>
      <c r="O400" s="8">
        <f t="shared" si="43"/>
        <v>8341.8402000000006</v>
      </c>
    </row>
    <row r="401" spans="1:15" outlineLevel="2" x14ac:dyDescent="0.25">
      <c r="A401" s="1" t="s">
        <v>372</v>
      </c>
      <c r="B401" s="1" t="s">
        <v>11</v>
      </c>
      <c r="C401" s="13">
        <v>415.08179999999999</v>
      </c>
      <c r="D401" s="13">
        <v>3493.4031000000004</v>
      </c>
      <c r="E401" s="13">
        <v>68</v>
      </c>
      <c r="F401" s="13">
        <v>3609.8555999999999</v>
      </c>
      <c r="G401" s="8">
        <v>7586.3405000000002</v>
      </c>
      <c r="H401" s="8">
        <f>+'Current &amp; Proposed Revenues'!D401*1.08+'Current &amp; Proposed Revenues'!F401*5.56</f>
        <v>5148.75</v>
      </c>
      <c r="I401" s="8">
        <f>(+C401+E401+'Current &amp; Proposed Revenues'!D401*0.79+'Current &amp; Proposed Revenues'!F401*0.85)*0.8</f>
        <v>1950.0724000000002</v>
      </c>
      <c r="J401" s="8">
        <f>(+C401+E401+'Current &amp; Proposed Revenues'!D401*0.79+'Current &amp; Proposed Revenues'!F401*0.85)*0.2</f>
        <v>487.51810000000006</v>
      </c>
      <c r="K401" s="8">
        <f t="shared" si="39"/>
        <v>7586.3405000000002</v>
      </c>
      <c r="L401" s="8">
        <f t="shared" si="40"/>
        <v>1517.2681000000002</v>
      </c>
      <c r="M401" s="8">
        <f t="shared" si="41"/>
        <v>4172.4872750000004</v>
      </c>
      <c r="N401" s="8">
        <f t="shared" si="42"/>
        <v>1896.5851250000001</v>
      </c>
      <c r="O401" s="8">
        <f t="shared" si="43"/>
        <v>7586.3405000000002</v>
      </c>
    </row>
    <row r="402" spans="1:15" outlineLevel="2" x14ac:dyDescent="0.25">
      <c r="A402" s="1" t="s">
        <v>372</v>
      </c>
      <c r="B402" s="1" t="s">
        <v>379</v>
      </c>
      <c r="C402" s="13">
        <v>394.21000000000004</v>
      </c>
      <c r="D402" s="13">
        <v>5404.3187000000007</v>
      </c>
      <c r="E402" s="13">
        <v>94.35</v>
      </c>
      <c r="F402" s="13">
        <v>8617.50785</v>
      </c>
      <c r="G402" s="8">
        <v>14510.386550000001</v>
      </c>
      <c r="H402" s="8">
        <f>+'Current &amp; Proposed Revenues'!D402*1.08+'Current &amp; Proposed Revenues'!F402*5.56</f>
        <v>10595.991399999999</v>
      </c>
      <c r="I402" s="8">
        <f>(+C402+E402+'Current &amp; Proposed Revenues'!D402*0.79+'Current &amp; Proposed Revenues'!F402*0.85)*0.8</f>
        <v>3131.5161200000002</v>
      </c>
      <c r="J402" s="8">
        <f>(+C402+E402+'Current &amp; Proposed Revenues'!D402*0.79+'Current &amp; Proposed Revenues'!F402*0.85)*0.2</f>
        <v>782.87903000000006</v>
      </c>
      <c r="K402" s="8">
        <f t="shared" si="39"/>
        <v>14510.386549999999</v>
      </c>
      <c r="L402" s="8">
        <f t="shared" si="40"/>
        <v>2902.0773100000006</v>
      </c>
      <c r="M402" s="8">
        <f t="shared" si="41"/>
        <v>7980.7126025000016</v>
      </c>
      <c r="N402" s="8">
        <f t="shared" si="42"/>
        <v>3627.5966375000003</v>
      </c>
      <c r="O402" s="8">
        <f t="shared" si="43"/>
        <v>14510.386550000003</v>
      </c>
    </row>
    <row r="403" spans="1:15" outlineLevel="2" x14ac:dyDescent="0.25">
      <c r="A403" s="1" t="s">
        <v>372</v>
      </c>
      <c r="B403" s="1" t="s">
        <v>361</v>
      </c>
      <c r="C403" s="13">
        <v>0</v>
      </c>
      <c r="D403" s="13">
        <v>1345.9325000000001</v>
      </c>
      <c r="E403" s="13">
        <v>0</v>
      </c>
      <c r="F403" s="13">
        <v>0</v>
      </c>
      <c r="G403" s="8">
        <v>1345.9325000000001</v>
      </c>
      <c r="H403" s="8">
        <f>+'Current &amp; Proposed Revenues'!D403*1.08+'Current &amp; Proposed Revenues'!F403*5.56</f>
        <v>777.33</v>
      </c>
      <c r="I403" s="8">
        <f>(+C403+E403+'Current &amp; Proposed Revenues'!D403*0.79+'Current &amp; Proposed Revenues'!F403*0.85)*0.8</f>
        <v>454.88200000000006</v>
      </c>
      <c r="J403" s="8">
        <f>(+C403+E403+'Current &amp; Proposed Revenues'!D403*0.79+'Current &amp; Proposed Revenues'!F403*0.85)*0.2</f>
        <v>113.72050000000002</v>
      </c>
      <c r="K403" s="8">
        <f t="shared" si="39"/>
        <v>1345.9324999999999</v>
      </c>
      <c r="L403" s="8">
        <f t="shared" si="40"/>
        <v>269.18650000000002</v>
      </c>
      <c r="M403" s="8">
        <f t="shared" si="41"/>
        <v>740.26287500000012</v>
      </c>
      <c r="N403" s="8">
        <f t="shared" si="42"/>
        <v>336.48312500000003</v>
      </c>
      <c r="O403" s="8">
        <f t="shared" si="43"/>
        <v>1345.9325000000001</v>
      </c>
    </row>
    <row r="404" spans="1:15" outlineLevel="2" x14ac:dyDescent="0.25">
      <c r="A404" s="1" t="s">
        <v>372</v>
      </c>
      <c r="B404" s="1" t="s">
        <v>380</v>
      </c>
      <c r="C404" s="13">
        <v>84.53</v>
      </c>
      <c r="D404" s="13">
        <v>1749.8525000000002</v>
      </c>
      <c r="E404" s="13">
        <v>69.232500000000002</v>
      </c>
      <c r="F404" s="13">
        <v>1812.6197999999999</v>
      </c>
      <c r="G404" s="8">
        <v>3716.2348000000002</v>
      </c>
      <c r="H404" s="8">
        <f>+'Current &amp; Proposed Revenues'!D404*1.08+'Current &amp; Proposed Revenues'!F404*5.56</f>
        <v>2582.8667999999998</v>
      </c>
      <c r="I404" s="8">
        <f>(+C404+E404+'Current &amp; Proposed Revenues'!D404*0.79+'Current &amp; Proposed Revenues'!F404*0.85)*0.8</f>
        <v>906.6944000000002</v>
      </c>
      <c r="J404" s="8">
        <f>(+C404+E404+'Current &amp; Proposed Revenues'!D404*0.79+'Current &amp; Proposed Revenues'!F404*0.85)*0.2</f>
        <v>226.67360000000005</v>
      </c>
      <c r="K404" s="8">
        <f t="shared" si="39"/>
        <v>3716.2348000000002</v>
      </c>
      <c r="L404" s="8">
        <f t="shared" si="40"/>
        <v>743.24696000000006</v>
      </c>
      <c r="M404" s="8">
        <f t="shared" si="41"/>
        <v>2043.9291400000002</v>
      </c>
      <c r="N404" s="8">
        <f t="shared" si="42"/>
        <v>929.05870000000004</v>
      </c>
      <c r="O404" s="8">
        <f t="shared" si="43"/>
        <v>3716.2348000000002</v>
      </c>
    </row>
    <row r="405" spans="1:15" outlineLevel="2" x14ac:dyDescent="0.25">
      <c r="A405" s="1" t="s">
        <v>372</v>
      </c>
      <c r="B405" s="1" t="s">
        <v>381</v>
      </c>
      <c r="C405" s="13">
        <v>239.07769999999999</v>
      </c>
      <c r="D405" s="13">
        <v>1785.8500000000001</v>
      </c>
      <c r="E405" s="13">
        <v>109.64999999999999</v>
      </c>
      <c r="F405" s="13">
        <v>775.61</v>
      </c>
      <c r="G405" s="8">
        <v>2910.1877000000004</v>
      </c>
      <c r="H405" s="8">
        <f>+'Current &amp; Proposed Revenues'!D405*1.08+'Current &amp; Proposed Revenues'!F405*5.56</f>
        <v>1704.16</v>
      </c>
      <c r="I405" s="8">
        <f>(+C405+E405+'Current &amp; Proposed Revenues'!D405*0.79+'Current &amp; Proposed Revenues'!F405*0.85)*0.8</f>
        <v>964.82215999999994</v>
      </c>
      <c r="J405" s="8">
        <f>(+C405+E405+'Current &amp; Proposed Revenues'!D405*0.79+'Current &amp; Proposed Revenues'!F405*0.85)*0.2</f>
        <v>241.20553999999998</v>
      </c>
      <c r="K405" s="8">
        <f t="shared" si="39"/>
        <v>2910.1876999999999</v>
      </c>
      <c r="L405" s="8">
        <f t="shared" si="40"/>
        <v>582.03754000000015</v>
      </c>
      <c r="M405" s="8">
        <f t="shared" si="41"/>
        <v>1600.6032350000003</v>
      </c>
      <c r="N405" s="8">
        <f t="shared" si="42"/>
        <v>727.5469250000001</v>
      </c>
      <c r="O405" s="8">
        <f t="shared" si="43"/>
        <v>2910.1877000000004</v>
      </c>
    </row>
    <row r="406" spans="1:15" outlineLevel="2" x14ac:dyDescent="0.25">
      <c r="A406" s="1" t="s">
        <v>372</v>
      </c>
      <c r="B406" s="1" t="s">
        <v>144</v>
      </c>
      <c r="C406" s="13">
        <v>117.236</v>
      </c>
      <c r="D406" s="13">
        <v>617.08130000000006</v>
      </c>
      <c r="E406" s="13">
        <v>172.7302</v>
      </c>
      <c r="F406" s="13">
        <v>1511.84337</v>
      </c>
      <c r="G406" s="8">
        <v>2418.8908700000002</v>
      </c>
      <c r="H406" s="8">
        <f>+'Current &amp; Proposed Revenues'!D406*1.08+'Current &amp; Proposed Revenues'!F406*5.56</f>
        <v>1667.7541200000001</v>
      </c>
      <c r="I406" s="8">
        <f>(+C406+E406+'Current &amp; Proposed Revenues'!D406*0.79+'Current &amp; Proposed Revenues'!F406*0.85)*0.8</f>
        <v>600.90940000000001</v>
      </c>
      <c r="J406" s="8">
        <f>(+C406+E406+'Current &amp; Proposed Revenues'!D406*0.79+'Current &amp; Proposed Revenues'!F406*0.85)*0.2</f>
        <v>150.22735</v>
      </c>
      <c r="K406" s="8">
        <f t="shared" ref="K406:K473" si="47">SUM(H406:J406)</f>
        <v>2418.8908700000002</v>
      </c>
      <c r="L406" s="8">
        <f t="shared" ref="L406:L473" si="48">+G406*0.2</f>
        <v>483.77817400000004</v>
      </c>
      <c r="M406" s="8">
        <f t="shared" ref="M406:M473" si="49">+G406*0.55</f>
        <v>1330.3899785000001</v>
      </c>
      <c r="N406" s="8">
        <f t="shared" ref="N406:N473" si="50">+G406*0.25</f>
        <v>604.72271750000004</v>
      </c>
      <c r="O406" s="8">
        <f t="shared" ref="O406:O473" si="51">SUM(L406:N406)</f>
        <v>2418.8908700000002</v>
      </c>
    </row>
    <row r="407" spans="1:15" outlineLevel="2" x14ac:dyDescent="0.25">
      <c r="A407" s="1" t="s">
        <v>372</v>
      </c>
      <c r="B407" s="1" t="s">
        <v>335</v>
      </c>
      <c r="C407" s="13">
        <v>364.78250000000003</v>
      </c>
      <c r="D407" s="13">
        <v>1591.46911</v>
      </c>
      <c r="E407" s="13">
        <v>0</v>
      </c>
      <c r="F407" s="13">
        <v>2408.1729</v>
      </c>
      <c r="G407" s="8">
        <v>4364.4245099999998</v>
      </c>
      <c r="H407" s="8">
        <f>+'Current &amp; Proposed Revenues'!D407*1.08+'Current &amp; Proposed Revenues'!F407*5.56</f>
        <v>3007.9736399999997</v>
      </c>
      <c r="I407" s="8">
        <f>(+C407+E407+'Current &amp; Proposed Revenues'!D407*0.79+'Current &amp; Proposed Revenues'!F407*0.85)*0.8</f>
        <v>1085.1606960000001</v>
      </c>
      <c r="J407" s="8">
        <f>(+C407+E407+'Current &amp; Proposed Revenues'!D407*0.79+'Current &amp; Proposed Revenues'!F407*0.85)*0.2</f>
        <v>271.29017400000004</v>
      </c>
      <c r="K407" s="8">
        <f t="shared" si="47"/>
        <v>4364.4245099999998</v>
      </c>
      <c r="L407" s="8">
        <f t="shared" si="48"/>
        <v>872.88490200000001</v>
      </c>
      <c r="M407" s="8">
        <f t="shared" si="49"/>
        <v>2400.4334805000003</v>
      </c>
      <c r="N407" s="8">
        <f t="shared" si="50"/>
        <v>1091.1061275</v>
      </c>
      <c r="O407" s="8">
        <f t="shared" si="51"/>
        <v>4364.4245100000007</v>
      </c>
    </row>
    <row r="408" spans="1:15" outlineLevel="2" x14ac:dyDescent="0.25">
      <c r="A408" s="1" t="s">
        <v>372</v>
      </c>
      <c r="B408" s="1" t="s">
        <v>371</v>
      </c>
      <c r="C408" s="13">
        <v>418.13119999999998</v>
      </c>
      <c r="D408" s="13">
        <v>2306.2523000000001</v>
      </c>
      <c r="E408" s="13">
        <v>102</v>
      </c>
      <c r="F408" s="13">
        <v>8262.4259000000002</v>
      </c>
      <c r="G408" s="8">
        <v>11088.8094</v>
      </c>
      <c r="H408" s="8">
        <f>+'Current &amp; Proposed Revenues'!D408*1.08+'Current &amp; Proposed Revenues'!F408*5.56</f>
        <v>8498.7376000000004</v>
      </c>
      <c r="I408" s="8">
        <f>(+C408+E408+'Current &amp; Proposed Revenues'!D408*0.79+'Current &amp; Proposed Revenues'!F408*0.85)*0.8</f>
        <v>2072.05744</v>
      </c>
      <c r="J408" s="8">
        <f>(+C408+E408+'Current &amp; Proposed Revenues'!D408*0.79+'Current &amp; Proposed Revenues'!F408*0.85)*0.2</f>
        <v>518.01436000000001</v>
      </c>
      <c r="K408" s="8">
        <f t="shared" si="47"/>
        <v>11088.8094</v>
      </c>
      <c r="L408" s="8">
        <f t="shared" si="48"/>
        <v>2217.76188</v>
      </c>
      <c r="M408" s="8">
        <f t="shared" si="49"/>
        <v>6098.8451700000005</v>
      </c>
      <c r="N408" s="8">
        <f t="shared" si="50"/>
        <v>2772.20235</v>
      </c>
      <c r="O408" s="8">
        <f t="shared" si="51"/>
        <v>11088.8094</v>
      </c>
    </row>
    <row r="409" spans="1:15" outlineLevel="1" x14ac:dyDescent="0.25">
      <c r="A409" s="23" t="s">
        <v>1256</v>
      </c>
      <c r="B409" s="22"/>
      <c r="C409" s="13">
        <f t="shared" ref="C409:O409" si="52">SUBTOTAL(9,C395:C408)</f>
        <v>4617.0443999999998</v>
      </c>
      <c r="D409" s="13">
        <f t="shared" si="52"/>
        <v>31296.101210000001</v>
      </c>
      <c r="E409" s="13">
        <f t="shared" si="52"/>
        <v>1014.6126999999999</v>
      </c>
      <c r="F409" s="13">
        <f t="shared" si="52"/>
        <v>46905.123720000003</v>
      </c>
      <c r="G409" s="8">
        <f t="shared" si="52"/>
        <v>83832.882030000008</v>
      </c>
      <c r="H409" s="8">
        <f t="shared" si="52"/>
        <v>58760.009159999994</v>
      </c>
      <c r="I409" s="8">
        <f t="shared" si="52"/>
        <v>20058.298296000001</v>
      </c>
      <c r="J409" s="8">
        <f t="shared" si="52"/>
        <v>5014.5745740000002</v>
      </c>
      <c r="K409" s="8">
        <f t="shared" si="52"/>
        <v>83832.882029999993</v>
      </c>
      <c r="L409" s="8">
        <f t="shared" si="52"/>
        <v>16766.576406</v>
      </c>
      <c r="M409" s="8">
        <f t="shared" si="52"/>
        <v>46108.085116500013</v>
      </c>
      <c r="N409" s="8">
        <f t="shared" si="52"/>
        <v>20958.220507500002</v>
      </c>
      <c r="O409" s="8">
        <f t="shared" si="52"/>
        <v>83832.882030000008</v>
      </c>
    </row>
    <row r="410" spans="1:15" outlineLevel="2" x14ac:dyDescent="0.25">
      <c r="A410" s="1" t="s">
        <v>382</v>
      </c>
      <c r="B410" s="1" t="s">
        <v>383</v>
      </c>
      <c r="C410" s="13">
        <v>183.28</v>
      </c>
      <c r="D410" s="13">
        <v>3723.2560200000003</v>
      </c>
      <c r="E410" s="13">
        <v>102</v>
      </c>
      <c r="F410" s="13">
        <v>3453.0477700000001</v>
      </c>
      <c r="G410" s="8">
        <v>7461.5837900000006</v>
      </c>
      <c r="H410" s="8">
        <f>+'Current &amp; Proposed Revenues'!D410*1.08+'Current &amp; Proposed Revenues'!F410*5.56</f>
        <v>5145.4850000000006</v>
      </c>
      <c r="I410" s="8">
        <f>(+C410+E410+'Current &amp; Proposed Revenues'!D410*0.79+'Current &amp; Proposed Revenues'!F410*0.85)*0.8</f>
        <v>1852.8790320000001</v>
      </c>
      <c r="J410" s="8">
        <f>(+C410+E410+'Current &amp; Proposed Revenues'!D410*0.79+'Current &amp; Proposed Revenues'!F410*0.85)*0.2</f>
        <v>463.21975800000001</v>
      </c>
      <c r="K410" s="8">
        <f t="shared" si="47"/>
        <v>7461.5837900000006</v>
      </c>
      <c r="L410" s="8">
        <f t="shared" si="48"/>
        <v>1492.3167580000002</v>
      </c>
      <c r="M410" s="8">
        <f t="shared" si="49"/>
        <v>4103.8710845000005</v>
      </c>
      <c r="N410" s="8">
        <f t="shared" si="50"/>
        <v>1865.3959475000001</v>
      </c>
      <c r="O410" s="8">
        <f t="shared" si="51"/>
        <v>7461.5837900000006</v>
      </c>
    </row>
    <row r="411" spans="1:15" outlineLevel="2" x14ac:dyDescent="0.25">
      <c r="A411" s="1" t="s">
        <v>382</v>
      </c>
      <c r="B411" s="1" t="s">
        <v>384</v>
      </c>
      <c r="C411" s="13">
        <v>2201.335</v>
      </c>
      <c r="D411" s="13">
        <v>2156.9702000000002</v>
      </c>
      <c r="E411" s="13">
        <v>548.62400000000002</v>
      </c>
      <c r="F411" s="13">
        <v>6941.1966999999995</v>
      </c>
      <c r="G411" s="8">
        <v>11848.125899999999</v>
      </c>
      <c r="H411" s="8">
        <f>+'Current &amp; Proposed Revenues'!D411*1.08+'Current &amp; Proposed Revenues'!F411*5.56</f>
        <v>7266.4939999999988</v>
      </c>
      <c r="I411" s="8">
        <f>(+C411+E411+'Current &amp; Proposed Revenues'!D411*0.79+'Current &amp; Proposed Revenues'!F411*0.85)*0.8</f>
        <v>3665.3055199999999</v>
      </c>
      <c r="J411" s="8">
        <f>(+C411+E411+'Current &amp; Proposed Revenues'!D411*0.79+'Current &amp; Proposed Revenues'!F411*0.85)*0.2</f>
        <v>916.32637999999997</v>
      </c>
      <c r="K411" s="8">
        <f t="shared" si="47"/>
        <v>11848.125899999999</v>
      </c>
      <c r="L411" s="8">
        <f t="shared" si="48"/>
        <v>2369.62518</v>
      </c>
      <c r="M411" s="8">
        <f t="shared" si="49"/>
        <v>6516.4692450000002</v>
      </c>
      <c r="N411" s="8">
        <f t="shared" si="50"/>
        <v>2962.0314749999998</v>
      </c>
      <c r="O411" s="8">
        <f t="shared" si="51"/>
        <v>11848.125899999999</v>
      </c>
    </row>
    <row r="412" spans="1:15" outlineLevel="2" x14ac:dyDescent="0.25">
      <c r="A412" s="1" t="s">
        <v>382</v>
      </c>
      <c r="B412" s="1" t="s">
        <v>385</v>
      </c>
      <c r="C412" s="13">
        <v>9772.5133000000005</v>
      </c>
      <c r="D412" s="13">
        <v>7106.1683000000003</v>
      </c>
      <c r="E412" s="13">
        <v>698.69999999999993</v>
      </c>
      <c r="F412" s="13">
        <v>13751.289669999998</v>
      </c>
      <c r="G412" s="8">
        <v>31328.671269999999</v>
      </c>
      <c r="H412" s="8">
        <f>+'Current &amp; Proposed Revenues'!D412*1.08+'Current &amp; Proposed Revenues'!F412*5.56</f>
        <v>16031.892919999998</v>
      </c>
      <c r="I412" s="8">
        <f>(+C412+E412+'Current &amp; Proposed Revenues'!D412*0.79+'Current &amp; Proposed Revenues'!F412*0.85)*0.8</f>
        <v>12237.422680000001</v>
      </c>
      <c r="J412" s="8">
        <f>(+C412+E412+'Current &amp; Proposed Revenues'!D412*0.79+'Current &amp; Proposed Revenues'!F412*0.85)*0.2</f>
        <v>3059.3556700000004</v>
      </c>
      <c r="K412" s="8">
        <f t="shared" si="47"/>
        <v>31328.671270000003</v>
      </c>
      <c r="L412" s="8">
        <f t="shared" si="48"/>
        <v>6265.734254</v>
      </c>
      <c r="M412" s="8">
        <f t="shared" si="49"/>
        <v>17230.769198500002</v>
      </c>
      <c r="N412" s="8">
        <f t="shared" si="50"/>
        <v>7832.1678174999997</v>
      </c>
      <c r="O412" s="8">
        <f t="shared" si="51"/>
        <v>31328.671269999999</v>
      </c>
    </row>
    <row r="413" spans="1:15" outlineLevel="2" x14ac:dyDescent="0.25">
      <c r="A413" s="1" t="s">
        <v>382</v>
      </c>
      <c r="B413" s="1" t="s">
        <v>386</v>
      </c>
      <c r="C413" s="13">
        <v>5261.3209999999999</v>
      </c>
      <c r="D413" s="13">
        <v>2263.3451500000001</v>
      </c>
      <c r="E413" s="13">
        <v>628.94900000000007</v>
      </c>
      <c r="F413" s="13">
        <v>9933.2565000000013</v>
      </c>
      <c r="G413" s="8">
        <v>18086.871650000001</v>
      </c>
      <c r="H413" s="8">
        <f>+'Current &amp; Proposed Revenues'!D413*1.08+'Current &amp; Proposed Revenues'!F413*5.56</f>
        <v>9923.2266</v>
      </c>
      <c r="I413" s="8">
        <f>(+C413+E413+'Current &amp; Proposed Revenues'!D413*0.79+'Current &amp; Proposed Revenues'!F413*0.85)*0.8</f>
        <v>6530.916040000001</v>
      </c>
      <c r="J413" s="8">
        <f>(+C413+E413+'Current &amp; Proposed Revenues'!D413*0.79+'Current &amp; Proposed Revenues'!F413*0.85)*0.2</f>
        <v>1632.7290100000002</v>
      </c>
      <c r="K413" s="8">
        <f t="shared" si="47"/>
        <v>18086.871650000001</v>
      </c>
      <c r="L413" s="8">
        <f t="shared" si="48"/>
        <v>3617.3743300000006</v>
      </c>
      <c r="M413" s="8">
        <f t="shared" si="49"/>
        <v>9947.779407500002</v>
      </c>
      <c r="N413" s="8">
        <f t="shared" si="50"/>
        <v>4521.7179125000002</v>
      </c>
      <c r="O413" s="8">
        <f t="shared" si="51"/>
        <v>18086.871650000001</v>
      </c>
    </row>
    <row r="414" spans="1:15" outlineLevel="2" x14ac:dyDescent="0.25">
      <c r="A414" s="1" t="s">
        <v>382</v>
      </c>
      <c r="B414" s="1" t="s">
        <v>387</v>
      </c>
      <c r="C414" s="13">
        <v>15763.699500000001</v>
      </c>
      <c r="D414" s="13">
        <v>9846.7093999999997</v>
      </c>
      <c r="E414" s="13">
        <v>2688.0994999999998</v>
      </c>
      <c r="F414" s="13">
        <v>20130.51526</v>
      </c>
      <c r="G414" s="8">
        <v>48429.023660000006</v>
      </c>
      <c r="H414" s="8">
        <f>+'Current &amp; Proposed Revenues'!D414*1.08+'Current &amp; Proposed Revenues'!F414*5.56</f>
        <v>23147.97176</v>
      </c>
      <c r="I414" s="8">
        <f>(+C414+E414+'Current &amp; Proposed Revenues'!D414*0.79+'Current &amp; Proposed Revenues'!F414*0.85)*0.8</f>
        <v>20224.841520000002</v>
      </c>
      <c r="J414" s="8">
        <f>(+C414+E414+'Current &amp; Proposed Revenues'!D414*0.79+'Current &amp; Proposed Revenues'!F414*0.85)*0.2</f>
        <v>5056.2103800000004</v>
      </c>
      <c r="K414" s="8">
        <f t="shared" si="47"/>
        <v>48429.023660000006</v>
      </c>
      <c r="L414" s="8">
        <f t="shared" si="48"/>
        <v>9685.8047320000023</v>
      </c>
      <c r="M414" s="8">
        <f t="shared" si="49"/>
        <v>26635.963013000004</v>
      </c>
      <c r="N414" s="8">
        <f t="shared" si="50"/>
        <v>12107.255915000002</v>
      </c>
      <c r="O414" s="8">
        <f t="shared" si="51"/>
        <v>48429.023660000006</v>
      </c>
    </row>
    <row r="415" spans="1:15" outlineLevel="2" x14ac:dyDescent="0.25">
      <c r="A415" s="1" t="s">
        <v>382</v>
      </c>
      <c r="B415" s="1" t="s">
        <v>388</v>
      </c>
      <c r="C415" s="13">
        <v>310.47000000000003</v>
      </c>
      <c r="D415" s="13">
        <v>4135.6228100000008</v>
      </c>
      <c r="E415" s="13">
        <v>164.9425</v>
      </c>
      <c r="F415" s="13">
        <v>5913.7378000000008</v>
      </c>
      <c r="G415" s="8">
        <v>10524.773110000002</v>
      </c>
      <c r="H415" s="8">
        <f>+'Current &amp; Proposed Revenues'!D415*1.08+'Current &amp; Proposed Revenues'!F415*5.56</f>
        <v>7518.0328399999999</v>
      </c>
      <c r="I415" s="8">
        <f>(+C415+E415+'Current &amp; Proposed Revenues'!D415*0.79+'Current &amp; Proposed Revenues'!F415*0.85)*0.8</f>
        <v>2405.3922160000002</v>
      </c>
      <c r="J415" s="8">
        <f>(+C415+E415+'Current &amp; Proposed Revenues'!D415*0.79+'Current &amp; Proposed Revenues'!F415*0.85)*0.2</f>
        <v>601.34805400000005</v>
      </c>
      <c r="K415" s="8">
        <f t="shared" si="47"/>
        <v>10524.77311</v>
      </c>
      <c r="L415" s="8">
        <f t="shared" si="48"/>
        <v>2104.9546220000007</v>
      </c>
      <c r="M415" s="8">
        <f t="shared" si="49"/>
        <v>5788.6252105000012</v>
      </c>
      <c r="N415" s="8">
        <f t="shared" si="50"/>
        <v>2631.1932775000005</v>
      </c>
      <c r="O415" s="8">
        <f t="shared" si="51"/>
        <v>10524.773110000002</v>
      </c>
    </row>
    <row r="416" spans="1:15" outlineLevel="2" x14ac:dyDescent="0.25">
      <c r="A416" s="1" t="s">
        <v>382</v>
      </c>
      <c r="B416" s="1" t="s">
        <v>389</v>
      </c>
      <c r="C416" s="13">
        <v>304.78989999999999</v>
      </c>
      <c r="D416" s="13">
        <v>554.52980000000002</v>
      </c>
      <c r="E416" s="13">
        <v>0</v>
      </c>
      <c r="F416" s="13">
        <v>2847.3860999999997</v>
      </c>
      <c r="G416" s="8">
        <v>3706.7057999999997</v>
      </c>
      <c r="H416" s="8">
        <f>+'Current &amp; Proposed Revenues'!D416*1.08+'Current &amp; Proposed Revenues'!F416*5.56</f>
        <v>2790.0707999999995</v>
      </c>
      <c r="I416" s="8">
        <f>(+C416+E416+'Current &amp; Proposed Revenues'!D416*0.79+'Current &amp; Proposed Revenues'!F416*0.85)*0.8</f>
        <v>733.30799999999999</v>
      </c>
      <c r="J416" s="8">
        <f>(+C416+E416+'Current &amp; Proposed Revenues'!D416*0.79+'Current &amp; Proposed Revenues'!F416*0.85)*0.2</f>
        <v>183.327</v>
      </c>
      <c r="K416" s="8">
        <f t="shared" si="47"/>
        <v>3706.7057999999997</v>
      </c>
      <c r="L416" s="8">
        <f t="shared" si="48"/>
        <v>741.34115999999995</v>
      </c>
      <c r="M416" s="8">
        <f t="shared" si="49"/>
        <v>2038.6881900000001</v>
      </c>
      <c r="N416" s="8">
        <f t="shared" si="50"/>
        <v>926.67644999999993</v>
      </c>
      <c r="O416" s="8">
        <f t="shared" si="51"/>
        <v>3706.7057999999997</v>
      </c>
    </row>
    <row r="417" spans="1:15" outlineLevel="2" x14ac:dyDescent="0.25">
      <c r="A417" s="1" t="s">
        <v>382</v>
      </c>
      <c r="B417" s="1" t="s">
        <v>390</v>
      </c>
      <c r="C417" s="13">
        <v>146.94</v>
      </c>
      <c r="D417" s="13">
        <v>880.71390000000008</v>
      </c>
      <c r="E417" s="13">
        <v>176.63849999999999</v>
      </c>
      <c r="F417" s="13">
        <v>3806.6426000000001</v>
      </c>
      <c r="G417" s="8">
        <v>5010.9350000000004</v>
      </c>
      <c r="H417" s="8">
        <f>+'Current &amp; Proposed Revenues'!D417*1.08+'Current &amp; Proposed Revenues'!F417*5.56</f>
        <v>3810.5092</v>
      </c>
      <c r="I417" s="8">
        <f>(+C417+E417+'Current &amp; Proposed Revenues'!D417*0.79+'Current &amp; Proposed Revenues'!F417*0.85)*0.8</f>
        <v>960.34064000000001</v>
      </c>
      <c r="J417" s="8">
        <f>(+C417+E417+'Current &amp; Proposed Revenues'!D417*0.79+'Current &amp; Proposed Revenues'!F417*0.85)*0.2</f>
        <v>240.08516</v>
      </c>
      <c r="K417" s="8">
        <f t="shared" si="47"/>
        <v>5010.9349999999995</v>
      </c>
      <c r="L417" s="8">
        <f t="shared" si="48"/>
        <v>1002.1870000000001</v>
      </c>
      <c r="M417" s="8">
        <f t="shared" si="49"/>
        <v>2756.0142500000006</v>
      </c>
      <c r="N417" s="8">
        <f t="shared" si="50"/>
        <v>1252.7337500000001</v>
      </c>
      <c r="O417" s="8">
        <f t="shared" si="51"/>
        <v>5010.9350000000013</v>
      </c>
    </row>
    <row r="418" spans="1:15" outlineLevel="1" x14ac:dyDescent="0.25">
      <c r="A418" s="23" t="s">
        <v>1255</v>
      </c>
      <c r="B418" s="22"/>
      <c r="C418" s="13">
        <f t="shared" ref="C418:O418" si="53">SUBTOTAL(9,C410:C417)</f>
        <v>33944.34870000001</v>
      </c>
      <c r="D418" s="13">
        <f t="shared" si="53"/>
        <v>30667.315580000002</v>
      </c>
      <c r="E418" s="13">
        <f t="shared" si="53"/>
        <v>5007.9534999999996</v>
      </c>
      <c r="F418" s="13">
        <f t="shared" si="53"/>
        <v>66777.072400000005</v>
      </c>
      <c r="G418" s="8">
        <f t="shared" si="53"/>
        <v>136396.69018000001</v>
      </c>
      <c r="H418" s="8">
        <f t="shared" si="53"/>
        <v>75633.683120000002</v>
      </c>
      <c r="I418" s="8">
        <f t="shared" si="53"/>
        <v>48610.405648000007</v>
      </c>
      <c r="J418" s="8">
        <f t="shared" si="53"/>
        <v>12152.601412000002</v>
      </c>
      <c r="K418" s="8">
        <f t="shared" si="53"/>
        <v>136396.69018000001</v>
      </c>
      <c r="L418" s="8">
        <f t="shared" si="53"/>
        <v>27279.338036000005</v>
      </c>
      <c r="M418" s="8">
        <f t="shared" si="53"/>
        <v>75018.17959900001</v>
      </c>
      <c r="N418" s="8">
        <f t="shared" si="53"/>
        <v>34099.172545000001</v>
      </c>
      <c r="O418" s="8">
        <f t="shared" si="53"/>
        <v>136396.69018000001</v>
      </c>
    </row>
    <row r="419" spans="1:15" outlineLevel="2" x14ac:dyDescent="0.25">
      <c r="A419" s="1" t="s">
        <v>391</v>
      </c>
      <c r="B419" s="1" t="s">
        <v>392</v>
      </c>
      <c r="C419" s="13">
        <v>0</v>
      </c>
      <c r="D419" s="13">
        <v>272.92649999999998</v>
      </c>
      <c r="E419" s="13">
        <v>0</v>
      </c>
      <c r="F419" s="13">
        <v>523.24829999999997</v>
      </c>
      <c r="G419" s="8">
        <v>796.1748</v>
      </c>
      <c r="H419" s="8">
        <f>+'Current &amp; Proposed Revenues'!D419*1.08+'Current &amp; Proposed Revenues'!F419*5.56</f>
        <v>611.48879999999997</v>
      </c>
      <c r="I419" s="8">
        <f>(+C419+E419+'Current &amp; Proposed Revenues'!D419*0.79+'Current &amp; Proposed Revenues'!F419*0.85)*0.8</f>
        <v>147.74879999999999</v>
      </c>
      <c r="J419" s="8">
        <f>(+C419+E419+'Current &amp; Proposed Revenues'!D419*0.79+'Current &amp; Proposed Revenues'!F419*0.85)*0.2</f>
        <v>36.937199999999997</v>
      </c>
      <c r="K419" s="8">
        <f t="shared" si="47"/>
        <v>796.17479999999989</v>
      </c>
      <c r="L419" s="8">
        <f t="shared" si="48"/>
        <v>159.23496</v>
      </c>
      <c r="M419" s="8">
        <f t="shared" si="49"/>
        <v>437.89614000000006</v>
      </c>
      <c r="N419" s="8">
        <f t="shared" si="50"/>
        <v>199.0437</v>
      </c>
      <c r="O419" s="8">
        <f t="shared" si="51"/>
        <v>796.1748</v>
      </c>
    </row>
    <row r="420" spans="1:15" outlineLevel="2" x14ac:dyDescent="0.25">
      <c r="A420" s="1" t="s">
        <v>391</v>
      </c>
      <c r="B420" s="1" t="s">
        <v>161</v>
      </c>
      <c r="C420" s="13">
        <v>11.06</v>
      </c>
      <c r="D420" s="13">
        <v>537.36507000000006</v>
      </c>
      <c r="E420" s="13">
        <v>0</v>
      </c>
      <c r="F420" s="13">
        <v>673.05000000000007</v>
      </c>
      <c r="G420" s="8">
        <v>1221.47507</v>
      </c>
      <c r="H420" s="8">
        <f>+'Current &amp; Proposed Revenues'!D420*1.08+'Current &amp; Proposed Revenues'!F420*5.56</f>
        <v>894.14987999999994</v>
      </c>
      <c r="I420" s="8">
        <f>(+C420+E420+'Current &amp; Proposed Revenues'!D420*0.79+'Current &amp; Proposed Revenues'!F420*0.85)*0.8</f>
        <v>261.86015200000003</v>
      </c>
      <c r="J420" s="8">
        <f>(+C420+E420+'Current &amp; Proposed Revenues'!D420*0.79+'Current &amp; Proposed Revenues'!F420*0.85)*0.2</f>
        <v>65.465038000000007</v>
      </c>
      <c r="K420" s="8">
        <f t="shared" si="47"/>
        <v>1221.47507</v>
      </c>
      <c r="L420" s="8">
        <f t="shared" si="48"/>
        <v>244.29501400000001</v>
      </c>
      <c r="M420" s="8">
        <f t="shared" si="49"/>
        <v>671.81128850000005</v>
      </c>
      <c r="N420" s="8">
        <f t="shared" si="50"/>
        <v>305.36876749999999</v>
      </c>
      <c r="O420" s="8">
        <f t="shared" si="51"/>
        <v>1221.47507</v>
      </c>
    </row>
    <row r="421" spans="1:15" outlineLevel="2" x14ac:dyDescent="0.25">
      <c r="A421" s="1" t="s">
        <v>391</v>
      </c>
      <c r="B421" s="1" t="s">
        <v>393</v>
      </c>
      <c r="C421" s="13">
        <v>0</v>
      </c>
      <c r="D421" s="13">
        <v>248.87830000000002</v>
      </c>
      <c r="E421" s="13">
        <v>0</v>
      </c>
      <c r="F421" s="13">
        <v>0</v>
      </c>
      <c r="G421" s="8">
        <v>248.87830000000002</v>
      </c>
      <c r="H421" s="8">
        <f>+'Current &amp; Proposed Revenues'!D421*1.08+'Current &amp; Proposed Revenues'!F421*5.56</f>
        <v>143.7372</v>
      </c>
      <c r="I421" s="8">
        <f>(+C421+E421+'Current &amp; Proposed Revenues'!D421*0.79+'Current &amp; Proposed Revenues'!F421*0.85)*0.8</f>
        <v>84.112880000000018</v>
      </c>
      <c r="J421" s="8">
        <f>(+C421+E421+'Current &amp; Proposed Revenues'!D421*0.79+'Current &amp; Proposed Revenues'!F421*0.85)*0.2</f>
        <v>21.028220000000005</v>
      </c>
      <c r="K421" s="8">
        <f t="shared" si="47"/>
        <v>248.87830000000002</v>
      </c>
      <c r="L421" s="8">
        <f t="shared" si="48"/>
        <v>49.775660000000009</v>
      </c>
      <c r="M421" s="8">
        <f t="shared" si="49"/>
        <v>136.88306500000002</v>
      </c>
      <c r="N421" s="8">
        <f t="shared" si="50"/>
        <v>62.219575000000006</v>
      </c>
      <c r="O421" s="8">
        <f t="shared" si="51"/>
        <v>248.87830000000002</v>
      </c>
    </row>
    <row r="422" spans="1:15" outlineLevel="2" x14ac:dyDescent="0.25">
      <c r="A422" s="1" t="s">
        <v>391</v>
      </c>
      <c r="B422" s="1" t="s">
        <v>394</v>
      </c>
      <c r="C422" s="13">
        <v>14.22</v>
      </c>
      <c r="D422" s="13">
        <v>829.64420000000007</v>
      </c>
      <c r="E422" s="13">
        <v>0</v>
      </c>
      <c r="F422" s="13">
        <v>428.36106999999998</v>
      </c>
      <c r="G422" s="8">
        <v>1272.2252700000001</v>
      </c>
      <c r="H422" s="8">
        <f>+'Current &amp; Proposed Revenues'!D422*1.08+'Current &amp; Proposed Revenues'!F422*5.56</f>
        <v>850.71091999999999</v>
      </c>
      <c r="I422" s="8">
        <f>(+C422+E422+'Current &amp; Proposed Revenues'!D422*0.79+'Current &amp; Proposed Revenues'!F422*0.85)*0.8</f>
        <v>337.21148000000011</v>
      </c>
      <c r="J422" s="8">
        <f>(+C422+E422+'Current &amp; Proposed Revenues'!D422*0.79+'Current &amp; Proposed Revenues'!F422*0.85)*0.2</f>
        <v>84.302870000000027</v>
      </c>
      <c r="K422" s="8">
        <f t="shared" si="47"/>
        <v>1272.2252700000001</v>
      </c>
      <c r="L422" s="8">
        <f t="shared" si="48"/>
        <v>254.44505400000003</v>
      </c>
      <c r="M422" s="8">
        <f t="shared" si="49"/>
        <v>699.72389850000013</v>
      </c>
      <c r="N422" s="8">
        <f t="shared" si="50"/>
        <v>318.05631750000003</v>
      </c>
      <c r="O422" s="8">
        <f t="shared" si="51"/>
        <v>1272.2252700000001</v>
      </c>
    </row>
    <row r="423" spans="1:15" outlineLevel="2" x14ac:dyDescent="0.25">
      <c r="A423" s="1" t="s">
        <v>391</v>
      </c>
      <c r="B423" s="1" t="s">
        <v>395</v>
      </c>
      <c r="C423" s="13">
        <v>0</v>
      </c>
      <c r="D423" s="13">
        <v>461.32900000000001</v>
      </c>
      <c r="E423" s="13">
        <v>0</v>
      </c>
      <c r="F423" s="13">
        <v>108.97</v>
      </c>
      <c r="G423" s="8">
        <v>570.29899999999998</v>
      </c>
      <c r="H423" s="8">
        <f>+'Current &amp; Proposed Revenues'!D423*1.08+'Current &amp; Proposed Revenues'!F423*5.56</f>
        <v>360.95599999999996</v>
      </c>
      <c r="I423" s="8">
        <f>(+C423+E423+'Current &amp; Proposed Revenues'!D423*0.79+'Current &amp; Proposed Revenues'!F423*0.85)*0.8</f>
        <v>167.4744</v>
      </c>
      <c r="J423" s="8">
        <f>(+C423+E423+'Current &amp; Proposed Revenues'!D423*0.79+'Current &amp; Proposed Revenues'!F423*0.85)*0.2</f>
        <v>41.868600000000001</v>
      </c>
      <c r="K423" s="8">
        <f t="shared" si="47"/>
        <v>570.29899999999998</v>
      </c>
      <c r="L423" s="8">
        <f t="shared" si="48"/>
        <v>114.0598</v>
      </c>
      <c r="M423" s="8">
        <f t="shared" si="49"/>
        <v>313.66444999999999</v>
      </c>
      <c r="N423" s="8">
        <f t="shared" si="50"/>
        <v>142.57474999999999</v>
      </c>
      <c r="O423" s="8">
        <f t="shared" si="51"/>
        <v>570.29899999999998</v>
      </c>
    </row>
    <row r="424" spans="1:15" outlineLevel="2" x14ac:dyDescent="0.25">
      <c r="A424" s="1" t="s">
        <v>391</v>
      </c>
      <c r="B424" s="1" t="s">
        <v>396</v>
      </c>
      <c r="C424" s="13">
        <v>0</v>
      </c>
      <c r="D424" s="13">
        <v>286.2783</v>
      </c>
      <c r="E424" s="13">
        <v>0</v>
      </c>
      <c r="F424" s="13">
        <v>147.43</v>
      </c>
      <c r="G424" s="8">
        <v>433.70830000000001</v>
      </c>
      <c r="H424" s="8">
        <f>+'Current &amp; Proposed Revenues'!D424*1.08+'Current &amp; Proposed Revenues'!F424*5.56</f>
        <v>293.21720000000005</v>
      </c>
      <c r="I424" s="8">
        <f>(+C424+E424+'Current &amp; Proposed Revenues'!D424*0.79+'Current &amp; Proposed Revenues'!F424*0.85)*0.8</f>
        <v>112.39288000000002</v>
      </c>
      <c r="J424" s="8">
        <f>(+C424+E424+'Current &amp; Proposed Revenues'!D424*0.79+'Current &amp; Proposed Revenues'!F424*0.85)*0.2</f>
        <v>28.098220000000005</v>
      </c>
      <c r="K424" s="8">
        <f t="shared" si="47"/>
        <v>433.70830000000007</v>
      </c>
      <c r="L424" s="8">
        <f t="shared" si="48"/>
        <v>86.74166000000001</v>
      </c>
      <c r="M424" s="8">
        <f t="shared" si="49"/>
        <v>238.53956500000001</v>
      </c>
      <c r="N424" s="8">
        <f t="shared" si="50"/>
        <v>108.427075</v>
      </c>
      <c r="O424" s="8">
        <f t="shared" si="51"/>
        <v>433.70830000000001</v>
      </c>
    </row>
    <row r="425" spans="1:15" outlineLevel="2" x14ac:dyDescent="0.25">
      <c r="A425" s="1" t="s">
        <v>391</v>
      </c>
      <c r="B425" s="1" t="s">
        <v>397</v>
      </c>
      <c r="C425" s="13">
        <v>0</v>
      </c>
      <c r="D425" s="13">
        <v>235.62</v>
      </c>
      <c r="E425" s="13">
        <v>0</v>
      </c>
      <c r="F425" s="13">
        <v>70.510000000000005</v>
      </c>
      <c r="G425" s="8">
        <v>306.13</v>
      </c>
      <c r="H425" s="8">
        <f>+'Current &amp; Proposed Revenues'!D425*1.08+'Current &amp; Proposed Revenues'!F425*5.56</f>
        <v>197.24</v>
      </c>
      <c r="I425" s="8">
        <f>(+C425+E425+'Current &amp; Proposed Revenues'!D425*0.79+'Current &amp; Proposed Revenues'!F425*0.85)*0.8</f>
        <v>87.112000000000009</v>
      </c>
      <c r="J425" s="8">
        <f>(+C425+E425+'Current &amp; Proposed Revenues'!D425*0.79+'Current &amp; Proposed Revenues'!F425*0.85)*0.2</f>
        <v>21.778000000000002</v>
      </c>
      <c r="K425" s="8">
        <f t="shared" si="47"/>
        <v>306.13000000000005</v>
      </c>
      <c r="L425" s="8">
        <f t="shared" si="48"/>
        <v>61.225999999999999</v>
      </c>
      <c r="M425" s="8">
        <f t="shared" si="49"/>
        <v>168.3715</v>
      </c>
      <c r="N425" s="8">
        <f t="shared" si="50"/>
        <v>76.532499999999999</v>
      </c>
      <c r="O425" s="8">
        <f t="shared" si="51"/>
        <v>306.13</v>
      </c>
    </row>
    <row r="426" spans="1:15" outlineLevel="2" x14ac:dyDescent="0.25">
      <c r="A426" s="1" t="s">
        <v>391</v>
      </c>
      <c r="B426" s="1" t="s">
        <v>398</v>
      </c>
      <c r="C426" s="13">
        <v>0</v>
      </c>
      <c r="D426" s="13">
        <v>124.74769999999999</v>
      </c>
      <c r="E426" s="13">
        <v>0</v>
      </c>
      <c r="F426" s="13">
        <v>151.57727</v>
      </c>
      <c r="G426" s="8">
        <v>276.32497000000001</v>
      </c>
      <c r="H426" s="8">
        <f>+'Current &amp; Proposed Revenues'!D426*1.08+'Current &amp; Proposed Revenues'!F426*5.56</f>
        <v>203.52411999999998</v>
      </c>
      <c r="I426" s="8">
        <f>(+C426+E426+'Current &amp; Proposed Revenues'!D426*0.79+'Current &amp; Proposed Revenues'!F426*0.85)*0.8</f>
        <v>58.240679999999998</v>
      </c>
      <c r="J426" s="8">
        <f>(+C426+E426+'Current &amp; Proposed Revenues'!D426*0.79+'Current &amp; Proposed Revenues'!F426*0.85)*0.2</f>
        <v>14.560169999999999</v>
      </c>
      <c r="K426" s="8">
        <f t="shared" si="47"/>
        <v>276.32497000000001</v>
      </c>
      <c r="L426" s="8">
        <f t="shared" si="48"/>
        <v>55.264994000000002</v>
      </c>
      <c r="M426" s="8">
        <f t="shared" si="49"/>
        <v>151.9787335</v>
      </c>
      <c r="N426" s="8">
        <f t="shared" si="50"/>
        <v>69.081242500000002</v>
      </c>
      <c r="O426" s="8">
        <f t="shared" si="51"/>
        <v>276.32497000000001</v>
      </c>
    </row>
    <row r="427" spans="1:15" outlineLevel="2" x14ac:dyDescent="0.25">
      <c r="A427" s="1" t="s">
        <v>391</v>
      </c>
      <c r="B427" s="1" t="s">
        <v>399</v>
      </c>
      <c r="C427" s="13">
        <v>0</v>
      </c>
      <c r="D427" s="13">
        <v>502.63730000000004</v>
      </c>
      <c r="E427" s="13">
        <v>0</v>
      </c>
      <c r="F427" s="13">
        <v>0</v>
      </c>
      <c r="G427" s="8">
        <v>502.63730000000004</v>
      </c>
      <c r="H427" s="8">
        <f>+'Current &amp; Proposed Revenues'!D427*1.08+'Current &amp; Proposed Revenues'!F427*5.56</f>
        <v>290.29320000000001</v>
      </c>
      <c r="I427" s="8">
        <f>(+C427+E427+'Current &amp; Proposed Revenues'!D427*0.79+'Current &amp; Proposed Revenues'!F427*0.85)*0.8</f>
        <v>169.87528000000003</v>
      </c>
      <c r="J427" s="8">
        <f>(+C427+E427+'Current &amp; Proposed Revenues'!D427*0.79+'Current &amp; Proposed Revenues'!F427*0.85)*0.2</f>
        <v>42.468820000000008</v>
      </c>
      <c r="K427" s="8">
        <f t="shared" si="47"/>
        <v>502.63730000000004</v>
      </c>
      <c r="L427" s="8">
        <f t="shared" si="48"/>
        <v>100.52746000000002</v>
      </c>
      <c r="M427" s="8">
        <f t="shared" si="49"/>
        <v>276.45051500000005</v>
      </c>
      <c r="N427" s="8">
        <f t="shared" si="50"/>
        <v>125.65932500000001</v>
      </c>
      <c r="O427" s="8">
        <f t="shared" si="51"/>
        <v>502.6373000000001</v>
      </c>
    </row>
    <row r="428" spans="1:15" outlineLevel="2" x14ac:dyDescent="0.25">
      <c r="A428" s="1" t="s">
        <v>391</v>
      </c>
      <c r="B428" s="1" t="s">
        <v>400</v>
      </c>
      <c r="C428" s="13">
        <v>0</v>
      </c>
      <c r="D428" s="13">
        <v>307.68979999999999</v>
      </c>
      <c r="E428" s="13">
        <v>0</v>
      </c>
      <c r="F428" s="13">
        <v>331.58929999999998</v>
      </c>
      <c r="G428" s="8">
        <v>639.27909999999997</v>
      </c>
      <c r="H428" s="8">
        <f>+'Current &amp; Proposed Revenues'!D428*1.08+'Current &amp; Proposed Revenues'!F428*5.56</f>
        <v>465.322</v>
      </c>
      <c r="I428" s="8">
        <f>(+C428+E428+'Current &amp; Proposed Revenues'!D428*0.79+'Current &amp; Proposed Revenues'!F428*0.85)*0.8</f>
        <v>139.16568000000001</v>
      </c>
      <c r="J428" s="8">
        <f>(+C428+E428+'Current &amp; Proposed Revenues'!D428*0.79+'Current &amp; Proposed Revenues'!F428*0.85)*0.2</f>
        <v>34.791420000000002</v>
      </c>
      <c r="K428" s="8">
        <f t="shared" si="47"/>
        <v>639.27909999999997</v>
      </c>
      <c r="L428" s="8">
        <f t="shared" si="48"/>
        <v>127.85581999999999</v>
      </c>
      <c r="M428" s="8">
        <f t="shared" si="49"/>
        <v>351.60350499999998</v>
      </c>
      <c r="N428" s="8">
        <f t="shared" si="50"/>
        <v>159.81977499999999</v>
      </c>
      <c r="O428" s="8">
        <f t="shared" si="51"/>
        <v>639.27909999999997</v>
      </c>
    </row>
    <row r="429" spans="1:15" outlineLevel="2" x14ac:dyDescent="0.25">
      <c r="A429" s="1" t="s">
        <v>391</v>
      </c>
      <c r="B429" s="1" t="s">
        <v>401</v>
      </c>
      <c r="C429" s="13">
        <v>0</v>
      </c>
      <c r="D429" s="13">
        <v>93.5</v>
      </c>
      <c r="E429" s="13">
        <v>0</v>
      </c>
      <c r="F429" s="13">
        <v>0</v>
      </c>
      <c r="G429" s="8">
        <v>93.5</v>
      </c>
      <c r="H429" s="8">
        <f>+'Current &amp; Proposed Revenues'!D429*1.08+'Current &amp; Proposed Revenues'!F429*5.56</f>
        <v>54</v>
      </c>
      <c r="I429" s="8">
        <f>(+C429+E429+'Current &amp; Proposed Revenues'!D429*0.79+'Current &amp; Proposed Revenues'!F429*0.85)*0.8</f>
        <v>31.6</v>
      </c>
      <c r="J429" s="8">
        <f>(+C429+E429+'Current &amp; Proposed Revenues'!D429*0.79+'Current &amp; Proposed Revenues'!F429*0.85)*0.2</f>
        <v>7.9</v>
      </c>
      <c r="K429" s="8">
        <f t="shared" si="47"/>
        <v>93.5</v>
      </c>
      <c r="L429" s="8">
        <f t="shared" si="48"/>
        <v>18.7</v>
      </c>
      <c r="M429" s="8">
        <f t="shared" si="49"/>
        <v>51.425000000000004</v>
      </c>
      <c r="N429" s="8">
        <f t="shared" si="50"/>
        <v>23.375</v>
      </c>
      <c r="O429" s="8">
        <f t="shared" si="51"/>
        <v>93.5</v>
      </c>
    </row>
    <row r="430" spans="1:15" outlineLevel="2" x14ac:dyDescent="0.25">
      <c r="A430" s="1" t="s">
        <v>391</v>
      </c>
      <c r="B430" s="1" t="s">
        <v>402</v>
      </c>
      <c r="C430" s="13">
        <v>42.660000000000004</v>
      </c>
      <c r="D430" s="13">
        <v>638.94908000000009</v>
      </c>
      <c r="E430" s="13">
        <v>8.5</v>
      </c>
      <c r="F430" s="13">
        <v>395.24059999999997</v>
      </c>
      <c r="G430" s="8">
        <v>1085.34968</v>
      </c>
      <c r="H430" s="8">
        <f>+'Current &amp; Proposed Revenues'!D430*1.08+'Current &amp; Proposed Revenues'!F430*5.56</f>
        <v>711.84832000000006</v>
      </c>
      <c r="I430" s="8">
        <f>(+C430+E430+'Current &amp; Proposed Revenues'!D430*0.79+'Current &amp; Proposed Revenues'!F430*0.85)*0.8</f>
        <v>298.80108800000005</v>
      </c>
      <c r="J430" s="8">
        <f>(+C430+E430+'Current &amp; Proposed Revenues'!D430*0.79+'Current &amp; Proposed Revenues'!F430*0.85)*0.2</f>
        <v>74.700272000000012</v>
      </c>
      <c r="K430" s="8">
        <f t="shared" si="47"/>
        <v>1085.34968</v>
      </c>
      <c r="L430" s="8">
        <f t="shared" si="48"/>
        <v>217.06993600000001</v>
      </c>
      <c r="M430" s="8">
        <f t="shared" si="49"/>
        <v>596.9423240000001</v>
      </c>
      <c r="N430" s="8">
        <f t="shared" si="50"/>
        <v>271.33742000000001</v>
      </c>
      <c r="O430" s="8">
        <f t="shared" si="51"/>
        <v>1085.34968</v>
      </c>
    </row>
    <row r="431" spans="1:15" outlineLevel="2" x14ac:dyDescent="0.25">
      <c r="A431" s="1" t="s">
        <v>391</v>
      </c>
      <c r="B431" s="1" t="s">
        <v>403</v>
      </c>
      <c r="C431" s="13">
        <v>0</v>
      </c>
      <c r="D431" s="13">
        <v>362.78000000000003</v>
      </c>
      <c r="E431" s="13">
        <v>0</v>
      </c>
      <c r="F431" s="13">
        <v>0</v>
      </c>
      <c r="G431" s="8">
        <v>362.78000000000003</v>
      </c>
      <c r="H431" s="8">
        <f>+'Current &amp; Proposed Revenues'!D431*1.08+'Current &amp; Proposed Revenues'!F431*5.56</f>
        <v>209.52</v>
      </c>
      <c r="I431" s="8">
        <f>(+C431+E431+'Current &amp; Proposed Revenues'!D431*0.79+'Current &amp; Proposed Revenues'!F431*0.85)*0.8</f>
        <v>122.60800000000002</v>
      </c>
      <c r="J431" s="8">
        <f>(+C431+E431+'Current &amp; Proposed Revenues'!D431*0.79+'Current &amp; Proposed Revenues'!F431*0.85)*0.2</f>
        <v>30.652000000000005</v>
      </c>
      <c r="K431" s="8">
        <f t="shared" si="47"/>
        <v>362.78000000000003</v>
      </c>
      <c r="L431" s="8">
        <f t="shared" si="48"/>
        <v>72.556000000000012</v>
      </c>
      <c r="M431" s="8">
        <f t="shared" si="49"/>
        <v>199.52900000000002</v>
      </c>
      <c r="N431" s="8">
        <f t="shared" si="50"/>
        <v>90.695000000000007</v>
      </c>
      <c r="O431" s="8">
        <f t="shared" si="51"/>
        <v>362.78000000000003</v>
      </c>
    </row>
    <row r="432" spans="1:15" outlineLevel="2" x14ac:dyDescent="0.25">
      <c r="A432" s="1" t="s">
        <v>391</v>
      </c>
      <c r="B432" s="1" t="s">
        <v>404</v>
      </c>
      <c r="C432" s="13">
        <v>0</v>
      </c>
      <c r="D432" s="13">
        <v>932.49420000000009</v>
      </c>
      <c r="E432" s="13">
        <v>0</v>
      </c>
      <c r="F432" s="13">
        <v>724.33</v>
      </c>
      <c r="G432" s="8">
        <v>1656.8242</v>
      </c>
      <c r="H432" s="8">
        <f>+'Current &amp; Proposed Revenues'!D432*1.08+'Current &amp; Proposed Revenues'!F432*5.56</f>
        <v>1166.8328000000001</v>
      </c>
      <c r="I432" s="8">
        <f>(+C432+E432+'Current &amp; Proposed Revenues'!D432*0.79+'Current &amp; Proposed Revenues'!F432*0.85)*0.8</f>
        <v>391.99312000000009</v>
      </c>
      <c r="J432" s="8">
        <f>(+C432+E432+'Current &amp; Proposed Revenues'!D432*0.79+'Current &amp; Proposed Revenues'!F432*0.85)*0.2</f>
        <v>97.998280000000022</v>
      </c>
      <c r="K432" s="8">
        <f t="shared" si="47"/>
        <v>1656.8242000000002</v>
      </c>
      <c r="L432" s="8">
        <f t="shared" si="48"/>
        <v>331.36484000000002</v>
      </c>
      <c r="M432" s="8">
        <f t="shared" si="49"/>
        <v>911.25331000000006</v>
      </c>
      <c r="N432" s="8">
        <f t="shared" si="50"/>
        <v>414.20605</v>
      </c>
      <c r="O432" s="8">
        <f t="shared" si="51"/>
        <v>1656.8242</v>
      </c>
    </row>
    <row r="433" spans="1:15" outlineLevel="2" x14ac:dyDescent="0.25">
      <c r="A433" s="1" t="s">
        <v>391</v>
      </c>
      <c r="B433" s="1" t="s">
        <v>405</v>
      </c>
      <c r="C433" s="13">
        <v>0</v>
      </c>
      <c r="D433" s="13">
        <v>357.71230000000003</v>
      </c>
      <c r="E433" s="13">
        <v>0</v>
      </c>
      <c r="F433" s="13">
        <v>64.099999999999994</v>
      </c>
      <c r="G433" s="8">
        <v>421.81230000000005</v>
      </c>
      <c r="H433" s="8">
        <f>+'Current &amp; Proposed Revenues'!D433*1.08+'Current &amp; Proposed Revenues'!F433*5.56</f>
        <v>262.19319999999999</v>
      </c>
      <c r="I433" s="8">
        <f>(+C433+E433+'Current &amp; Proposed Revenues'!D433*0.79+'Current &amp; Proposed Revenues'!F433*0.85)*0.8</f>
        <v>127.69528000000001</v>
      </c>
      <c r="J433" s="8">
        <f>(+C433+E433+'Current &amp; Proposed Revenues'!D433*0.79+'Current &amp; Proposed Revenues'!F433*0.85)*0.2</f>
        <v>31.923820000000003</v>
      </c>
      <c r="K433" s="8">
        <f t="shared" si="47"/>
        <v>421.81229999999999</v>
      </c>
      <c r="L433" s="8">
        <f t="shared" si="48"/>
        <v>84.362460000000013</v>
      </c>
      <c r="M433" s="8">
        <f t="shared" si="49"/>
        <v>231.99676500000004</v>
      </c>
      <c r="N433" s="8">
        <f t="shared" si="50"/>
        <v>105.45307500000001</v>
      </c>
      <c r="O433" s="8">
        <f t="shared" si="51"/>
        <v>421.81230000000005</v>
      </c>
    </row>
    <row r="434" spans="1:15" outlineLevel="2" x14ac:dyDescent="0.25">
      <c r="A434" s="1" t="s">
        <v>391</v>
      </c>
      <c r="B434" s="1" t="s">
        <v>237</v>
      </c>
      <c r="C434" s="13">
        <v>0</v>
      </c>
      <c r="D434" s="13">
        <v>54.230000000000004</v>
      </c>
      <c r="E434" s="13">
        <v>0</v>
      </c>
      <c r="F434" s="13">
        <v>0</v>
      </c>
      <c r="G434" s="8">
        <v>54.230000000000004</v>
      </c>
      <c r="H434" s="8">
        <f>+'Current &amp; Proposed Revenues'!D434*1.08+'Current &amp; Proposed Revenues'!F434*5.56</f>
        <v>31.32</v>
      </c>
      <c r="I434" s="8">
        <f>(+C434+E434+'Current &amp; Proposed Revenues'!D434*0.79+'Current &amp; Proposed Revenues'!F434*0.85)*0.8</f>
        <v>18.327999999999999</v>
      </c>
      <c r="J434" s="8">
        <f>(+C434+E434+'Current &amp; Proposed Revenues'!D434*0.79+'Current &amp; Proposed Revenues'!F434*0.85)*0.2</f>
        <v>4.5819999999999999</v>
      </c>
      <c r="K434" s="8">
        <f t="shared" si="47"/>
        <v>54.23</v>
      </c>
      <c r="L434" s="8">
        <f t="shared" si="48"/>
        <v>10.846000000000002</v>
      </c>
      <c r="M434" s="8">
        <f t="shared" si="49"/>
        <v>29.826500000000003</v>
      </c>
      <c r="N434" s="8">
        <f t="shared" si="50"/>
        <v>13.557500000000001</v>
      </c>
      <c r="O434" s="8">
        <f t="shared" si="51"/>
        <v>54.230000000000004</v>
      </c>
    </row>
    <row r="435" spans="1:15" outlineLevel="2" x14ac:dyDescent="0.25">
      <c r="A435" s="1" t="s">
        <v>391</v>
      </c>
      <c r="B435" s="1" t="s">
        <v>406</v>
      </c>
      <c r="C435" s="13">
        <v>0</v>
      </c>
      <c r="D435" s="13">
        <v>143.99</v>
      </c>
      <c r="E435" s="13">
        <v>0</v>
      </c>
      <c r="F435" s="13">
        <v>83.33</v>
      </c>
      <c r="G435" s="8">
        <v>227.32</v>
      </c>
      <c r="H435" s="8">
        <f>+'Current &amp; Proposed Revenues'!D435*1.08+'Current &amp; Proposed Revenues'!F435*5.56</f>
        <v>155.44</v>
      </c>
      <c r="I435" s="8">
        <f>(+C435+E435+'Current &amp; Proposed Revenues'!D435*0.79+'Current &amp; Proposed Revenues'!F435*0.85)*0.8</f>
        <v>57.504000000000012</v>
      </c>
      <c r="J435" s="8">
        <f>(+C435+E435+'Current &amp; Proposed Revenues'!D435*0.79+'Current &amp; Proposed Revenues'!F435*0.85)*0.2</f>
        <v>14.376000000000003</v>
      </c>
      <c r="K435" s="8">
        <f t="shared" si="47"/>
        <v>227.32000000000002</v>
      </c>
      <c r="L435" s="8">
        <f t="shared" si="48"/>
        <v>45.463999999999999</v>
      </c>
      <c r="M435" s="8">
        <f t="shared" si="49"/>
        <v>125.02600000000001</v>
      </c>
      <c r="N435" s="8">
        <f t="shared" si="50"/>
        <v>56.83</v>
      </c>
      <c r="O435" s="8">
        <f t="shared" si="51"/>
        <v>227.32</v>
      </c>
    </row>
    <row r="436" spans="1:15" outlineLevel="2" x14ac:dyDescent="0.25">
      <c r="A436" s="1" t="s">
        <v>391</v>
      </c>
      <c r="B436" s="1" t="s">
        <v>407</v>
      </c>
      <c r="C436" s="13">
        <v>0</v>
      </c>
      <c r="D436" s="13">
        <v>43.010000000000005</v>
      </c>
      <c r="E436" s="13">
        <v>0</v>
      </c>
      <c r="F436" s="13">
        <v>0</v>
      </c>
      <c r="G436" s="8">
        <v>43.010000000000005</v>
      </c>
      <c r="H436" s="8">
        <f>+'Current &amp; Proposed Revenues'!D436*1.08+'Current &amp; Proposed Revenues'!F436*5.56</f>
        <v>24.840000000000003</v>
      </c>
      <c r="I436" s="8">
        <f>(+C436+E436+'Current &amp; Proposed Revenues'!D436*0.79+'Current &amp; Proposed Revenues'!F436*0.85)*0.8</f>
        <v>14.536000000000001</v>
      </c>
      <c r="J436" s="8">
        <f>(+C436+E436+'Current &amp; Proposed Revenues'!D436*0.79+'Current &amp; Proposed Revenues'!F436*0.85)*0.2</f>
        <v>3.6340000000000003</v>
      </c>
      <c r="K436" s="8">
        <f t="shared" si="47"/>
        <v>43.010000000000005</v>
      </c>
      <c r="L436" s="8">
        <f t="shared" si="48"/>
        <v>8.6020000000000021</v>
      </c>
      <c r="M436" s="8">
        <f t="shared" si="49"/>
        <v>23.655500000000004</v>
      </c>
      <c r="N436" s="8">
        <f t="shared" si="50"/>
        <v>10.752500000000001</v>
      </c>
      <c r="O436" s="8">
        <f t="shared" si="51"/>
        <v>43.010000000000005</v>
      </c>
    </row>
    <row r="437" spans="1:15" outlineLevel="1" x14ac:dyDescent="0.25">
      <c r="A437" s="23" t="s">
        <v>1254</v>
      </c>
      <c r="B437" s="22"/>
      <c r="C437" s="13">
        <f t="shared" ref="C437:O437" si="54">SUBTOTAL(9,C419:C436)</f>
        <v>67.94</v>
      </c>
      <c r="D437" s="13">
        <f t="shared" si="54"/>
        <v>6433.7817500000001</v>
      </c>
      <c r="E437" s="13">
        <f t="shared" si="54"/>
        <v>8.5</v>
      </c>
      <c r="F437" s="13">
        <f t="shared" si="54"/>
        <v>3701.7365399999999</v>
      </c>
      <c r="G437" s="8">
        <f t="shared" si="54"/>
        <v>10211.958289999999</v>
      </c>
      <c r="H437" s="8">
        <f t="shared" si="54"/>
        <v>6926.63364</v>
      </c>
      <c r="I437" s="8">
        <f t="shared" si="54"/>
        <v>2628.2597200000005</v>
      </c>
      <c r="J437" s="8">
        <f t="shared" si="54"/>
        <v>657.06493000000012</v>
      </c>
      <c r="K437" s="8">
        <f t="shared" si="54"/>
        <v>10211.958289999999</v>
      </c>
      <c r="L437" s="8">
        <f t="shared" si="54"/>
        <v>2042.3916580000002</v>
      </c>
      <c r="M437" s="8">
        <f t="shared" si="54"/>
        <v>5616.5770595000013</v>
      </c>
      <c r="N437" s="8">
        <f t="shared" si="54"/>
        <v>2552.9895724999997</v>
      </c>
      <c r="O437" s="8">
        <f t="shared" si="54"/>
        <v>10211.958289999999</v>
      </c>
    </row>
    <row r="438" spans="1:15" outlineLevel="2" x14ac:dyDescent="0.25">
      <c r="A438" s="1" t="s">
        <v>408</v>
      </c>
      <c r="B438" s="1" t="s">
        <v>409</v>
      </c>
      <c r="C438" s="13">
        <v>221.20000000000002</v>
      </c>
      <c r="D438" s="13">
        <v>1750.4135000000001</v>
      </c>
      <c r="E438" s="13">
        <v>417.18849999999998</v>
      </c>
      <c r="F438" s="13">
        <v>3809.2066</v>
      </c>
      <c r="G438" s="8">
        <v>6198.0086000000001</v>
      </c>
      <c r="H438" s="8">
        <f>+'Current &amp; Proposed Revenues'!D438*1.08+'Current &amp; Proposed Revenues'!F438*5.56</f>
        <v>4315.0195999999996</v>
      </c>
      <c r="I438" s="8">
        <f>(+C438+E438+'Current &amp; Proposed Revenues'!D438*0.79+'Current &amp; Proposed Revenues'!F438*0.85)*0.8</f>
        <v>1506.3912</v>
      </c>
      <c r="J438" s="8">
        <f>(+C438+E438+'Current &amp; Proposed Revenues'!D438*0.79+'Current &amp; Proposed Revenues'!F438*0.85)*0.2</f>
        <v>376.59780000000001</v>
      </c>
      <c r="K438" s="8">
        <f t="shared" si="47"/>
        <v>6198.0085999999992</v>
      </c>
      <c r="L438" s="8">
        <f t="shared" si="48"/>
        <v>1239.6017200000001</v>
      </c>
      <c r="M438" s="8">
        <f t="shared" si="49"/>
        <v>3408.9047300000002</v>
      </c>
      <c r="N438" s="8">
        <f t="shared" si="50"/>
        <v>1549.50215</v>
      </c>
      <c r="O438" s="8">
        <f t="shared" si="51"/>
        <v>6198.008600000001</v>
      </c>
    </row>
    <row r="439" spans="1:15" outlineLevel="2" x14ac:dyDescent="0.25">
      <c r="A439" s="1" t="s">
        <v>408</v>
      </c>
      <c r="B439" s="1" t="s">
        <v>410</v>
      </c>
      <c r="C439" s="13">
        <v>1264.8295000000001</v>
      </c>
      <c r="D439" s="13">
        <v>4193.3067000000001</v>
      </c>
      <c r="E439" s="13">
        <v>595</v>
      </c>
      <c r="F439" s="13">
        <v>3326.79</v>
      </c>
      <c r="G439" s="8">
        <v>9379.9261999999999</v>
      </c>
      <c r="H439" s="8">
        <f>+'Current &amp; Proposed Revenues'!D439*1.08+'Current &amp; Proposed Revenues'!F439*5.56</f>
        <v>5307.4427999999998</v>
      </c>
      <c r="I439" s="8">
        <f>(+C439+E439+'Current &amp; Proposed Revenues'!D439*0.79+'Current &amp; Proposed Revenues'!F439*0.85)*0.8</f>
        <v>3257.9867200000003</v>
      </c>
      <c r="J439" s="8">
        <f>(+C439+E439+'Current &amp; Proposed Revenues'!D439*0.79+'Current &amp; Proposed Revenues'!F439*0.85)*0.2</f>
        <v>814.49668000000008</v>
      </c>
      <c r="K439" s="8">
        <f t="shared" si="47"/>
        <v>9379.9261999999999</v>
      </c>
      <c r="L439" s="8">
        <f t="shared" si="48"/>
        <v>1875.98524</v>
      </c>
      <c r="M439" s="8">
        <f t="shared" si="49"/>
        <v>5158.9594100000004</v>
      </c>
      <c r="N439" s="8">
        <f t="shared" si="50"/>
        <v>2344.98155</v>
      </c>
      <c r="O439" s="8">
        <f t="shared" si="51"/>
        <v>9379.9261999999999</v>
      </c>
    </row>
    <row r="440" spans="1:15" outlineLevel="2" x14ac:dyDescent="0.25">
      <c r="A440" s="1" t="s">
        <v>408</v>
      </c>
      <c r="B440" s="1" t="s">
        <v>411</v>
      </c>
      <c r="C440" s="13">
        <v>3853.7938000000004</v>
      </c>
      <c r="D440" s="13">
        <v>5011.7121999999999</v>
      </c>
      <c r="E440" s="13">
        <v>272.79050000000001</v>
      </c>
      <c r="F440" s="13">
        <v>657.85829999999999</v>
      </c>
      <c r="G440" s="8">
        <v>9796.1548000000003</v>
      </c>
      <c r="H440" s="8">
        <f>+'Current &amp; Proposed Revenues'!D440*1.08+'Current &amp; Proposed Revenues'!F440*5.56</f>
        <v>3465.0876000000003</v>
      </c>
      <c r="I440" s="8">
        <f>(+C440+E440+'Current &amp; Proposed Revenues'!D440*0.79+'Current &amp; Proposed Revenues'!F440*0.85)*0.8</f>
        <v>5064.8537600000009</v>
      </c>
      <c r="J440" s="8">
        <f>(+C440+E440+'Current &amp; Proposed Revenues'!D440*0.79+'Current &amp; Proposed Revenues'!F440*0.85)*0.2</f>
        <v>1266.2134400000002</v>
      </c>
      <c r="K440" s="8">
        <f t="shared" si="47"/>
        <v>9796.1548000000003</v>
      </c>
      <c r="L440" s="8">
        <f t="shared" si="48"/>
        <v>1959.2309600000001</v>
      </c>
      <c r="M440" s="8">
        <f t="shared" si="49"/>
        <v>5387.8851400000003</v>
      </c>
      <c r="N440" s="8">
        <f t="shared" si="50"/>
        <v>2449.0387000000001</v>
      </c>
      <c r="O440" s="8">
        <f t="shared" si="51"/>
        <v>9796.1548000000003</v>
      </c>
    </row>
    <row r="441" spans="1:15" outlineLevel="2" x14ac:dyDescent="0.25">
      <c r="A441" s="1" t="s">
        <v>408</v>
      </c>
      <c r="B441" s="1" t="s">
        <v>412</v>
      </c>
      <c r="C441" s="13">
        <v>4510.9790000000003</v>
      </c>
      <c r="D441" s="13">
        <v>621.00829999999996</v>
      </c>
      <c r="E441" s="13">
        <v>34</v>
      </c>
      <c r="F441" s="13">
        <v>2202.0401200000001</v>
      </c>
      <c r="G441" s="8">
        <v>7368.0274200000003</v>
      </c>
      <c r="H441" s="8">
        <f>+'Current &amp; Proposed Revenues'!D441*1.08+'Current &amp; Proposed Revenues'!F441*5.56</f>
        <v>2268.6951199999999</v>
      </c>
      <c r="I441" s="8">
        <f>(+C441+E441+'Current &amp; Proposed Revenues'!D441*0.79+'Current &amp; Proposed Revenues'!F441*0.85)*0.8</f>
        <v>4079.4658400000003</v>
      </c>
      <c r="J441" s="8">
        <f>(+C441+E441+'Current &amp; Proposed Revenues'!D441*0.79+'Current &amp; Proposed Revenues'!F441*0.85)*0.2</f>
        <v>1019.8664600000001</v>
      </c>
      <c r="K441" s="8">
        <f t="shared" si="47"/>
        <v>7368.0274200000003</v>
      </c>
      <c r="L441" s="8">
        <f t="shared" si="48"/>
        <v>1473.6054840000002</v>
      </c>
      <c r="M441" s="8">
        <f t="shared" si="49"/>
        <v>4052.4150810000006</v>
      </c>
      <c r="N441" s="8">
        <f t="shared" si="50"/>
        <v>1842.0068550000001</v>
      </c>
      <c r="O441" s="8">
        <f t="shared" si="51"/>
        <v>7368.0274200000003</v>
      </c>
    </row>
    <row r="442" spans="1:15" outlineLevel="2" x14ac:dyDescent="0.25">
      <c r="A442" s="1" t="s">
        <v>408</v>
      </c>
      <c r="B442" s="1" t="s">
        <v>413</v>
      </c>
      <c r="C442" s="13">
        <v>14091.9568</v>
      </c>
      <c r="D442" s="13">
        <v>1263.1476</v>
      </c>
      <c r="E442" s="13">
        <v>160.26750000000001</v>
      </c>
      <c r="F442" s="13">
        <v>1211.49</v>
      </c>
      <c r="G442" s="8">
        <v>16726.8619</v>
      </c>
      <c r="H442" s="8">
        <f>+'Current &amp; Proposed Revenues'!D442*1.08+'Current &amp; Proposed Revenues'!F442*5.56</f>
        <v>1780.3584000000001</v>
      </c>
      <c r="I442" s="8">
        <f>(+C442+E442+'Current &amp; Proposed Revenues'!D442*0.79+'Current &amp; Proposed Revenues'!F442*0.85)*0.8</f>
        <v>11957.202799999999</v>
      </c>
      <c r="J442" s="8">
        <f>(+C442+E442+'Current &amp; Proposed Revenues'!D442*0.79+'Current &amp; Proposed Revenues'!F442*0.85)*0.2</f>
        <v>2989.3006999999998</v>
      </c>
      <c r="K442" s="8">
        <f t="shared" si="47"/>
        <v>16726.8619</v>
      </c>
      <c r="L442" s="8">
        <f t="shared" si="48"/>
        <v>3345.3723800000002</v>
      </c>
      <c r="M442" s="8">
        <f t="shared" si="49"/>
        <v>9199.7740450000001</v>
      </c>
      <c r="N442" s="8">
        <f t="shared" si="50"/>
        <v>4181.715475</v>
      </c>
      <c r="O442" s="8">
        <f t="shared" si="51"/>
        <v>16726.8619</v>
      </c>
    </row>
    <row r="443" spans="1:15" outlineLevel="2" x14ac:dyDescent="0.25">
      <c r="A443" s="1" t="s">
        <v>408</v>
      </c>
      <c r="B443" s="1" t="s">
        <v>414</v>
      </c>
      <c r="C443" s="13">
        <v>0</v>
      </c>
      <c r="D443" s="13">
        <v>0</v>
      </c>
      <c r="E443" s="13">
        <v>150.44999999999999</v>
      </c>
      <c r="F443" s="13">
        <v>1163.9278000000002</v>
      </c>
      <c r="G443" s="8">
        <v>1314.3778000000002</v>
      </c>
      <c r="H443" s="8">
        <f>+'Current &amp; Proposed Revenues'!D443*1.08+'Current &amp; Proposed Revenues'!F443*5.56</f>
        <v>1009.5848</v>
      </c>
      <c r="I443" s="8">
        <f>(+C443+E443+'Current &amp; Proposed Revenues'!D443*0.79+'Current &amp; Proposed Revenues'!F443*0.85)*0.8</f>
        <v>243.83440000000002</v>
      </c>
      <c r="J443" s="8">
        <f>(+C443+E443+'Current &amp; Proposed Revenues'!D443*0.79+'Current &amp; Proposed Revenues'!F443*0.85)*0.2</f>
        <v>60.958600000000004</v>
      </c>
      <c r="K443" s="8">
        <f t="shared" si="47"/>
        <v>1314.3778</v>
      </c>
      <c r="L443" s="8">
        <f t="shared" si="48"/>
        <v>262.87556000000006</v>
      </c>
      <c r="M443" s="8">
        <f t="shared" si="49"/>
        <v>722.9077900000002</v>
      </c>
      <c r="N443" s="8">
        <f t="shared" si="50"/>
        <v>328.59445000000005</v>
      </c>
      <c r="O443" s="8">
        <f t="shared" si="51"/>
        <v>1314.3778000000002</v>
      </c>
    </row>
    <row r="444" spans="1:15" outlineLevel="2" x14ac:dyDescent="0.25">
      <c r="A444" s="1" t="s">
        <v>408</v>
      </c>
      <c r="B444" s="1" t="s">
        <v>415</v>
      </c>
      <c r="C444" s="13">
        <v>1586.873</v>
      </c>
      <c r="D444" s="13">
        <v>4098.2733000000007</v>
      </c>
      <c r="E444" s="13">
        <v>267.26549999999997</v>
      </c>
      <c r="F444" s="13">
        <v>7490.4054999999998</v>
      </c>
      <c r="G444" s="8">
        <v>13442.817299999999</v>
      </c>
      <c r="H444" s="8">
        <f>+'Current &amp; Proposed Revenues'!D444*1.08+'Current &amp; Proposed Revenues'!F444*5.56</f>
        <v>8864.0551999999989</v>
      </c>
      <c r="I444" s="8">
        <f>(+C444+E444+'Current &amp; Proposed Revenues'!D444*0.79+'Current &amp; Proposed Revenues'!F444*0.85)*0.8</f>
        <v>3663.0096800000001</v>
      </c>
      <c r="J444" s="8">
        <f>(+C444+E444+'Current &amp; Proposed Revenues'!D444*0.79+'Current &amp; Proposed Revenues'!F444*0.85)*0.2</f>
        <v>915.75242000000003</v>
      </c>
      <c r="K444" s="8">
        <f t="shared" si="47"/>
        <v>13442.817299999999</v>
      </c>
      <c r="L444" s="8">
        <f t="shared" si="48"/>
        <v>2688.5634599999998</v>
      </c>
      <c r="M444" s="8">
        <f t="shared" si="49"/>
        <v>7393.5495149999997</v>
      </c>
      <c r="N444" s="8">
        <f t="shared" si="50"/>
        <v>3360.7043249999997</v>
      </c>
      <c r="O444" s="8">
        <f t="shared" si="51"/>
        <v>13442.817299999999</v>
      </c>
    </row>
    <row r="445" spans="1:15" outlineLevel="2" x14ac:dyDescent="0.25">
      <c r="A445" s="1" t="s">
        <v>408</v>
      </c>
      <c r="B445" s="1" t="s">
        <v>416</v>
      </c>
      <c r="C445" s="13">
        <v>101.91000000000001</v>
      </c>
      <c r="D445" s="13">
        <v>486.20000000000005</v>
      </c>
      <c r="E445" s="13">
        <v>54.000500000000002</v>
      </c>
      <c r="F445" s="13">
        <v>1012.73513</v>
      </c>
      <c r="G445" s="8">
        <v>1654.84563</v>
      </c>
      <c r="H445" s="8">
        <f>+'Current &amp; Proposed Revenues'!D445*1.08+'Current &amp; Proposed Revenues'!F445*5.56</f>
        <v>1159.24108</v>
      </c>
      <c r="I445" s="8">
        <f>(+C445+E445+'Current &amp; Proposed Revenues'!D445*0.79+'Current &amp; Proposed Revenues'!F445*0.85)*0.8</f>
        <v>396.48364000000004</v>
      </c>
      <c r="J445" s="8">
        <f>(+C445+E445+'Current &amp; Proposed Revenues'!D445*0.79+'Current &amp; Proposed Revenues'!F445*0.85)*0.2</f>
        <v>99.120910000000009</v>
      </c>
      <c r="K445" s="8">
        <f t="shared" si="47"/>
        <v>1654.8456300000003</v>
      </c>
      <c r="L445" s="8">
        <f t="shared" si="48"/>
        <v>330.96912600000002</v>
      </c>
      <c r="M445" s="8">
        <f t="shared" si="49"/>
        <v>910.16509650000012</v>
      </c>
      <c r="N445" s="8">
        <f t="shared" si="50"/>
        <v>413.71140750000001</v>
      </c>
      <c r="O445" s="8">
        <f t="shared" si="51"/>
        <v>1654.84563</v>
      </c>
    </row>
    <row r="446" spans="1:15" outlineLevel="2" x14ac:dyDescent="0.25">
      <c r="A446" s="1" t="s">
        <v>408</v>
      </c>
      <c r="B446" s="1" t="s">
        <v>417</v>
      </c>
      <c r="C446" s="13">
        <v>138.566</v>
      </c>
      <c r="D446" s="13">
        <v>1710.115</v>
      </c>
      <c r="E446" s="13">
        <v>514.95550000000003</v>
      </c>
      <c r="F446" s="13">
        <v>3774.1567200000004</v>
      </c>
      <c r="G446" s="8">
        <v>6137.7932200000005</v>
      </c>
      <c r="H446" s="8">
        <f>+'Current &amp; Proposed Revenues'!D446*1.08+'Current &amp; Proposed Revenues'!F446*5.56</f>
        <v>4261.3435200000004</v>
      </c>
      <c r="I446" s="8">
        <f>(+C446+E446+'Current &amp; Proposed Revenues'!D446*0.79+'Current &amp; Proposed Revenues'!F446*0.85)*0.8</f>
        <v>1501.1597600000002</v>
      </c>
      <c r="J446" s="8">
        <f>(+C446+E446+'Current &amp; Proposed Revenues'!D446*0.79+'Current &amp; Proposed Revenues'!F446*0.85)*0.2</f>
        <v>375.28994000000006</v>
      </c>
      <c r="K446" s="8">
        <f t="shared" si="47"/>
        <v>6137.7932200000005</v>
      </c>
      <c r="L446" s="8">
        <f t="shared" si="48"/>
        <v>1227.5586440000002</v>
      </c>
      <c r="M446" s="8">
        <f t="shared" si="49"/>
        <v>3375.7862710000004</v>
      </c>
      <c r="N446" s="8">
        <f t="shared" si="50"/>
        <v>1534.4483050000001</v>
      </c>
      <c r="O446" s="8">
        <f t="shared" si="51"/>
        <v>6137.7932200000005</v>
      </c>
    </row>
    <row r="447" spans="1:15" outlineLevel="2" x14ac:dyDescent="0.25">
      <c r="A447" s="1" t="s">
        <v>408</v>
      </c>
      <c r="B447" s="1" t="s">
        <v>418</v>
      </c>
      <c r="C447" s="13">
        <v>19851.451799999999</v>
      </c>
      <c r="D447" s="13">
        <v>3383.9520000000002</v>
      </c>
      <c r="E447" s="13">
        <v>1146.2233000000001</v>
      </c>
      <c r="F447" s="13">
        <v>2993.6623</v>
      </c>
      <c r="G447" s="8">
        <v>27375.289400000001</v>
      </c>
      <c r="H447" s="8">
        <f>+'Current &amp; Proposed Revenues'!D447*1.08+'Current &amp; Proposed Revenues'!F447*5.56</f>
        <v>4551.0547999999999</v>
      </c>
      <c r="I447" s="8">
        <f>(+C447+E447+'Current &amp; Proposed Revenues'!D447*0.79+'Current &amp; Proposed Revenues'!F447*0.85)*0.8</f>
        <v>18259.38768</v>
      </c>
      <c r="J447" s="8">
        <f>(+C447+E447+'Current &amp; Proposed Revenues'!D447*0.79+'Current &amp; Proposed Revenues'!F447*0.85)*0.2</f>
        <v>4564.84692</v>
      </c>
      <c r="K447" s="8">
        <f t="shared" si="47"/>
        <v>27375.289399999998</v>
      </c>
      <c r="L447" s="8">
        <f t="shared" si="48"/>
        <v>5475.0578800000003</v>
      </c>
      <c r="M447" s="8">
        <f t="shared" si="49"/>
        <v>15056.409170000003</v>
      </c>
      <c r="N447" s="8">
        <f t="shared" si="50"/>
        <v>6843.8223500000004</v>
      </c>
      <c r="O447" s="8">
        <f t="shared" si="51"/>
        <v>27375.289400000001</v>
      </c>
    </row>
    <row r="448" spans="1:15" outlineLevel="2" x14ac:dyDescent="0.25">
      <c r="A448" s="1" t="s">
        <v>408</v>
      </c>
      <c r="B448" s="1" t="s">
        <v>11</v>
      </c>
      <c r="C448" s="13">
        <v>3046.7535000000003</v>
      </c>
      <c r="D448" s="13">
        <v>6542.1202000000003</v>
      </c>
      <c r="E448" s="13">
        <v>260.95</v>
      </c>
      <c r="F448" s="13">
        <v>4258.6117000000004</v>
      </c>
      <c r="G448" s="8">
        <v>14108.435400000002</v>
      </c>
      <c r="H448" s="8">
        <f>+'Current &amp; Proposed Revenues'!D448*1.08+'Current &amp; Proposed Revenues'!F448*5.56</f>
        <v>7472.2340000000004</v>
      </c>
      <c r="I448" s="8">
        <f>(+C448+E448+'Current &amp; Proposed Revenues'!D448*0.79+'Current &amp; Proposed Revenues'!F448*0.85)*0.8</f>
        <v>5308.9611199999999</v>
      </c>
      <c r="J448" s="8">
        <f>(+C448+E448+'Current &amp; Proposed Revenues'!D448*0.79+'Current &amp; Proposed Revenues'!F448*0.85)*0.2</f>
        <v>1327.24028</v>
      </c>
      <c r="K448" s="8">
        <f t="shared" si="47"/>
        <v>14108.4354</v>
      </c>
      <c r="L448" s="8">
        <f t="shared" si="48"/>
        <v>2821.6870800000006</v>
      </c>
      <c r="M448" s="8">
        <f t="shared" si="49"/>
        <v>7759.6394700000019</v>
      </c>
      <c r="N448" s="8">
        <f t="shared" si="50"/>
        <v>3527.1088500000005</v>
      </c>
      <c r="O448" s="8">
        <f t="shared" si="51"/>
        <v>14108.435400000002</v>
      </c>
    </row>
    <row r="449" spans="1:15" outlineLevel="2" x14ac:dyDescent="0.25">
      <c r="A449" s="1" t="s">
        <v>408</v>
      </c>
      <c r="B449" s="1" t="s">
        <v>419</v>
      </c>
      <c r="C449" s="13">
        <v>6597.1715000000004</v>
      </c>
      <c r="D449" s="13">
        <v>10599.085200000001</v>
      </c>
      <c r="E449" s="13">
        <v>1474.4286999999999</v>
      </c>
      <c r="F449" s="13">
        <v>16112.509320000001</v>
      </c>
      <c r="G449" s="8">
        <v>34783.19472</v>
      </c>
      <c r="H449" s="8">
        <f>+'Current &amp; Proposed Revenues'!D449*1.08+'Current &amp; Proposed Revenues'!F449*5.56</f>
        <v>20097.301919999998</v>
      </c>
      <c r="I449" s="8">
        <f>(+C449+E449+'Current &amp; Proposed Revenues'!D449*0.79+'Current &amp; Proposed Revenues'!F449*0.85)*0.8</f>
        <v>11748.714240000001</v>
      </c>
      <c r="J449" s="8">
        <f>(+C449+E449+'Current &amp; Proposed Revenues'!D449*0.79+'Current &amp; Proposed Revenues'!F449*0.85)*0.2</f>
        <v>2937.1785600000003</v>
      </c>
      <c r="K449" s="8">
        <f t="shared" si="47"/>
        <v>34783.19472</v>
      </c>
      <c r="L449" s="8">
        <f t="shared" si="48"/>
        <v>6956.6389440000003</v>
      </c>
      <c r="M449" s="8">
        <f t="shared" si="49"/>
        <v>19130.757096000001</v>
      </c>
      <c r="N449" s="8">
        <f t="shared" si="50"/>
        <v>8695.7986799999999</v>
      </c>
      <c r="O449" s="8">
        <f t="shared" si="51"/>
        <v>34783.19472</v>
      </c>
    </row>
    <row r="450" spans="1:15" outlineLevel="2" x14ac:dyDescent="0.25">
      <c r="A450" s="1" t="s">
        <v>408</v>
      </c>
      <c r="B450" s="1" t="s">
        <v>420</v>
      </c>
      <c r="C450" s="13">
        <v>615.20460000000003</v>
      </c>
      <c r="D450" s="13">
        <v>1428.8296000000003</v>
      </c>
      <c r="E450" s="13">
        <v>33.15</v>
      </c>
      <c r="F450" s="13">
        <v>4192.5245999999997</v>
      </c>
      <c r="G450" s="8">
        <v>6269.7088000000003</v>
      </c>
      <c r="H450" s="8">
        <f>+'Current &amp; Proposed Revenues'!D450*1.08+'Current &amp; Proposed Revenues'!F450*5.56</f>
        <v>4461.78</v>
      </c>
      <c r="I450" s="8">
        <f>(+C450+E450+'Current &amp; Proposed Revenues'!D450*0.79+'Current &amp; Proposed Revenues'!F450*0.85)*0.8</f>
        <v>1446.3430400000002</v>
      </c>
      <c r="J450" s="8">
        <f>(+C450+E450+'Current &amp; Proposed Revenues'!D450*0.79+'Current &amp; Proposed Revenues'!F450*0.85)*0.2</f>
        <v>361.58576000000005</v>
      </c>
      <c r="K450" s="8">
        <f t="shared" si="47"/>
        <v>6269.7088000000003</v>
      </c>
      <c r="L450" s="8">
        <f t="shared" si="48"/>
        <v>1253.9417600000002</v>
      </c>
      <c r="M450" s="8">
        <f t="shared" si="49"/>
        <v>3448.3398400000005</v>
      </c>
      <c r="N450" s="8">
        <f t="shared" si="50"/>
        <v>1567.4272000000001</v>
      </c>
      <c r="O450" s="8">
        <f t="shared" si="51"/>
        <v>6269.7088000000003</v>
      </c>
    </row>
    <row r="451" spans="1:15" outlineLevel="2" x14ac:dyDescent="0.25">
      <c r="A451" s="1" t="s">
        <v>408</v>
      </c>
      <c r="B451" s="1" t="s">
        <v>421</v>
      </c>
      <c r="C451" s="13">
        <v>8335.8351000000002</v>
      </c>
      <c r="D451" s="13">
        <v>702.18500000000006</v>
      </c>
      <c r="E451" s="13">
        <v>315.05249999999995</v>
      </c>
      <c r="F451" s="13">
        <v>1086.4950000000001</v>
      </c>
      <c r="G451" s="8">
        <v>10439.5676</v>
      </c>
      <c r="H451" s="8">
        <f>+'Current &amp; Proposed Revenues'!D451*1.08+'Current &amp; Proposed Revenues'!F451*5.56</f>
        <v>1347.96</v>
      </c>
      <c r="I451" s="8">
        <f>(+C451+E451+'Current &amp; Proposed Revenues'!D451*0.79+'Current &amp; Proposed Revenues'!F451*0.85)*0.8</f>
        <v>7273.2860800000017</v>
      </c>
      <c r="J451" s="8">
        <f>(+C451+E451+'Current &amp; Proposed Revenues'!D451*0.79+'Current &amp; Proposed Revenues'!F451*0.85)*0.2</f>
        <v>1818.3215200000004</v>
      </c>
      <c r="K451" s="8">
        <f t="shared" si="47"/>
        <v>10439.567600000002</v>
      </c>
      <c r="L451" s="8">
        <f t="shared" si="48"/>
        <v>2087.9135200000001</v>
      </c>
      <c r="M451" s="8">
        <f t="shared" si="49"/>
        <v>5741.7621800000006</v>
      </c>
      <c r="N451" s="8">
        <f t="shared" si="50"/>
        <v>2609.8919000000001</v>
      </c>
      <c r="O451" s="8">
        <f t="shared" si="51"/>
        <v>10439.5676</v>
      </c>
    </row>
    <row r="452" spans="1:15" outlineLevel="2" x14ac:dyDescent="0.25">
      <c r="A452" s="1" t="s">
        <v>408</v>
      </c>
      <c r="B452" s="1" t="s">
        <v>422</v>
      </c>
      <c r="C452" s="13">
        <v>3652.1463000000003</v>
      </c>
      <c r="D452" s="13">
        <v>756.24670000000015</v>
      </c>
      <c r="E452" s="13">
        <v>357.71399999999994</v>
      </c>
      <c r="F452" s="13">
        <v>3393.4539999999997</v>
      </c>
      <c r="G452" s="8">
        <v>8159.5609999999997</v>
      </c>
      <c r="H452" s="8">
        <f>+'Current &amp; Proposed Revenues'!D452*1.08+'Current &amp; Proposed Revenues'!F452*5.56</f>
        <v>3380.2267999999995</v>
      </c>
      <c r="I452" s="8">
        <f>(+C452+E452+'Current &amp; Proposed Revenues'!D452*0.79+'Current &amp; Proposed Revenues'!F452*0.85)*0.8</f>
        <v>3823.4673600000006</v>
      </c>
      <c r="J452" s="8">
        <f>(+C452+E452+'Current &amp; Proposed Revenues'!D452*0.79+'Current &amp; Proposed Revenues'!F452*0.85)*0.2</f>
        <v>955.86684000000014</v>
      </c>
      <c r="K452" s="8">
        <f t="shared" si="47"/>
        <v>8159.5609999999997</v>
      </c>
      <c r="L452" s="8">
        <f t="shared" si="48"/>
        <v>1631.9122</v>
      </c>
      <c r="M452" s="8">
        <f t="shared" si="49"/>
        <v>4487.7585500000005</v>
      </c>
      <c r="N452" s="8">
        <f t="shared" si="50"/>
        <v>2039.8902499999999</v>
      </c>
      <c r="O452" s="8">
        <f t="shared" si="51"/>
        <v>8159.5609999999997</v>
      </c>
    </row>
    <row r="453" spans="1:15" outlineLevel="1" x14ac:dyDescent="0.25">
      <c r="A453" s="23" t="s">
        <v>1253</v>
      </c>
      <c r="B453" s="22"/>
      <c r="C453" s="13">
        <f t="shared" ref="C453:O453" si="55">SUBTOTAL(9,C438:C452)</f>
        <v>67868.670899999997</v>
      </c>
      <c r="D453" s="13">
        <f t="shared" si="55"/>
        <v>42546.595300000001</v>
      </c>
      <c r="E453" s="13">
        <f t="shared" si="55"/>
        <v>6053.4364999999998</v>
      </c>
      <c r="F453" s="13">
        <f t="shared" si="55"/>
        <v>56685.86709</v>
      </c>
      <c r="G453" s="8">
        <f t="shared" si="55"/>
        <v>173154.56979000001</v>
      </c>
      <c r="H453" s="8">
        <f t="shared" si="55"/>
        <v>73741.385640000008</v>
      </c>
      <c r="I453" s="8">
        <f t="shared" si="55"/>
        <v>79530.547320000012</v>
      </c>
      <c r="J453" s="8">
        <f t="shared" si="55"/>
        <v>19882.636830000003</v>
      </c>
      <c r="K453" s="8">
        <f t="shared" si="55"/>
        <v>173154.56978999998</v>
      </c>
      <c r="L453" s="8">
        <f t="shared" si="55"/>
        <v>34630.913958000005</v>
      </c>
      <c r="M453" s="8">
        <f t="shared" si="55"/>
        <v>95235.013384500009</v>
      </c>
      <c r="N453" s="8">
        <f t="shared" si="55"/>
        <v>43288.642447500002</v>
      </c>
      <c r="O453" s="8">
        <f t="shared" si="55"/>
        <v>173154.56979000001</v>
      </c>
    </row>
    <row r="454" spans="1:15" outlineLevel="2" x14ac:dyDescent="0.25">
      <c r="A454" s="1" t="s">
        <v>423</v>
      </c>
      <c r="B454" s="1" t="s">
        <v>424</v>
      </c>
      <c r="C454" s="13">
        <v>54.510000000000005</v>
      </c>
      <c r="D454" s="13">
        <v>559.13</v>
      </c>
      <c r="E454" s="13">
        <v>0</v>
      </c>
      <c r="F454" s="13">
        <v>160.25</v>
      </c>
      <c r="G454" s="8">
        <v>773.89</v>
      </c>
      <c r="H454" s="8">
        <f>+'Current &amp; Proposed Revenues'!D454*1.08+'Current &amp; Proposed Revenues'!F454*5.56</f>
        <v>461.92</v>
      </c>
      <c r="I454" s="8">
        <f>(+C454+E454+'Current &amp; Proposed Revenues'!D454*0.79+'Current &amp; Proposed Revenues'!F454*0.85)*0.8</f>
        <v>249.57600000000002</v>
      </c>
      <c r="J454" s="8">
        <f>(+C454+E454+'Current &amp; Proposed Revenues'!D454*0.79+'Current &amp; Proposed Revenues'!F454*0.85)*0.2</f>
        <v>62.394000000000005</v>
      </c>
      <c r="K454" s="8">
        <f t="shared" si="47"/>
        <v>773.8900000000001</v>
      </c>
      <c r="L454" s="8">
        <f t="shared" si="48"/>
        <v>154.77800000000002</v>
      </c>
      <c r="M454" s="8">
        <f t="shared" si="49"/>
        <v>425.63950000000006</v>
      </c>
      <c r="N454" s="8">
        <f t="shared" si="50"/>
        <v>193.4725</v>
      </c>
      <c r="O454" s="8">
        <f t="shared" si="51"/>
        <v>773.89</v>
      </c>
    </row>
    <row r="455" spans="1:15" outlineLevel="2" x14ac:dyDescent="0.25">
      <c r="A455" s="1" t="s">
        <v>423</v>
      </c>
      <c r="B455" s="1" t="s">
        <v>425</v>
      </c>
      <c r="C455" s="13">
        <v>0</v>
      </c>
      <c r="D455" s="13">
        <v>460.02000000000004</v>
      </c>
      <c r="E455" s="13">
        <v>34</v>
      </c>
      <c r="F455" s="13">
        <v>4063.4271999999996</v>
      </c>
      <c r="G455" s="8">
        <v>4557.4471999999996</v>
      </c>
      <c r="H455" s="8">
        <f>+'Current &amp; Proposed Revenues'!D455*1.08+'Current &amp; Proposed Revenues'!F455*5.56</f>
        <v>3790.2751999999996</v>
      </c>
      <c r="I455" s="8">
        <f>(+C455+E455+'Current &amp; Proposed Revenues'!D455*0.79+'Current &amp; Proposed Revenues'!F455*0.85)*0.8</f>
        <v>613.73760000000004</v>
      </c>
      <c r="J455" s="8">
        <f>(+C455+E455+'Current &amp; Proposed Revenues'!D455*0.79+'Current &amp; Proposed Revenues'!F455*0.85)*0.2</f>
        <v>153.43440000000001</v>
      </c>
      <c r="K455" s="8">
        <f t="shared" si="47"/>
        <v>4557.4471999999996</v>
      </c>
      <c r="L455" s="8">
        <f t="shared" si="48"/>
        <v>911.48943999999995</v>
      </c>
      <c r="M455" s="8">
        <f t="shared" si="49"/>
        <v>2506.5959600000001</v>
      </c>
      <c r="N455" s="8">
        <f t="shared" si="50"/>
        <v>1139.3617999999999</v>
      </c>
      <c r="O455" s="8">
        <f t="shared" si="51"/>
        <v>4557.4471999999996</v>
      </c>
    </row>
    <row r="456" spans="1:15" outlineLevel="2" x14ac:dyDescent="0.25">
      <c r="A456" s="1" t="s">
        <v>423</v>
      </c>
      <c r="B456" s="1" t="s">
        <v>426</v>
      </c>
      <c r="C456" s="13">
        <v>0</v>
      </c>
      <c r="D456" s="13">
        <v>164.37300000000002</v>
      </c>
      <c r="E456" s="13">
        <v>203.422</v>
      </c>
      <c r="F456" s="13">
        <v>975.08920000000001</v>
      </c>
      <c r="G456" s="8">
        <v>1342.8842</v>
      </c>
      <c r="H456" s="8">
        <f>+'Current &amp; Proposed Revenues'!D456*1.08+'Current &amp; Proposed Revenues'!F456*5.56</f>
        <v>940.7192</v>
      </c>
      <c r="I456" s="8">
        <f>(+C456+E456+'Current &amp; Proposed Revenues'!D456*0.79+'Current &amp; Proposed Revenues'!F456*0.85)*0.8</f>
        <v>321.73199999999997</v>
      </c>
      <c r="J456" s="8">
        <f>(+C456+E456+'Current &amp; Proposed Revenues'!D456*0.79+'Current &amp; Proposed Revenues'!F456*0.85)*0.2</f>
        <v>80.432999999999993</v>
      </c>
      <c r="K456" s="8">
        <f t="shared" si="47"/>
        <v>1342.8842</v>
      </c>
      <c r="L456" s="8">
        <f t="shared" si="48"/>
        <v>268.57684</v>
      </c>
      <c r="M456" s="8">
        <f t="shared" si="49"/>
        <v>738.58631000000003</v>
      </c>
      <c r="N456" s="8">
        <f t="shared" si="50"/>
        <v>335.72104999999999</v>
      </c>
      <c r="O456" s="8">
        <f t="shared" si="51"/>
        <v>1342.8842</v>
      </c>
    </row>
    <row r="457" spans="1:15" outlineLevel="2" x14ac:dyDescent="0.25">
      <c r="A457" s="1" t="s">
        <v>423</v>
      </c>
      <c r="B457" s="1" t="s">
        <v>427</v>
      </c>
      <c r="C457" s="13">
        <v>0</v>
      </c>
      <c r="D457" s="13">
        <v>154.70510000000002</v>
      </c>
      <c r="E457" s="13">
        <v>0</v>
      </c>
      <c r="F457" s="13">
        <v>1025.5999999999999</v>
      </c>
      <c r="G457" s="8">
        <v>1180.3051</v>
      </c>
      <c r="H457" s="8">
        <f>+'Current &amp; Proposed Revenues'!D457*1.08+'Current &amp; Proposed Revenues'!F457*5.56</f>
        <v>978.94839999999988</v>
      </c>
      <c r="I457" s="8">
        <f>(+C457+E457+'Current &amp; Proposed Revenues'!D457*0.79+'Current &amp; Proposed Revenues'!F457*0.85)*0.8</f>
        <v>161.08536000000001</v>
      </c>
      <c r="J457" s="8">
        <f>(+C457+E457+'Current &amp; Proposed Revenues'!D457*0.79+'Current &amp; Proposed Revenues'!F457*0.85)*0.2</f>
        <v>40.271340000000002</v>
      </c>
      <c r="K457" s="8">
        <f t="shared" si="47"/>
        <v>1180.3050999999998</v>
      </c>
      <c r="L457" s="8">
        <f t="shared" si="48"/>
        <v>236.06102000000001</v>
      </c>
      <c r="M457" s="8">
        <f t="shared" si="49"/>
        <v>649.16780500000004</v>
      </c>
      <c r="N457" s="8">
        <f t="shared" si="50"/>
        <v>295.07627500000001</v>
      </c>
      <c r="O457" s="8">
        <f t="shared" si="51"/>
        <v>1180.3051</v>
      </c>
    </row>
    <row r="458" spans="1:15" outlineLevel="2" x14ac:dyDescent="0.25">
      <c r="A458" s="1" t="s">
        <v>423</v>
      </c>
      <c r="B458" s="1" t="s">
        <v>428</v>
      </c>
      <c r="C458" s="13">
        <v>169.06</v>
      </c>
      <c r="D458" s="13">
        <v>1581.73389</v>
      </c>
      <c r="E458" s="13">
        <v>101.14999999999999</v>
      </c>
      <c r="F458" s="13">
        <v>1104.4430000000002</v>
      </c>
      <c r="G458" s="8">
        <v>2956.3868900000002</v>
      </c>
      <c r="H458" s="8">
        <f>+'Current &amp; Proposed Revenues'!D458*1.08+'Current &amp; Proposed Revenues'!F458*5.56</f>
        <v>1871.5027599999999</v>
      </c>
      <c r="I458" s="8">
        <f>(+C458+E458+'Current &amp; Proposed Revenues'!D458*0.79+'Current &amp; Proposed Revenues'!F458*0.85)*0.8</f>
        <v>867.90730399999995</v>
      </c>
      <c r="J458" s="8">
        <f>(+C458+E458+'Current &amp; Proposed Revenues'!D458*0.79+'Current &amp; Proposed Revenues'!F458*0.85)*0.2</f>
        <v>216.97682599999999</v>
      </c>
      <c r="K458" s="8">
        <f t="shared" si="47"/>
        <v>2956.3868899999998</v>
      </c>
      <c r="L458" s="8">
        <f t="shared" si="48"/>
        <v>591.27737800000011</v>
      </c>
      <c r="M458" s="8">
        <f t="shared" si="49"/>
        <v>1626.0127895000003</v>
      </c>
      <c r="N458" s="8">
        <f t="shared" si="50"/>
        <v>739.09672250000006</v>
      </c>
      <c r="O458" s="8">
        <f t="shared" si="51"/>
        <v>2956.3868900000002</v>
      </c>
    </row>
    <row r="459" spans="1:15" outlineLevel="2" x14ac:dyDescent="0.25">
      <c r="A459" s="1" t="s">
        <v>423</v>
      </c>
      <c r="B459" s="1" t="s">
        <v>429</v>
      </c>
      <c r="C459" s="13">
        <v>30.020000000000003</v>
      </c>
      <c r="D459" s="13">
        <v>811.58</v>
      </c>
      <c r="E459" s="13">
        <v>0</v>
      </c>
      <c r="F459" s="13">
        <v>763.04640000000006</v>
      </c>
      <c r="G459" s="8">
        <v>1604.6464000000001</v>
      </c>
      <c r="H459" s="8">
        <f>+'Current &amp; Proposed Revenues'!D459*1.08+'Current &amp; Proposed Revenues'!F459*5.56</f>
        <v>1130.5824</v>
      </c>
      <c r="I459" s="8">
        <f>(+C459+E459+'Current &amp; Proposed Revenues'!D459*0.79+'Current &amp; Proposed Revenues'!F459*0.85)*0.8</f>
        <v>379.25119999999998</v>
      </c>
      <c r="J459" s="8">
        <f>(+C459+E459+'Current &amp; Proposed Revenues'!D459*0.79+'Current &amp; Proposed Revenues'!F459*0.85)*0.2</f>
        <v>94.812799999999996</v>
      </c>
      <c r="K459" s="8">
        <f t="shared" si="47"/>
        <v>1604.6463999999999</v>
      </c>
      <c r="L459" s="8">
        <f t="shared" si="48"/>
        <v>320.92928000000006</v>
      </c>
      <c r="M459" s="8">
        <f t="shared" si="49"/>
        <v>882.55552000000012</v>
      </c>
      <c r="N459" s="8">
        <f t="shared" si="50"/>
        <v>401.16160000000002</v>
      </c>
      <c r="O459" s="8">
        <f t="shared" si="51"/>
        <v>1604.6464000000001</v>
      </c>
    </row>
    <row r="460" spans="1:15" outlineLevel="2" x14ac:dyDescent="0.25">
      <c r="A460" s="1" t="s">
        <v>423</v>
      </c>
      <c r="B460" s="1" t="s">
        <v>430</v>
      </c>
      <c r="C460" s="13">
        <v>11.4155</v>
      </c>
      <c r="D460" s="13">
        <v>387.65100000000007</v>
      </c>
      <c r="E460" s="13">
        <v>0</v>
      </c>
      <c r="F460" s="13">
        <v>0</v>
      </c>
      <c r="G460" s="8">
        <v>399.06650000000008</v>
      </c>
      <c r="H460" s="8">
        <f>+'Current &amp; Proposed Revenues'!D460*1.08+'Current &amp; Proposed Revenues'!F460*5.56</f>
        <v>223.88400000000001</v>
      </c>
      <c r="I460" s="8">
        <f>(+C460+E460+'Current &amp; Proposed Revenues'!D460*0.79+'Current &amp; Proposed Revenues'!F460*0.85)*0.8</f>
        <v>140.14600000000004</v>
      </c>
      <c r="J460" s="8">
        <f>(+C460+E460+'Current &amp; Proposed Revenues'!D460*0.79+'Current &amp; Proposed Revenues'!F460*0.85)*0.2</f>
        <v>35.036500000000011</v>
      </c>
      <c r="K460" s="8">
        <f t="shared" si="47"/>
        <v>399.06650000000008</v>
      </c>
      <c r="L460" s="8">
        <f t="shared" si="48"/>
        <v>79.813300000000027</v>
      </c>
      <c r="M460" s="8">
        <f t="shared" si="49"/>
        <v>219.48657500000007</v>
      </c>
      <c r="N460" s="8">
        <f t="shared" si="50"/>
        <v>99.766625000000019</v>
      </c>
      <c r="O460" s="8">
        <f t="shared" si="51"/>
        <v>399.06650000000013</v>
      </c>
    </row>
    <row r="461" spans="1:15" outlineLevel="2" x14ac:dyDescent="0.25">
      <c r="A461" s="1" t="s">
        <v>423</v>
      </c>
      <c r="B461" s="1" t="s">
        <v>431</v>
      </c>
      <c r="C461" s="13">
        <v>0</v>
      </c>
      <c r="D461" s="13">
        <v>237.84156000000002</v>
      </c>
      <c r="E461" s="13">
        <v>0</v>
      </c>
      <c r="F461" s="13">
        <v>0</v>
      </c>
      <c r="G461" s="8">
        <v>237.84156000000002</v>
      </c>
      <c r="H461" s="8">
        <f>+'Current &amp; Proposed Revenues'!D461*1.08+'Current &amp; Proposed Revenues'!F461*5.56</f>
        <v>137.36304000000001</v>
      </c>
      <c r="I461" s="8">
        <f>(+C461+E461+'Current &amp; Proposed Revenues'!D461*0.79+'Current &amp; Proposed Revenues'!F461*0.85)*0.8</f>
        <v>80.382816000000005</v>
      </c>
      <c r="J461" s="8">
        <f>(+C461+E461+'Current &amp; Proposed Revenues'!D461*0.79+'Current &amp; Proposed Revenues'!F461*0.85)*0.2</f>
        <v>20.095704000000001</v>
      </c>
      <c r="K461" s="8">
        <f t="shared" si="47"/>
        <v>237.84156000000002</v>
      </c>
      <c r="L461" s="8">
        <f t="shared" si="48"/>
        <v>47.568312000000006</v>
      </c>
      <c r="M461" s="8">
        <f t="shared" si="49"/>
        <v>130.81285800000001</v>
      </c>
      <c r="N461" s="8">
        <f t="shared" si="50"/>
        <v>59.460390000000004</v>
      </c>
      <c r="O461" s="8">
        <f t="shared" si="51"/>
        <v>237.84156000000002</v>
      </c>
    </row>
    <row r="462" spans="1:15" outlineLevel="2" x14ac:dyDescent="0.25">
      <c r="A462" s="1" t="s">
        <v>423</v>
      </c>
      <c r="B462" s="1" t="s">
        <v>432</v>
      </c>
      <c r="C462" s="13">
        <v>0</v>
      </c>
      <c r="D462" s="13">
        <v>751.04810000000009</v>
      </c>
      <c r="E462" s="13">
        <v>0</v>
      </c>
      <c r="F462" s="13">
        <v>384.6</v>
      </c>
      <c r="G462" s="8">
        <v>1135.6481000000001</v>
      </c>
      <c r="H462" s="8">
        <f>+'Current &amp; Proposed Revenues'!D462*1.08+'Current &amp; Proposed Revenues'!F462*5.56</f>
        <v>767.36040000000003</v>
      </c>
      <c r="I462" s="8">
        <f>(+C462+E462+'Current &amp; Proposed Revenues'!D462*0.79+'Current &amp; Proposed Revenues'!F462*0.85)*0.8</f>
        <v>294.63016000000005</v>
      </c>
      <c r="J462" s="8">
        <f>(+C462+E462+'Current &amp; Proposed Revenues'!D462*0.79+'Current &amp; Proposed Revenues'!F462*0.85)*0.2</f>
        <v>73.657540000000012</v>
      </c>
      <c r="K462" s="8">
        <f t="shared" si="47"/>
        <v>1135.6481000000001</v>
      </c>
      <c r="L462" s="8">
        <f t="shared" si="48"/>
        <v>227.12962000000005</v>
      </c>
      <c r="M462" s="8">
        <f t="shared" si="49"/>
        <v>624.6064550000001</v>
      </c>
      <c r="N462" s="8">
        <f t="shared" si="50"/>
        <v>283.91202500000003</v>
      </c>
      <c r="O462" s="8">
        <f t="shared" si="51"/>
        <v>1135.6481000000001</v>
      </c>
    </row>
    <row r="463" spans="1:15" outlineLevel="2" x14ac:dyDescent="0.25">
      <c r="A463" s="1" t="s">
        <v>423</v>
      </c>
      <c r="B463" s="1" t="s">
        <v>153</v>
      </c>
      <c r="C463" s="13">
        <v>0</v>
      </c>
      <c r="D463" s="13">
        <v>710.07640000000004</v>
      </c>
      <c r="E463" s="13">
        <v>0</v>
      </c>
      <c r="F463" s="13">
        <v>570.49</v>
      </c>
      <c r="G463" s="8">
        <v>1280.5664000000002</v>
      </c>
      <c r="H463" s="8">
        <f>+'Current &amp; Proposed Revenues'!D463*1.08+'Current &amp; Proposed Revenues'!F463*5.56</f>
        <v>904.93759999999997</v>
      </c>
      <c r="I463" s="8">
        <f>(+C463+E463+'Current &amp; Proposed Revenues'!D463*0.79+'Current &amp; Proposed Revenues'!F463*0.85)*0.8</f>
        <v>300.50304</v>
      </c>
      <c r="J463" s="8">
        <f>(+C463+E463+'Current &amp; Proposed Revenues'!D463*0.79+'Current &amp; Proposed Revenues'!F463*0.85)*0.2</f>
        <v>75.12576</v>
      </c>
      <c r="K463" s="8">
        <f t="shared" si="47"/>
        <v>1280.5663999999999</v>
      </c>
      <c r="L463" s="8">
        <f t="shared" si="48"/>
        <v>256.11328000000003</v>
      </c>
      <c r="M463" s="8">
        <f t="shared" si="49"/>
        <v>704.3115200000002</v>
      </c>
      <c r="N463" s="8">
        <f t="shared" si="50"/>
        <v>320.14160000000004</v>
      </c>
      <c r="O463" s="8">
        <f t="shared" si="51"/>
        <v>1280.5664000000002</v>
      </c>
    </row>
    <row r="464" spans="1:15" outlineLevel="2" x14ac:dyDescent="0.25">
      <c r="A464" s="1" t="s">
        <v>423</v>
      </c>
      <c r="B464" s="1" t="s">
        <v>433</v>
      </c>
      <c r="C464" s="13">
        <v>0</v>
      </c>
      <c r="D464" s="13">
        <v>114.07000000000001</v>
      </c>
      <c r="E464" s="13">
        <v>0</v>
      </c>
      <c r="F464" s="13">
        <v>0</v>
      </c>
      <c r="G464" s="8">
        <v>114.07000000000001</v>
      </c>
      <c r="H464" s="8">
        <f>+'Current &amp; Proposed Revenues'!D464*1.08+'Current &amp; Proposed Revenues'!F464*5.56</f>
        <v>65.88000000000001</v>
      </c>
      <c r="I464" s="8">
        <f>(+C464+E464+'Current &amp; Proposed Revenues'!D464*0.79+'Current &amp; Proposed Revenues'!F464*0.85)*0.8</f>
        <v>38.552000000000007</v>
      </c>
      <c r="J464" s="8">
        <f>(+C464+E464+'Current &amp; Proposed Revenues'!D464*0.79+'Current &amp; Proposed Revenues'!F464*0.85)*0.2</f>
        <v>9.6380000000000017</v>
      </c>
      <c r="K464" s="8">
        <f t="shared" si="47"/>
        <v>114.07000000000002</v>
      </c>
      <c r="L464" s="8">
        <f t="shared" si="48"/>
        <v>22.814000000000004</v>
      </c>
      <c r="M464" s="8">
        <f t="shared" si="49"/>
        <v>62.738500000000009</v>
      </c>
      <c r="N464" s="8">
        <f t="shared" si="50"/>
        <v>28.517500000000002</v>
      </c>
      <c r="O464" s="8">
        <f t="shared" si="51"/>
        <v>114.07000000000001</v>
      </c>
    </row>
    <row r="465" spans="1:15" outlineLevel="2" x14ac:dyDescent="0.25">
      <c r="A465" s="1" t="s">
        <v>423</v>
      </c>
      <c r="B465" s="1" t="s">
        <v>434</v>
      </c>
      <c r="C465" s="13">
        <v>18.96</v>
      </c>
      <c r="D465" s="13">
        <v>2309.5248000000001</v>
      </c>
      <c r="E465" s="13">
        <v>0</v>
      </c>
      <c r="F465" s="13">
        <v>2893.4739999999997</v>
      </c>
      <c r="G465" s="8">
        <v>5221.9588000000003</v>
      </c>
      <c r="H465" s="8">
        <f>+'Current &amp; Proposed Revenues'!D465*1.08+'Current &amp; Proposed Revenues'!F465*5.56</f>
        <v>3843.6271999999999</v>
      </c>
      <c r="I465" s="8">
        <f>(+C465+E465+'Current &amp; Proposed Revenues'!D465*0.79+'Current &amp; Proposed Revenues'!F465*0.85)*0.8</f>
        <v>1102.6652799999999</v>
      </c>
      <c r="J465" s="8">
        <f>(+C465+E465+'Current &amp; Proposed Revenues'!D465*0.79+'Current &amp; Proposed Revenues'!F465*0.85)*0.2</f>
        <v>275.66631999999998</v>
      </c>
      <c r="K465" s="8">
        <f t="shared" si="47"/>
        <v>5221.9588000000003</v>
      </c>
      <c r="L465" s="8">
        <f t="shared" si="48"/>
        <v>1044.3917600000002</v>
      </c>
      <c r="M465" s="8">
        <f t="shared" si="49"/>
        <v>2872.0773400000003</v>
      </c>
      <c r="N465" s="8">
        <f t="shared" si="50"/>
        <v>1305.4897000000001</v>
      </c>
      <c r="O465" s="8">
        <f t="shared" si="51"/>
        <v>5221.9588000000003</v>
      </c>
    </row>
    <row r="466" spans="1:15" outlineLevel="2" x14ac:dyDescent="0.25">
      <c r="A466" s="1" t="s">
        <v>423</v>
      </c>
      <c r="B466" s="1" t="s">
        <v>435</v>
      </c>
      <c r="C466" s="13">
        <v>0</v>
      </c>
      <c r="D466" s="13">
        <v>110.18040000000001</v>
      </c>
      <c r="E466" s="13">
        <v>0</v>
      </c>
      <c r="F466" s="13">
        <v>0</v>
      </c>
      <c r="G466" s="8">
        <v>110.18040000000001</v>
      </c>
      <c r="H466" s="8">
        <f>+'Current &amp; Proposed Revenues'!D466*1.08+'Current &amp; Proposed Revenues'!F466*5.56</f>
        <v>63.633600000000008</v>
      </c>
      <c r="I466" s="8">
        <f>(+C466+E466+'Current &amp; Proposed Revenues'!D466*0.79+'Current &amp; Proposed Revenues'!F466*0.85)*0.8</f>
        <v>37.237440000000007</v>
      </c>
      <c r="J466" s="8">
        <f>(+C466+E466+'Current &amp; Proposed Revenues'!D466*0.79+'Current &amp; Proposed Revenues'!F466*0.85)*0.2</f>
        <v>9.3093600000000016</v>
      </c>
      <c r="K466" s="8">
        <f t="shared" si="47"/>
        <v>110.18040000000002</v>
      </c>
      <c r="L466" s="8">
        <f t="shared" si="48"/>
        <v>22.036080000000002</v>
      </c>
      <c r="M466" s="8">
        <f t="shared" si="49"/>
        <v>60.59922000000001</v>
      </c>
      <c r="N466" s="8">
        <f t="shared" si="50"/>
        <v>27.545100000000001</v>
      </c>
      <c r="O466" s="8">
        <f t="shared" si="51"/>
        <v>110.18040000000002</v>
      </c>
    </row>
    <row r="467" spans="1:15" outlineLevel="2" x14ac:dyDescent="0.25">
      <c r="A467" s="1" t="s">
        <v>423</v>
      </c>
      <c r="B467" s="1" t="s">
        <v>436</v>
      </c>
      <c r="C467" s="13">
        <v>73.47</v>
      </c>
      <c r="D467" s="13">
        <v>562.87</v>
      </c>
      <c r="E467" s="13">
        <v>0</v>
      </c>
      <c r="F467" s="13">
        <v>194.73580000000001</v>
      </c>
      <c r="G467" s="8">
        <v>831.07580000000007</v>
      </c>
      <c r="H467" s="8">
        <f>+'Current &amp; Proposed Revenues'!D467*1.08+'Current &amp; Proposed Revenues'!F467*5.56</f>
        <v>493.99279999999999</v>
      </c>
      <c r="I467" s="8">
        <f>(+C467+E467+'Current &amp; Proposed Revenues'!D467*0.79+'Current &amp; Proposed Revenues'!F467*0.85)*0.8</f>
        <v>269.66640000000001</v>
      </c>
      <c r="J467" s="8">
        <f>(+C467+E467+'Current &amp; Proposed Revenues'!D467*0.79+'Current &amp; Proposed Revenues'!F467*0.85)*0.2</f>
        <v>67.416600000000003</v>
      </c>
      <c r="K467" s="8">
        <f t="shared" si="47"/>
        <v>831.07580000000007</v>
      </c>
      <c r="L467" s="8">
        <f t="shared" si="48"/>
        <v>166.21516000000003</v>
      </c>
      <c r="M467" s="8">
        <f t="shared" si="49"/>
        <v>457.09169000000009</v>
      </c>
      <c r="N467" s="8">
        <f t="shared" si="50"/>
        <v>207.76895000000002</v>
      </c>
      <c r="O467" s="8">
        <f t="shared" si="51"/>
        <v>831.07580000000019</v>
      </c>
    </row>
    <row r="468" spans="1:15" outlineLevel="2" x14ac:dyDescent="0.25">
      <c r="A468" s="1" t="s">
        <v>423</v>
      </c>
      <c r="B468" s="1" t="s">
        <v>437</v>
      </c>
      <c r="C468" s="13">
        <v>0</v>
      </c>
      <c r="D468" s="13">
        <v>143.34672000000003</v>
      </c>
      <c r="E468" s="13">
        <v>0</v>
      </c>
      <c r="F468" s="13">
        <v>325.94850000000002</v>
      </c>
      <c r="G468" s="8">
        <v>469.29522000000009</v>
      </c>
      <c r="H468" s="8">
        <f>+'Current &amp; Proposed Revenues'!D468*1.08+'Current &amp; Proposed Revenues'!F468*5.56</f>
        <v>365.51447999999999</v>
      </c>
      <c r="I468" s="8">
        <f>(+C468+E468+'Current &amp; Proposed Revenues'!D468*0.79+'Current &amp; Proposed Revenues'!F468*0.85)*0.8</f>
        <v>83.024592000000013</v>
      </c>
      <c r="J468" s="8">
        <f>(+C468+E468+'Current &amp; Proposed Revenues'!D468*0.79+'Current &amp; Proposed Revenues'!F468*0.85)*0.2</f>
        <v>20.756148000000003</v>
      </c>
      <c r="K468" s="8">
        <f t="shared" si="47"/>
        <v>469.29522000000003</v>
      </c>
      <c r="L468" s="8">
        <f t="shared" si="48"/>
        <v>93.859044000000026</v>
      </c>
      <c r="M468" s="8">
        <f t="shared" si="49"/>
        <v>258.11237100000005</v>
      </c>
      <c r="N468" s="8">
        <f t="shared" si="50"/>
        <v>117.32380500000002</v>
      </c>
      <c r="O468" s="8">
        <f t="shared" si="51"/>
        <v>469.29522000000009</v>
      </c>
    </row>
    <row r="469" spans="1:15" outlineLevel="2" x14ac:dyDescent="0.25">
      <c r="A469" s="1" t="s">
        <v>423</v>
      </c>
      <c r="B469" s="1" t="s">
        <v>438</v>
      </c>
      <c r="C469" s="13">
        <v>63.2</v>
      </c>
      <c r="D469" s="13">
        <v>363.71500000000003</v>
      </c>
      <c r="E469" s="13">
        <v>0</v>
      </c>
      <c r="F469" s="13">
        <v>251.91299999999998</v>
      </c>
      <c r="G469" s="8">
        <v>678.82799999999997</v>
      </c>
      <c r="H469" s="8">
        <f>+'Current &amp; Proposed Revenues'!D469*1.08+'Current &amp; Proposed Revenues'!F469*5.56</f>
        <v>428.56799999999998</v>
      </c>
      <c r="I469" s="8">
        <f>(+C469+E469+'Current &amp; Proposed Revenues'!D469*0.79+'Current &amp; Proposed Revenues'!F469*0.85)*0.8</f>
        <v>200.20800000000003</v>
      </c>
      <c r="J469" s="8">
        <f>(+C469+E469+'Current &amp; Proposed Revenues'!D469*0.79+'Current &amp; Proposed Revenues'!F469*0.85)*0.2</f>
        <v>50.052000000000007</v>
      </c>
      <c r="K469" s="8">
        <f t="shared" si="47"/>
        <v>678.82800000000009</v>
      </c>
      <c r="L469" s="8">
        <f t="shared" si="48"/>
        <v>135.76560000000001</v>
      </c>
      <c r="M469" s="8">
        <f t="shared" si="49"/>
        <v>373.35540000000003</v>
      </c>
      <c r="N469" s="8">
        <f t="shared" si="50"/>
        <v>169.70699999999999</v>
      </c>
      <c r="O469" s="8">
        <f t="shared" si="51"/>
        <v>678.82799999999997</v>
      </c>
    </row>
    <row r="470" spans="1:15" outlineLevel="2" x14ac:dyDescent="0.25">
      <c r="A470" s="1" t="s">
        <v>423</v>
      </c>
      <c r="B470" s="1" t="s">
        <v>439</v>
      </c>
      <c r="C470" s="13">
        <v>0</v>
      </c>
      <c r="D470" s="13">
        <v>1307.6536000000001</v>
      </c>
      <c r="E470" s="13">
        <v>0</v>
      </c>
      <c r="F470" s="13">
        <v>2750.0182</v>
      </c>
      <c r="G470" s="8">
        <v>4057.6718000000001</v>
      </c>
      <c r="H470" s="8">
        <f>+'Current &amp; Proposed Revenues'!D470*1.08+'Current &amp; Proposed Revenues'!F470*5.56</f>
        <v>3140.5735999999997</v>
      </c>
      <c r="I470" s="8">
        <f>(+C470+E470+'Current &amp; Proposed Revenues'!D470*0.79+'Current &amp; Proposed Revenues'!F470*0.85)*0.8</f>
        <v>733.67855999999995</v>
      </c>
      <c r="J470" s="8">
        <f>(+C470+E470+'Current &amp; Proposed Revenues'!D470*0.79+'Current &amp; Proposed Revenues'!F470*0.85)*0.2</f>
        <v>183.41963999999999</v>
      </c>
      <c r="K470" s="8">
        <f t="shared" si="47"/>
        <v>4057.6717999999996</v>
      </c>
      <c r="L470" s="8">
        <f t="shared" si="48"/>
        <v>811.53436000000011</v>
      </c>
      <c r="M470" s="8">
        <f t="shared" si="49"/>
        <v>2231.7194900000004</v>
      </c>
      <c r="N470" s="8">
        <f t="shared" si="50"/>
        <v>1014.41795</v>
      </c>
      <c r="O470" s="8">
        <f t="shared" si="51"/>
        <v>4057.6718000000005</v>
      </c>
    </row>
    <row r="471" spans="1:15" outlineLevel="2" x14ac:dyDescent="0.25">
      <c r="A471" s="1" t="s">
        <v>423</v>
      </c>
      <c r="B471" s="1" t="s">
        <v>440</v>
      </c>
      <c r="C471" s="13">
        <v>0</v>
      </c>
      <c r="D471" s="13">
        <v>603.46957000000009</v>
      </c>
      <c r="E471" s="13">
        <v>122.825</v>
      </c>
      <c r="F471" s="13">
        <v>1635.9602</v>
      </c>
      <c r="G471" s="8">
        <v>2362.25477</v>
      </c>
      <c r="H471" s="8">
        <f>+'Current &amp; Proposed Revenues'!D471*1.08+'Current &amp; Proposed Revenues'!F471*5.56</f>
        <v>1767.55108</v>
      </c>
      <c r="I471" s="8">
        <f>(+C471+E471+'Current &amp; Proposed Revenues'!D471*0.79+'Current &amp; Proposed Revenues'!F471*0.85)*0.8</f>
        <v>475.76295200000004</v>
      </c>
      <c r="J471" s="8">
        <f>(+C471+E471+'Current &amp; Proposed Revenues'!D471*0.79+'Current &amp; Proposed Revenues'!F471*0.85)*0.2</f>
        <v>118.94073800000001</v>
      </c>
      <c r="K471" s="8">
        <f t="shared" si="47"/>
        <v>2362.2547700000005</v>
      </c>
      <c r="L471" s="8">
        <f t="shared" si="48"/>
        <v>472.45095400000002</v>
      </c>
      <c r="M471" s="8">
        <f t="shared" si="49"/>
        <v>1299.2401235000002</v>
      </c>
      <c r="N471" s="8">
        <f t="shared" si="50"/>
        <v>590.5636925</v>
      </c>
      <c r="O471" s="8">
        <f t="shared" si="51"/>
        <v>2362.25477</v>
      </c>
    </row>
    <row r="472" spans="1:15" outlineLevel="2" x14ac:dyDescent="0.25">
      <c r="A472" s="1" t="s">
        <v>423</v>
      </c>
      <c r="B472" s="1" t="s">
        <v>441</v>
      </c>
      <c r="C472" s="13">
        <v>0</v>
      </c>
      <c r="D472" s="13">
        <v>1060.6079</v>
      </c>
      <c r="E472" s="13">
        <v>0</v>
      </c>
      <c r="F472" s="13">
        <v>1228.797</v>
      </c>
      <c r="G472" s="8">
        <v>2289.4049</v>
      </c>
      <c r="H472" s="8">
        <f>+'Current &amp; Proposed Revenues'!D472*1.08+'Current &amp; Proposed Revenues'!F472*5.56</f>
        <v>1678.3955999999998</v>
      </c>
      <c r="I472" s="8">
        <f>(+C472+E472+'Current &amp; Proposed Revenues'!D472*0.79+'Current &amp; Proposed Revenues'!F472*0.85)*0.8</f>
        <v>488.80743999999999</v>
      </c>
      <c r="J472" s="8">
        <f>(+C472+E472+'Current &amp; Proposed Revenues'!D472*0.79+'Current &amp; Proposed Revenues'!F472*0.85)*0.2</f>
        <v>122.20186</v>
      </c>
      <c r="K472" s="8">
        <f t="shared" si="47"/>
        <v>2289.4049</v>
      </c>
      <c r="L472" s="8">
        <f t="shared" si="48"/>
        <v>457.88098000000002</v>
      </c>
      <c r="M472" s="8">
        <f t="shared" si="49"/>
        <v>1259.1726950000002</v>
      </c>
      <c r="N472" s="8">
        <f t="shared" si="50"/>
        <v>572.351225</v>
      </c>
      <c r="O472" s="8">
        <f t="shared" si="51"/>
        <v>2289.4049</v>
      </c>
    </row>
    <row r="473" spans="1:15" outlineLevel="2" x14ac:dyDescent="0.25">
      <c r="A473" s="1" t="s">
        <v>423</v>
      </c>
      <c r="B473" s="1" t="s">
        <v>442</v>
      </c>
      <c r="C473" s="13">
        <v>31.6</v>
      </c>
      <c r="D473" s="13">
        <v>177.65</v>
      </c>
      <c r="E473" s="13">
        <v>37.195999999999998</v>
      </c>
      <c r="F473" s="13">
        <v>448.7</v>
      </c>
      <c r="G473" s="8">
        <v>695.14599999999996</v>
      </c>
      <c r="H473" s="8">
        <f>+'Current &amp; Proposed Revenues'!D473*1.08+'Current &amp; Proposed Revenues'!F473*5.56</f>
        <v>491.8</v>
      </c>
      <c r="I473" s="8">
        <f>(+C473+E473+'Current &amp; Proposed Revenues'!D473*0.79+'Current &amp; Proposed Revenues'!F473*0.85)*0.8</f>
        <v>162.67680000000001</v>
      </c>
      <c r="J473" s="8">
        <f>(+C473+E473+'Current &amp; Proposed Revenues'!D473*0.79+'Current &amp; Proposed Revenues'!F473*0.85)*0.2</f>
        <v>40.669200000000004</v>
      </c>
      <c r="K473" s="8">
        <f t="shared" si="47"/>
        <v>695.14600000000007</v>
      </c>
      <c r="L473" s="8">
        <f t="shared" si="48"/>
        <v>139.0292</v>
      </c>
      <c r="M473" s="8">
        <f t="shared" si="49"/>
        <v>382.33030000000002</v>
      </c>
      <c r="N473" s="8">
        <f t="shared" si="50"/>
        <v>173.78649999999999</v>
      </c>
      <c r="O473" s="8">
        <f t="shared" si="51"/>
        <v>695.14599999999996</v>
      </c>
    </row>
    <row r="474" spans="1:15" outlineLevel="2" x14ac:dyDescent="0.25">
      <c r="A474" s="1" t="s">
        <v>423</v>
      </c>
      <c r="B474" s="1" t="s">
        <v>443</v>
      </c>
      <c r="C474" s="13">
        <v>438.64750000000004</v>
      </c>
      <c r="D474" s="13">
        <v>1929.3369700000001</v>
      </c>
      <c r="E474" s="13">
        <v>0</v>
      </c>
      <c r="F474" s="13">
        <v>4840.1909999999998</v>
      </c>
      <c r="G474" s="8">
        <v>7208.1754700000001</v>
      </c>
      <c r="H474" s="8">
        <f>+'Current &amp; Proposed Revenues'!D474*1.08+'Current &amp; Proposed Revenues'!F474*5.56</f>
        <v>5312.6254799999997</v>
      </c>
      <c r="I474" s="8">
        <f>(+C474+E474+'Current &amp; Proposed Revenues'!D474*0.79+'Current &amp; Proposed Revenues'!F474*0.85)*0.8</f>
        <v>1516.4399920000001</v>
      </c>
      <c r="J474" s="8">
        <f>(+C474+E474+'Current &amp; Proposed Revenues'!D474*0.79+'Current &amp; Proposed Revenues'!F474*0.85)*0.2</f>
        <v>379.10999800000002</v>
      </c>
      <c r="K474" s="8">
        <f t="shared" ref="K474:K542" si="56">SUM(H474:J474)</f>
        <v>7208.1754700000001</v>
      </c>
      <c r="L474" s="8">
        <f t="shared" ref="L474:L542" si="57">+G474*0.2</f>
        <v>1441.6350940000002</v>
      </c>
      <c r="M474" s="8">
        <f t="shared" ref="M474:M542" si="58">+G474*0.55</f>
        <v>3964.4965085000003</v>
      </c>
      <c r="N474" s="8">
        <f t="shared" ref="N474:N542" si="59">+G474*0.25</f>
        <v>1802.0438675</v>
      </c>
      <c r="O474" s="8">
        <f t="shared" ref="O474:O542" si="60">SUM(L474:N474)</f>
        <v>7208.1754700000001</v>
      </c>
    </row>
    <row r="475" spans="1:15" outlineLevel="2" x14ac:dyDescent="0.25">
      <c r="A475" s="1" t="s">
        <v>423</v>
      </c>
      <c r="B475" s="1" t="s">
        <v>444</v>
      </c>
      <c r="C475" s="13">
        <v>14.1252</v>
      </c>
      <c r="D475" s="13">
        <v>220.02420000000001</v>
      </c>
      <c r="E475" s="13">
        <v>0</v>
      </c>
      <c r="F475" s="13">
        <v>249.99</v>
      </c>
      <c r="G475" s="8">
        <v>484.13940000000002</v>
      </c>
      <c r="H475" s="8">
        <f>+'Current &amp; Proposed Revenues'!D475*1.08+'Current &amp; Proposed Revenues'!F475*5.56</f>
        <v>343.91279999999995</v>
      </c>
      <c r="I475" s="8">
        <f>(+C475+E475+'Current &amp; Proposed Revenues'!D475*0.79+'Current &amp; Proposed Revenues'!F475*0.85)*0.8</f>
        <v>112.18128000000002</v>
      </c>
      <c r="J475" s="8">
        <f>(+C475+E475+'Current &amp; Proposed Revenues'!D475*0.79+'Current &amp; Proposed Revenues'!F475*0.85)*0.2</f>
        <v>28.045320000000004</v>
      </c>
      <c r="K475" s="8">
        <f t="shared" si="56"/>
        <v>484.13939999999997</v>
      </c>
      <c r="L475" s="8">
        <f t="shared" si="57"/>
        <v>96.827880000000007</v>
      </c>
      <c r="M475" s="8">
        <f t="shared" si="58"/>
        <v>266.27667000000002</v>
      </c>
      <c r="N475" s="8">
        <f t="shared" si="59"/>
        <v>121.03485000000001</v>
      </c>
      <c r="O475" s="8">
        <f t="shared" si="60"/>
        <v>484.13940000000002</v>
      </c>
    </row>
    <row r="476" spans="1:15" outlineLevel="2" x14ac:dyDescent="0.25">
      <c r="A476" s="1" t="s">
        <v>423</v>
      </c>
      <c r="B476" s="1" t="s">
        <v>445</v>
      </c>
      <c r="C476" s="13">
        <v>79.316000000000003</v>
      </c>
      <c r="D476" s="13">
        <v>1273.68505</v>
      </c>
      <c r="E476" s="13">
        <v>0</v>
      </c>
      <c r="F476" s="13">
        <v>922.01440000000002</v>
      </c>
      <c r="G476" s="8">
        <v>2275.0154499999999</v>
      </c>
      <c r="H476" s="8">
        <f>+'Current &amp; Proposed Revenues'!D476*1.08+'Current &amp; Proposed Revenues'!F476*5.56</f>
        <v>1535.3546000000001</v>
      </c>
      <c r="I476" s="8">
        <f>(+C476+E476+'Current &amp; Proposed Revenues'!D476*0.79+'Current &amp; Proposed Revenues'!F476*0.85)*0.8</f>
        <v>591.72868000000005</v>
      </c>
      <c r="J476" s="8">
        <f>(+C476+E476+'Current &amp; Proposed Revenues'!D476*0.79+'Current &amp; Proposed Revenues'!F476*0.85)*0.2</f>
        <v>147.93217000000001</v>
      </c>
      <c r="K476" s="8">
        <f t="shared" si="56"/>
        <v>2275.0154500000003</v>
      </c>
      <c r="L476" s="8">
        <f t="shared" si="57"/>
        <v>455.00308999999999</v>
      </c>
      <c r="M476" s="8">
        <f t="shared" si="58"/>
        <v>1251.2584975</v>
      </c>
      <c r="N476" s="8">
        <f t="shared" si="59"/>
        <v>568.75386249999997</v>
      </c>
      <c r="O476" s="8">
        <f t="shared" si="60"/>
        <v>2275.0154499999999</v>
      </c>
    </row>
    <row r="477" spans="1:15" outlineLevel="2" x14ac:dyDescent="0.25">
      <c r="A477" s="1" t="s">
        <v>423</v>
      </c>
      <c r="B477" s="1" t="s">
        <v>446</v>
      </c>
      <c r="C477" s="13">
        <v>0</v>
      </c>
      <c r="D477" s="13">
        <v>776.81483000000003</v>
      </c>
      <c r="E477" s="13">
        <v>0</v>
      </c>
      <c r="F477" s="13">
        <v>1455.1341</v>
      </c>
      <c r="G477" s="8">
        <v>2231.94893</v>
      </c>
      <c r="H477" s="8">
        <f>+'Current &amp; Proposed Revenues'!D477*1.08+'Current &amp; Proposed Revenues'!F477*5.56</f>
        <v>1710.8173199999999</v>
      </c>
      <c r="I477" s="8">
        <f>(+C477+E477+'Current &amp; Proposed Revenues'!D477*0.79+'Current &amp; Proposed Revenues'!F477*0.85)*0.8</f>
        <v>416.90528800000004</v>
      </c>
      <c r="J477" s="8">
        <f>(+C477+E477+'Current &amp; Proposed Revenues'!D477*0.79+'Current &amp; Proposed Revenues'!F477*0.85)*0.2</f>
        <v>104.22632200000001</v>
      </c>
      <c r="K477" s="8">
        <f t="shared" si="56"/>
        <v>2231.94893</v>
      </c>
      <c r="L477" s="8">
        <f t="shared" si="57"/>
        <v>446.38978600000002</v>
      </c>
      <c r="M477" s="8">
        <f t="shared" si="58"/>
        <v>1227.5719115000002</v>
      </c>
      <c r="N477" s="8">
        <f t="shared" si="59"/>
        <v>557.9872325</v>
      </c>
      <c r="O477" s="8">
        <f t="shared" si="60"/>
        <v>2231.94893</v>
      </c>
    </row>
    <row r="478" spans="1:15" outlineLevel="2" x14ac:dyDescent="0.25">
      <c r="A478" s="1" t="s">
        <v>423</v>
      </c>
      <c r="B478" s="1" t="s">
        <v>447</v>
      </c>
      <c r="C478" s="13">
        <v>0</v>
      </c>
      <c r="D478" s="13">
        <v>218.79000000000002</v>
      </c>
      <c r="E478" s="13">
        <v>0</v>
      </c>
      <c r="F478" s="13">
        <v>0</v>
      </c>
      <c r="G478" s="8">
        <v>218.79000000000002</v>
      </c>
      <c r="H478" s="8">
        <f>+'Current &amp; Proposed Revenues'!D478*1.08+'Current &amp; Proposed Revenues'!F478*5.56</f>
        <v>126.36000000000001</v>
      </c>
      <c r="I478" s="8">
        <f>(+C478+E478+'Current &amp; Proposed Revenues'!D478*0.79+'Current &amp; Proposed Revenues'!F478*0.85)*0.8</f>
        <v>73.944000000000003</v>
      </c>
      <c r="J478" s="8">
        <f>(+C478+E478+'Current &amp; Proposed Revenues'!D478*0.79+'Current &amp; Proposed Revenues'!F478*0.85)*0.2</f>
        <v>18.486000000000001</v>
      </c>
      <c r="K478" s="8">
        <f t="shared" si="56"/>
        <v>218.79000000000002</v>
      </c>
      <c r="L478" s="8">
        <f t="shared" si="57"/>
        <v>43.75800000000001</v>
      </c>
      <c r="M478" s="8">
        <f t="shared" si="58"/>
        <v>120.33450000000002</v>
      </c>
      <c r="N478" s="8">
        <f t="shared" si="59"/>
        <v>54.697500000000005</v>
      </c>
      <c r="O478" s="8">
        <f t="shared" si="60"/>
        <v>218.79000000000002</v>
      </c>
    </row>
    <row r="479" spans="1:15" outlineLevel="2" x14ac:dyDescent="0.25">
      <c r="A479" s="1" t="s">
        <v>423</v>
      </c>
      <c r="B479" s="1" t="s">
        <v>448</v>
      </c>
      <c r="C479" s="13">
        <v>167.95400000000001</v>
      </c>
      <c r="D479" s="13">
        <v>625.4402</v>
      </c>
      <c r="E479" s="13">
        <v>0</v>
      </c>
      <c r="F479" s="13">
        <v>878.81100000000004</v>
      </c>
      <c r="G479" s="8">
        <v>1672.2051999999999</v>
      </c>
      <c r="H479" s="8">
        <f>+'Current &amp; Proposed Revenues'!D479*1.08+'Current &amp; Proposed Revenues'!F479*5.56</f>
        <v>1123.4928</v>
      </c>
      <c r="I479" s="8">
        <f>(+C479+E479+'Current &amp; Proposed Revenues'!D479*0.79+'Current &amp; Proposed Revenues'!F479*0.85)*0.8</f>
        <v>438.96992</v>
      </c>
      <c r="J479" s="8">
        <f>(+C479+E479+'Current &amp; Proposed Revenues'!D479*0.79+'Current &amp; Proposed Revenues'!F479*0.85)*0.2</f>
        <v>109.74248</v>
      </c>
      <c r="K479" s="8">
        <f t="shared" si="56"/>
        <v>1672.2051999999999</v>
      </c>
      <c r="L479" s="8">
        <f t="shared" si="57"/>
        <v>334.44103999999999</v>
      </c>
      <c r="M479" s="8">
        <f t="shared" si="58"/>
        <v>919.71285999999998</v>
      </c>
      <c r="N479" s="8">
        <f t="shared" si="59"/>
        <v>418.05129999999997</v>
      </c>
      <c r="O479" s="8">
        <f t="shared" si="60"/>
        <v>1672.2051999999999</v>
      </c>
    </row>
    <row r="480" spans="1:15" outlineLevel="2" x14ac:dyDescent="0.25">
      <c r="A480" s="1" t="s">
        <v>423</v>
      </c>
      <c r="B480" s="1" t="s">
        <v>449</v>
      </c>
      <c r="C480" s="13">
        <v>0</v>
      </c>
      <c r="D480" s="13">
        <v>97.240000000000009</v>
      </c>
      <c r="E480" s="13">
        <v>0</v>
      </c>
      <c r="F480" s="13">
        <v>118.58500000000001</v>
      </c>
      <c r="G480" s="8">
        <v>215.82500000000002</v>
      </c>
      <c r="H480" s="8">
        <f>+'Current &amp; Proposed Revenues'!D480*1.08+'Current &amp; Proposed Revenues'!F480*5.56</f>
        <v>159.02000000000001</v>
      </c>
      <c r="I480" s="8">
        <f>(+C480+E480+'Current &amp; Proposed Revenues'!D480*0.79+'Current &amp; Proposed Revenues'!F480*0.85)*0.8</f>
        <v>45.444000000000003</v>
      </c>
      <c r="J480" s="8">
        <f>(+C480+E480+'Current &amp; Proposed Revenues'!D480*0.79+'Current &amp; Proposed Revenues'!F480*0.85)*0.2</f>
        <v>11.361000000000001</v>
      </c>
      <c r="K480" s="8">
        <f t="shared" si="56"/>
        <v>215.82499999999999</v>
      </c>
      <c r="L480" s="8">
        <f t="shared" si="57"/>
        <v>43.165000000000006</v>
      </c>
      <c r="M480" s="8">
        <f t="shared" si="58"/>
        <v>118.70375000000001</v>
      </c>
      <c r="N480" s="8">
        <f t="shared" si="59"/>
        <v>53.956250000000004</v>
      </c>
      <c r="O480" s="8">
        <f t="shared" si="60"/>
        <v>215.82500000000005</v>
      </c>
    </row>
    <row r="481" spans="1:15" outlineLevel="2" x14ac:dyDescent="0.25">
      <c r="A481" s="1" t="s">
        <v>423</v>
      </c>
      <c r="B481" s="1" t="s">
        <v>450</v>
      </c>
      <c r="C481" s="13">
        <v>51.35</v>
      </c>
      <c r="D481" s="13">
        <v>327.81100000000004</v>
      </c>
      <c r="E481" s="13">
        <v>0</v>
      </c>
      <c r="F481" s="13">
        <v>0</v>
      </c>
      <c r="G481" s="8">
        <v>379.16100000000006</v>
      </c>
      <c r="H481" s="8">
        <f>+'Current &amp; Proposed Revenues'!D481*1.08+'Current &amp; Proposed Revenues'!F481*5.56</f>
        <v>189.32400000000001</v>
      </c>
      <c r="I481" s="8">
        <f>(+C481+E481+'Current &amp; Proposed Revenues'!D481*0.79+'Current &amp; Proposed Revenues'!F481*0.85)*0.8</f>
        <v>151.86960000000002</v>
      </c>
      <c r="J481" s="8">
        <f>(+C481+E481+'Current &amp; Proposed Revenues'!D481*0.79+'Current &amp; Proposed Revenues'!F481*0.85)*0.2</f>
        <v>37.967400000000005</v>
      </c>
      <c r="K481" s="8">
        <f t="shared" si="56"/>
        <v>379.16100000000006</v>
      </c>
      <c r="L481" s="8">
        <f t="shared" si="57"/>
        <v>75.832200000000014</v>
      </c>
      <c r="M481" s="8">
        <f t="shared" si="58"/>
        <v>208.53855000000004</v>
      </c>
      <c r="N481" s="8">
        <f t="shared" si="59"/>
        <v>94.790250000000015</v>
      </c>
      <c r="O481" s="8">
        <f t="shared" si="60"/>
        <v>379.16100000000006</v>
      </c>
    </row>
    <row r="482" spans="1:15" outlineLevel="2" x14ac:dyDescent="0.25">
      <c r="A482" s="1" t="s">
        <v>423</v>
      </c>
      <c r="B482" s="1" t="s">
        <v>451</v>
      </c>
      <c r="C482" s="13">
        <v>15.8</v>
      </c>
      <c r="D482" s="13">
        <v>158.95000000000002</v>
      </c>
      <c r="E482" s="13">
        <v>0</v>
      </c>
      <c r="F482" s="13">
        <v>0</v>
      </c>
      <c r="G482" s="8">
        <v>174.75000000000003</v>
      </c>
      <c r="H482" s="8">
        <f>+'Current &amp; Proposed Revenues'!D482*1.08+'Current &amp; Proposed Revenues'!F482*5.56</f>
        <v>91.800000000000011</v>
      </c>
      <c r="I482" s="8">
        <f>(+C482+E482+'Current &amp; Proposed Revenues'!D482*0.79+'Current &amp; Proposed Revenues'!F482*0.85)*0.8</f>
        <v>66.36</v>
      </c>
      <c r="J482" s="8">
        <f>(+C482+E482+'Current &amp; Proposed Revenues'!D482*0.79+'Current &amp; Proposed Revenues'!F482*0.85)*0.2</f>
        <v>16.59</v>
      </c>
      <c r="K482" s="8">
        <f t="shared" si="56"/>
        <v>174.75000000000003</v>
      </c>
      <c r="L482" s="8">
        <f t="shared" si="57"/>
        <v>34.95000000000001</v>
      </c>
      <c r="M482" s="8">
        <f t="shared" si="58"/>
        <v>96.112500000000026</v>
      </c>
      <c r="N482" s="8">
        <f t="shared" si="59"/>
        <v>43.687500000000007</v>
      </c>
      <c r="O482" s="8">
        <f t="shared" si="60"/>
        <v>174.75000000000003</v>
      </c>
    </row>
    <row r="483" spans="1:15" outlineLevel="2" x14ac:dyDescent="0.25">
      <c r="A483" s="1" t="s">
        <v>423</v>
      </c>
      <c r="B483" s="1" t="s">
        <v>452</v>
      </c>
      <c r="C483" s="13">
        <v>0</v>
      </c>
      <c r="D483" s="13">
        <v>1281.4362000000001</v>
      </c>
      <c r="E483" s="13">
        <v>0</v>
      </c>
      <c r="F483" s="13">
        <v>1691.9195</v>
      </c>
      <c r="G483" s="8">
        <v>2973.3557000000001</v>
      </c>
      <c r="H483" s="8">
        <f>+'Current &amp; Proposed Revenues'!D483*1.08+'Current &amp; Proposed Revenues'!F483*5.56</f>
        <v>2207.6428000000001</v>
      </c>
      <c r="I483" s="8">
        <f>(+C483+E483+'Current &amp; Proposed Revenues'!D483*0.79+'Current &amp; Proposed Revenues'!F483*0.85)*0.8</f>
        <v>612.57032000000004</v>
      </c>
      <c r="J483" s="8">
        <f>(+C483+E483+'Current &amp; Proposed Revenues'!D483*0.79+'Current &amp; Proposed Revenues'!F483*0.85)*0.2</f>
        <v>153.14258000000001</v>
      </c>
      <c r="K483" s="8">
        <f t="shared" si="56"/>
        <v>2973.3557000000005</v>
      </c>
      <c r="L483" s="8">
        <f t="shared" si="57"/>
        <v>594.67114000000004</v>
      </c>
      <c r="M483" s="8">
        <f t="shared" si="58"/>
        <v>1635.3456350000001</v>
      </c>
      <c r="N483" s="8">
        <f t="shared" si="59"/>
        <v>743.33892500000002</v>
      </c>
      <c r="O483" s="8">
        <f t="shared" si="60"/>
        <v>2973.3557000000001</v>
      </c>
    </row>
    <row r="484" spans="1:15" outlineLevel="2" x14ac:dyDescent="0.25">
      <c r="A484" s="1" t="s">
        <v>423</v>
      </c>
      <c r="B484" s="1" t="s">
        <v>453</v>
      </c>
      <c r="C484" s="13">
        <v>150.57400000000001</v>
      </c>
      <c r="D484" s="13">
        <v>1658.4095000000002</v>
      </c>
      <c r="E484" s="13">
        <v>0</v>
      </c>
      <c r="F484" s="13">
        <v>4669.2362999999996</v>
      </c>
      <c r="G484" s="8">
        <v>6478.2197999999999</v>
      </c>
      <c r="H484" s="8">
        <f>+'Current &amp; Proposed Revenues'!D484*1.08+'Current &amp; Proposed Revenues'!F484*5.56</f>
        <v>5007.8687999999993</v>
      </c>
      <c r="I484" s="8">
        <f>(+C484+E484+'Current &amp; Proposed Revenues'!D484*0.79+'Current &amp; Proposed Revenues'!F484*0.85)*0.8</f>
        <v>1176.2808000000002</v>
      </c>
      <c r="J484" s="8">
        <f>(+C484+E484+'Current &amp; Proposed Revenues'!D484*0.79+'Current &amp; Proposed Revenues'!F484*0.85)*0.2</f>
        <v>294.07020000000006</v>
      </c>
      <c r="K484" s="8">
        <f t="shared" si="56"/>
        <v>6478.2197999999999</v>
      </c>
      <c r="L484" s="8">
        <f t="shared" si="57"/>
        <v>1295.6439600000001</v>
      </c>
      <c r="M484" s="8">
        <f t="shared" si="58"/>
        <v>3563.0208900000002</v>
      </c>
      <c r="N484" s="8">
        <f t="shared" si="59"/>
        <v>1619.55495</v>
      </c>
      <c r="O484" s="8">
        <f t="shared" si="60"/>
        <v>6478.2197999999999</v>
      </c>
    </row>
    <row r="485" spans="1:15" outlineLevel="2" x14ac:dyDescent="0.25">
      <c r="A485" s="1" t="s">
        <v>423</v>
      </c>
      <c r="B485" s="1" t="s">
        <v>454</v>
      </c>
      <c r="C485" s="13">
        <v>0</v>
      </c>
      <c r="D485" s="13">
        <v>365.58500000000004</v>
      </c>
      <c r="E485" s="13">
        <v>0</v>
      </c>
      <c r="F485" s="13">
        <v>374.34399999999999</v>
      </c>
      <c r="G485" s="8">
        <v>739.92900000000009</v>
      </c>
      <c r="H485" s="8">
        <f>+'Current &amp; Proposed Revenues'!D485*1.08+'Current &amp; Proposed Revenues'!F485*5.56</f>
        <v>535.84399999999994</v>
      </c>
      <c r="I485" s="8">
        <f>(+C485+E485+'Current &amp; Proposed Revenues'!D485*0.79+'Current &amp; Proposed Revenues'!F485*0.85)*0.8</f>
        <v>163.268</v>
      </c>
      <c r="J485" s="8">
        <f>(+C485+E485+'Current &amp; Proposed Revenues'!D485*0.79+'Current &amp; Proposed Revenues'!F485*0.85)*0.2</f>
        <v>40.817</v>
      </c>
      <c r="K485" s="8">
        <f t="shared" si="56"/>
        <v>739.92899999999997</v>
      </c>
      <c r="L485" s="8">
        <f t="shared" si="57"/>
        <v>147.98580000000001</v>
      </c>
      <c r="M485" s="8">
        <f t="shared" si="58"/>
        <v>406.96095000000008</v>
      </c>
      <c r="N485" s="8">
        <f t="shared" si="59"/>
        <v>184.98225000000002</v>
      </c>
      <c r="O485" s="8">
        <f t="shared" si="60"/>
        <v>739.92900000000009</v>
      </c>
    </row>
    <row r="486" spans="1:15" outlineLevel="2" x14ac:dyDescent="0.25">
      <c r="A486" s="1" t="s">
        <v>423</v>
      </c>
      <c r="B486" s="1" t="s">
        <v>455</v>
      </c>
      <c r="C486" s="13">
        <v>0</v>
      </c>
      <c r="D486" s="13">
        <v>1103.1130000000001</v>
      </c>
      <c r="E486" s="13">
        <v>0</v>
      </c>
      <c r="F486" s="13">
        <v>2206.9630000000002</v>
      </c>
      <c r="G486" s="8">
        <v>3310.076</v>
      </c>
      <c r="H486" s="8">
        <f>+'Current &amp; Proposed Revenues'!D486*1.08+'Current &amp; Proposed Revenues'!F486*5.56</f>
        <v>2551.4</v>
      </c>
      <c r="I486" s="8">
        <f>(+C486+E486+'Current &amp; Proposed Revenues'!D486*0.79+'Current &amp; Proposed Revenues'!F486*0.85)*0.8</f>
        <v>606.94080000000008</v>
      </c>
      <c r="J486" s="8">
        <f>(+C486+E486+'Current &amp; Proposed Revenues'!D486*0.79+'Current &amp; Proposed Revenues'!F486*0.85)*0.2</f>
        <v>151.73520000000002</v>
      </c>
      <c r="K486" s="8">
        <f t="shared" si="56"/>
        <v>3310.076</v>
      </c>
      <c r="L486" s="8">
        <f t="shared" si="57"/>
        <v>662.01520000000005</v>
      </c>
      <c r="M486" s="8">
        <f t="shared" si="58"/>
        <v>1820.5418000000002</v>
      </c>
      <c r="N486" s="8">
        <f t="shared" si="59"/>
        <v>827.51900000000001</v>
      </c>
      <c r="O486" s="8">
        <f t="shared" si="60"/>
        <v>3310.076</v>
      </c>
    </row>
    <row r="487" spans="1:15" outlineLevel="2" x14ac:dyDescent="0.25">
      <c r="A487" s="1" t="s">
        <v>423</v>
      </c>
      <c r="B487" s="1" t="s">
        <v>456</v>
      </c>
      <c r="C487" s="13">
        <v>239.23570000000001</v>
      </c>
      <c r="D487" s="13">
        <v>2661.4588000000003</v>
      </c>
      <c r="E487" s="13">
        <v>34</v>
      </c>
      <c r="F487" s="13">
        <v>2083.2820499999998</v>
      </c>
      <c r="G487" s="8">
        <v>5017.9765500000003</v>
      </c>
      <c r="H487" s="8">
        <f>+'Current &amp; Proposed Revenues'!D487*1.08+'Current &amp; Proposed Revenues'!F487*5.56</f>
        <v>3344.127</v>
      </c>
      <c r="I487" s="8">
        <f>(+C487+E487+'Current &amp; Proposed Revenues'!D487*0.79+'Current &amp; Proposed Revenues'!F487*0.85)*0.8</f>
        <v>1339.0796399999999</v>
      </c>
      <c r="J487" s="8">
        <f>(+C487+E487+'Current &amp; Proposed Revenues'!D487*0.79+'Current &amp; Proposed Revenues'!F487*0.85)*0.2</f>
        <v>334.76990999999998</v>
      </c>
      <c r="K487" s="8">
        <f t="shared" si="56"/>
        <v>5017.9765500000003</v>
      </c>
      <c r="L487" s="8">
        <f t="shared" si="57"/>
        <v>1003.5953100000002</v>
      </c>
      <c r="M487" s="8">
        <f t="shared" si="58"/>
        <v>2759.8871025000003</v>
      </c>
      <c r="N487" s="8">
        <f t="shared" si="59"/>
        <v>1254.4941375000001</v>
      </c>
      <c r="O487" s="8">
        <f t="shared" si="60"/>
        <v>5017.9765500000003</v>
      </c>
    </row>
    <row r="488" spans="1:15" outlineLevel="1" x14ac:dyDescent="0.25">
      <c r="A488" s="23" t="s">
        <v>1252</v>
      </c>
      <c r="B488" s="22"/>
      <c r="C488" s="13">
        <f t="shared" ref="C488:O488" si="61">SUBTOTAL(9,C454:C487)</f>
        <v>1609.2378999999999</v>
      </c>
      <c r="D488" s="13">
        <f t="shared" si="61"/>
        <v>25269.341790000009</v>
      </c>
      <c r="E488" s="13">
        <f t="shared" si="61"/>
        <v>532.59299999999996</v>
      </c>
      <c r="F488" s="13">
        <f t="shared" si="61"/>
        <v>38266.962850000004</v>
      </c>
      <c r="G488" s="8">
        <f t="shared" si="61"/>
        <v>65678.135540000003</v>
      </c>
      <c r="H488" s="8">
        <f t="shared" si="61"/>
        <v>47786.618959999993</v>
      </c>
      <c r="I488" s="8">
        <f t="shared" si="61"/>
        <v>14313.213264000002</v>
      </c>
      <c r="J488" s="8">
        <f t="shared" si="61"/>
        <v>3578.3033160000005</v>
      </c>
      <c r="K488" s="8">
        <f t="shared" si="61"/>
        <v>65678.135540000003</v>
      </c>
      <c r="L488" s="8">
        <f t="shared" si="61"/>
        <v>13135.627108000001</v>
      </c>
      <c r="M488" s="8">
        <f t="shared" si="61"/>
        <v>36122.974547000005</v>
      </c>
      <c r="N488" s="8">
        <f t="shared" si="61"/>
        <v>16419.533885000001</v>
      </c>
      <c r="O488" s="8">
        <f t="shared" si="61"/>
        <v>65678.135540000003</v>
      </c>
    </row>
    <row r="489" spans="1:15" outlineLevel="2" x14ac:dyDescent="0.25">
      <c r="A489" s="1" t="s">
        <v>457</v>
      </c>
      <c r="B489" s="1" t="s">
        <v>3</v>
      </c>
      <c r="C489" s="13">
        <v>70.096700000000013</v>
      </c>
      <c r="D489" s="13">
        <v>839.53650000000005</v>
      </c>
      <c r="E489" s="13">
        <v>21.25</v>
      </c>
      <c r="F489" s="13">
        <v>403.83</v>
      </c>
      <c r="G489" s="8">
        <v>1334.7132000000001</v>
      </c>
      <c r="H489" s="8">
        <f>+'Current &amp; Proposed Revenues'!D489*1.08+'Current &amp; Proposed Revenues'!F489*5.56</f>
        <v>835.14599999999996</v>
      </c>
      <c r="I489" s="8">
        <f>(+C489+E489+'Current &amp; Proposed Revenues'!D489*0.79+'Current &amp; Proposed Revenues'!F489*0.85)*0.8</f>
        <v>399.65376000000003</v>
      </c>
      <c r="J489" s="8">
        <f>(+C489+E489+'Current &amp; Proposed Revenues'!D489*0.79+'Current &amp; Proposed Revenues'!F489*0.85)*0.2</f>
        <v>99.913440000000008</v>
      </c>
      <c r="K489" s="8">
        <f t="shared" si="56"/>
        <v>1334.7131999999999</v>
      </c>
      <c r="L489" s="8">
        <f t="shared" si="57"/>
        <v>266.94264000000004</v>
      </c>
      <c r="M489" s="8">
        <f t="shared" si="58"/>
        <v>734.09226000000012</v>
      </c>
      <c r="N489" s="8">
        <f t="shared" si="59"/>
        <v>333.67830000000004</v>
      </c>
      <c r="O489" s="8">
        <f t="shared" si="60"/>
        <v>1334.7132000000001</v>
      </c>
    </row>
    <row r="490" spans="1:15" outlineLevel="2" x14ac:dyDescent="0.25">
      <c r="A490" s="1" t="s">
        <v>457</v>
      </c>
      <c r="B490" s="1" t="s">
        <v>458</v>
      </c>
      <c r="C490" s="13">
        <v>9.48</v>
      </c>
      <c r="D490" s="13">
        <v>260.82760000000002</v>
      </c>
      <c r="E490" s="13">
        <v>0</v>
      </c>
      <c r="F490" s="13">
        <v>0</v>
      </c>
      <c r="G490" s="8">
        <v>270.30760000000004</v>
      </c>
      <c r="H490" s="8">
        <f>+'Current &amp; Proposed Revenues'!D490*1.08+'Current &amp; Proposed Revenues'!F490*5.56</f>
        <v>150.63839999999999</v>
      </c>
      <c r="I490" s="8">
        <f>(+C490+E490+'Current &amp; Proposed Revenues'!D490*0.79+'Current &amp; Proposed Revenues'!F490*0.85)*0.8</f>
        <v>95.735360000000014</v>
      </c>
      <c r="J490" s="8">
        <f>(+C490+E490+'Current &amp; Proposed Revenues'!D490*0.79+'Current &amp; Proposed Revenues'!F490*0.85)*0.2</f>
        <v>23.933840000000004</v>
      </c>
      <c r="K490" s="8">
        <f t="shared" si="56"/>
        <v>270.30759999999998</v>
      </c>
      <c r="L490" s="8">
        <f t="shared" si="57"/>
        <v>54.061520000000009</v>
      </c>
      <c r="M490" s="8">
        <f t="shared" si="58"/>
        <v>148.66918000000004</v>
      </c>
      <c r="N490" s="8">
        <f t="shared" si="59"/>
        <v>67.576900000000009</v>
      </c>
      <c r="O490" s="8">
        <f t="shared" si="60"/>
        <v>270.30760000000004</v>
      </c>
    </row>
    <row r="491" spans="1:15" outlineLevel="2" x14ac:dyDescent="0.25">
      <c r="A491" s="1" t="s">
        <v>457</v>
      </c>
      <c r="B491" s="1" t="s">
        <v>459</v>
      </c>
      <c r="C491" s="13">
        <v>52.93</v>
      </c>
      <c r="D491" s="13">
        <v>660.11</v>
      </c>
      <c r="E491" s="13">
        <v>0</v>
      </c>
      <c r="F491" s="13">
        <v>365.37</v>
      </c>
      <c r="G491" s="8">
        <v>1078.4099999999999</v>
      </c>
      <c r="H491" s="8">
        <f>+'Current &amp; Proposed Revenues'!D491*1.08+'Current &amp; Proposed Revenues'!F491*5.56</f>
        <v>698.16</v>
      </c>
      <c r="I491" s="8">
        <f>(+C491+E491+'Current &amp; Proposed Revenues'!D491*0.79+'Current &amp; Proposed Revenues'!F491*0.85)*0.8</f>
        <v>304.2</v>
      </c>
      <c r="J491" s="8">
        <f>(+C491+E491+'Current &amp; Proposed Revenues'!D491*0.79+'Current &amp; Proposed Revenues'!F491*0.85)*0.2</f>
        <v>76.05</v>
      </c>
      <c r="K491" s="8">
        <f t="shared" si="56"/>
        <v>1078.4099999999999</v>
      </c>
      <c r="L491" s="8">
        <f t="shared" si="57"/>
        <v>215.68199999999999</v>
      </c>
      <c r="M491" s="8">
        <f t="shared" si="58"/>
        <v>593.12549999999999</v>
      </c>
      <c r="N491" s="8">
        <f t="shared" si="59"/>
        <v>269.60249999999996</v>
      </c>
      <c r="O491" s="8">
        <f t="shared" si="60"/>
        <v>1078.4099999999999</v>
      </c>
    </row>
    <row r="492" spans="1:15" outlineLevel="2" x14ac:dyDescent="0.25">
      <c r="A492" s="1" t="s">
        <v>457</v>
      </c>
      <c r="B492" s="1" t="s">
        <v>460</v>
      </c>
      <c r="C492" s="13">
        <v>0</v>
      </c>
      <c r="D492" s="13">
        <v>525.60090000000002</v>
      </c>
      <c r="E492" s="13">
        <v>0</v>
      </c>
      <c r="F492" s="13">
        <v>777.0843000000001</v>
      </c>
      <c r="G492" s="8">
        <v>1302.6852000000001</v>
      </c>
      <c r="H492" s="8">
        <f>+'Current &amp; Proposed Revenues'!D492*1.08+'Current &amp; Proposed Revenues'!F492*5.56</f>
        <v>977.59439999999995</v>
      </c>
      <c r="I492" s="8">
        <f>(+C492+E492+'Current &amp; Proposed Revenues'!D492*0.79+'Current &amp; Proposed Revenues'!F492*0.85)*0.8</f>
        <v>260.07264000000004</v>
      </c>
      <c r="J492" s="8">
        <f>(+C492+E492+'Current &amp; Proposed Revenues'!D492*0.79+'Current &amp; Proposed Revenues'!F492*0.85)*0.2</f>
        <v>65.018160000000009</v>
      </c>
      <c r="K492" s="8">
        <f t="shared" si="56"/>
        <v>1302.6852000000001</v>
      </c>
      <c r="L492" s="8">
        <f t="shared" si="57"/>
        <v>260.53704000000005</v>
      </c>
      <c r="M492" s="8">
        <f t="shared" si="58"/>
        <v>716.4768600000001</v>
      </c>
      <c r="N492" s="8">
        <f t="shared" si="59"/>
        <v>325.67130000000003</v>
      </c>
      <c r="O492" s="8">
        <f t="shared" si="60"/>
        <v>1302.6852000000001</v>
      </c>
    </row>
    <row r="493" spans="1:15" outlineLevel="2" x14ac:dyDescent="0.25">
      <c r="A493" s="1" t="s">
        <v>457</v>
      </c>
      <c r="B493" s="1" t="s">
        <v>461</v>
      </c>
      <c r="C493" s="13">
        <v>0</v>
      </c>
      <c r="D493" s="13">
        <v>115.94000000000001</v>
      </c>
      <c r="E493" s="13">
        <v>0</v>
      </c>
      <c r="F493" s="13">
        <v>102.56</v>
      </c>
      <c r="G493" s="8">
        <v>218.5</v>
      </c>
      <c r="H493" s="8">
        <f>+'Current &amp; Proposed Revenues'!D493*1.08+'Current &amp; Proposed Revenues'!F493*5.56</f>
        <v>155.92000000000002</v>
      </c>
      <c r="I493" s="8">
        <f>(+C493+E493+'Current &amp; Proposed Revenues'!D493*0.79+'Current &amp; Proposed Revenues'!F493*0.85)*0.8</f>
        <v>50.064000000000007</v>
      </c>
      <c r="J493" s="8">
        <f>(+C493+E493+'Current &amp; Proposed Revenues'!D493*0.79+'Current &amp; Proposed Revenues'!F493*0.85)*0.2</f>
        <v>12.516000000000002</v>
      </c>
      <c r="K493" s="8">
        <f t="shared" si="56"/>
        <v>218.50000000000003</v>
      </c>
      <c r="L493" s="8">
        <f t="shared" si="57"/>
        <v>43.7</v>
      </c>
      <c r="M493" s="8">
        <f t="shared" si="58"/>
        <v>120.17500000000001</v>
      </c>
      <c r="N493" s="8">
        <f t="shared" si="59"/>
        <v>54.625</v>
      </c>
      <c r="O493" s="8">
        <f t="shared" si="60"/>
        <v>218.5</v>
      </c>
    </row>
    <row r="494" spans="1:15" outlineLevel="2" x14ac:dyDescent="0.25">
      <c r="A494" s="1" t="s">
        <v>457</v>
      </c>
      <c r="B494" s="1" t="s">
        <v>462</v>
      </c>
      <c r="C494" s="13">
        <v>39.5</v>
      </c>
      <c r="D494" s="13">
        <v>721.82</v>
      </c>
      <c r="E494" s="13">
        <v>0</v>
      </c>
      <c r="F494" s="13">
        <v>346.14</v>
      </c>
      <c r="G494" s="8">
        <v>1107.46</v>
      </c>
      <c r="H494" s="8">
        <f>+'Current &amp; Proposed Revenues'!D494*1.08+'Current &amp; Proposed Revenues'!F494*5.56</f>
        <v>717.12</v>
      </c>
      <c r="I494" s="8">
        <f>(+C494+E494+'Current &amp; Proposed Revenues'!D494*0.79+'Current &amp; Proposed Revenues'!F494*0.85)*0.8</f>
        <v>312.27199999999999</v>
      </c>
      <c r="J494" s="8">
        <f>(+C494+E494+'Current &amp; Proposed Revenues'!D494*0.79+'Current &amp; Proposed Revenues'!F494*0.85)*0.2</f>
        <v>78.067999999999998</v>
      </c>
      <c r="K494" s="8">
        <f t="shared" si="56"/>
        <v>1107.46</v>
      </c>
      <c r="L494" s="8">
        <f t="shared" si="57"/>
        <v>221.49200000000002</v>
      </c>
      <c r="M494" s="8">
        <f t="shared" si="58"/>
        <v>609.10300000000007</v>
      </c>
      <c r="N494" s="8">
        <f t="shared" si="59"/>
        <v>276.86500000000001</v>
      </c>
      <c r="O494" s="8">
        <f t="shared" si="60"/>
        <v>1107.46</v>
      </c>
    </row>
    <row r="495" spans="1:15" outlineLevel="2" x14ac:dyDescent="0.25">
      <c r="A495" s="1" t="s">
        <v>457</v>
      </c>
      <c r="B495" s="1" t="s">
        <v>463</v>
      </c>
      <c r="C495" s="13">
        <v>0</v>
      </c>
      <c r="D495" s="13">
        <v>390.83000000000004</v>
      </c>
      <c r="E495" s="13">
        <v>0</v>
      </c>
      <c r="F495" s="13">
        <v>99.611400000000003</v>
      </c>
      <c r="G495" s="8">
        <v>490.44140000000004</v>
      </c>
      <c r="H495" s="8">
        <f>+'Current &amp; Proposed Revenues'!D495*1.08+'Current &amp; Proposed Revenues'!F495*5.56</f>
        <v>312.12240000000003</v>
      </c>
      <c r="I495" s="8">
        <f>(+C495+E495+'Current &amp; Proposed Revenues'!D495*0.79+'Current &amp; Proposed Revenues'!F495*0.85)*0.8</f>
        <v>142.65520000000001</v>
      </c>
      <c r="J495" s="8">
        <f>(+C495+E495+'Current &amp; Proposed Revenues'!D495*0.79+'Current &amp; Proposed Revenues'!F495*0.85)*0.2</f>
        <v>35.663800000000002</v>
      </c>
      <c r="K495" s="8">
        <f t="shared" si="56"/>
        <v>490.44139999999999</v>
      </c>
      <c r="L495" s="8">
        <f t="shared" si="57"/>
        <v>98.088280000000012</v>
      </c>
      <c r="M495" s="8">
        <f t="shared" si="58"/>
        <v>269.74277000000006</v>
      </c>
      <c r="N495" s="8">
        <f t="shared" si="59"/>
        <v>122.61035000000001</v>
      </c>
      <c r="O495" s="8">
        <f t="shared" si="60"/>
        <v>490.44140000000004</v>
      </c>
    </row>
    <row r="496" spans="1:15" outlineLevel="2" x14ac:dyDescent="0.25">
      <c r="A496" s="1" t="s">
        <v>457</v>
      </c>
      <c r="B496" s="1" t="s">
        <v>464</v>
      </c>
      <c r="C496" s="13">
        <v>0</v>
      </c>
      <c r="D496" s="13">
        <v>82.28</v>
      </c>
      <c r="E496" s="13">
        <v>0</v>
      </c>
      <c r="F496" s="13">
        <v>244.49022000000002</v>
      </c>
      <c r="G496" s="8">
        <v>326.77021999999999</v>
      </c>
      <c r="H496" s="8">
        <f>+'Current &amp; Proposed Revenues'!D496*1.08+'Current &amp; Proposed Revenues'!F496*5.56</f>
        <v>259.58951999999999</v>
      </c>
      <c r="I496" s="8">
        <f>(+C496+E496+'Current &amp; Proposed Revenues'!D496*0.79+'Current &amp; Proposed Revenues'!F496*0.85)*0.8</f>
        <v>53.744560000000007</v>
      </c>
      <c r="J496" s="8">
        <f>(+C496+E496+'Current &amp; Proposed Revenues'!D496*0.79+'Current &amp; Proposed Revenues'!F496*0.85)*0.2</f>
        <v>13.436140000000002</v>
      </c>
      <c r="K496" s="8">
        <f t="shared" si="56"/>
        <v>326.77021999999999</v>
      </c>
      <c r="L496" s="8">
        <f t="shared" si="57"/>
        <v>65.354044000000002</v>
      </c>
      <c r="M496" s="8">
        <f t="shared" si="58"/>
        <v>179.72362100000001</v>
      </c>
      <c r="N496" s="8">
        <f t="shared" si="59"/>
        <v>81.692554999999999</v>
      </c>
      <c r="O496" s="8">
        <f t="shared" si="60"/>
        <v>326.77021999999999</v>
      </c>
    </row>
    <row r="497" spans="1:15" outlineLevel="2" x14ac:dyDescent="0.25">
      <c r="A497" s="1" t="s">
        <v>457</v>
      </c>
      <c r="B497" s="1" t="s">
        <v>465</v>
      </c>
      <c r="C497" s="13">
        <v>57.67</v>
      </c>
      <c r="D497" s="13">
        <v>1282.2403000000002</v>
      </c>
      <c r="E497" s="13">
        <v>0</v>
      </c>
      <c r="F497" s="13">
        <v>939.57780000000014</v>
      </c>
      <c r="G497" s="8">
        <v>2279.4881000000005</v>
      </c>
      <c r="H497" s="8">
        <f>+'Current &amp; Proposed Revenues'!D497*1.08+'Current &amp; Proposed Revenues'!F497*5.56</f>
        <v>1555.5300000000002</v>
      </c>
      <c r="I497" s="8">
        <f>(+C497+E497+'Current &amp; Proposed Revenues'!D497*0.79+'Current &amp; Proposed Revenues'!F497*0.85)*0.8</f>
        <v>579.16647999999998</v>
      </c>
      <c r="J497" s="8">
        <f>(+C497+E497+'Current &amp; Proposed Revenues'!D497*0.79+'Current &amp; Proposed Revenues'!F497*0.85)*0.2</f>
        <v>144.79161999999999</v>
      </c>
      <c r="K497" s="8">
        <f t="shared" si="56"/>
        <v>2279.4881</v>
      </c>
      <c r="L497" s="8">
        <f t="shared" si="57"/>
        <v>455.89762000000013</v>
      </c>
      <c r="M497" s="8">
        <f t="shared" si="58"/>
        <v>1253.7184550000004</v>
      </c>
      <c r="N497" s="8">
        <f t="shared" si="59"/>
        <v>569.87202500000012</v>
      </c>
      <c r="O497" s="8">
        <f t="shared" si="60"/>
        <v>2279.4881000000005</v>
      </c>
    </row>
    <row r="498" spans="1:15" outlineLevel="2" x14ac:dyDescent="0.25">
      <c r="A498" s="1" t="s">
        <v>457</v>
      </c>
      <c r="B498" s="1" t="s">
        <v>12</v>
      </c>
      <c r="C498" s="13">
        <v>11.850000000000001</v>
      </c>
      <c r="D498" s="13">
        <v>374.24310000000003</v>
      </c>
      <c r="E498" s="13">
        <v>0</v>
      </c>
      <c r="F498" s="13">
        <v>0</v>
      </c>
      <c r="G498" s="8">
        <v>386.09310000000005</v>
      </c>
      <c r="H498" s="8">
        <f>+'Current &amp; Proposed Revenues'!D498*1.08+'Current &amp; Proposed Revenues'!F498*5.56</f>
        <v>216.1404</v>
      </c>
      <c r="I498" s="8">
        <f>(+C498+E498+'Current &amp; Proposed Revenues'!D498*0.79+'Current &amp; Proposed Revenues'!F498*0.85)*0.8</f>
        <v>135.96216000000001</v>
      </c>
      <c r="J498" s="8">
        <f>(+C498+E498+'Current &amp; Proposed Revenues'!D498*0.79+'Current &amp; Proposed Revenues'!F498*0.85)*0.2</f>
        <v>33.990540000000003</v>
      </c>
      <c r="K498" s="8">
        <f t="shared" si="56"/>
        <v>386.09310000000005</v>
      </c>
      <c r="L498" s="8">
        <f t="shared" si="57"/>
        <v>77.218620000000016</v>
      </c>
      <c r="M498" s="8">
        <f t="shared" si="58"/>
        <v>212.35120500000005</v>
      </c>
      <c r="N498" s="8">
        <f t="shared" si="59"/>
        <v>96.523275000000012</v>
      </c>
      <c r="O498" s="8">
        <f t="shared" si="60"/>
        <v>386.09310000000005</v>
      </c>
    </row>
    <row r="499" spans="1:15" outlineLevel="2" x14ac:dyDescent="0.25">
      <c r="A499" s="1" t="s">
        <v>457</v>
      </c>
      <c r="B499" s="1" t="s">
        <v>466</v>
      </c>
      <c r="C499" s="13">
        <v>21.330000000000002</v>
      </c>
      <c r="D499" s="13">
        <v>72.930000000000007</v>
      </c>
      <c r="E499" s="13">
        <v>0</v>
      </c>
      <c r="F499" s="13">
        <v>134.61000000000001</v>
      </c>
      <c r="G499" s="8">
        <v>228.87</v>
      </c>
      <c r="H499" s="8">
        <f>+'Current &amp; Proposed Revenues'!D499*1.08+'Current &amp; Proposed Revenues'!F499*5.56</f>
        <v>158.88</v>
      </c>
      <c r="I499" s="8">
        <f>(+C499+E499+'Current &amp; Proposed Revenues'!D499*0.79+'Current &amp; Proposed Revenues'!F499*0.85)*0.8</f>
        <v>55.991999999999997</v>
      </c>
      <c r="J499" s="8">
        <f>(+C499+E499+'Current &amp; Proposed Revenues'!D499*0.79+'Current &amp; Proposed Revenues'!F499*0.85)*0.2</f>
        <v>13.997999999999999</v>
      </c>
      <c r="K499" s="8">
        <f t="shared" si="56"/>
        <v>228.86999999999998</v>
      </c>
      <c r="L499" s="8">
        <f t="shared" si="57"/>
        <v>45.774000000000001</v>
      </c>
      <c r="M499" s="8">
        <f t="shared" si="58"/>
        <v>125.87850000000002</v>
      </c>
      <c r="N499" s="8">
        <f t="shared" si="59"/>
        <v>57.217500000000001</v>
      </c>
      <c r="O499" s="8">
        <f t="shared" si="60"/>
        <v>228.87000000000003</v>
      </c>
    </row>
    <row r="500" spans="1:15" outlineLevel="2" x14ac:dyDescent="0.25">
      <c r="A500" s="1" t="s">
        <v>457</v>
      </c>
      <c r="B500" s="1" t="s">
        <v>467</v>
      </c>
      <c r="C500" s="13">
        <v>155.47200000000001</v>
      </c>
      <c r="D500" s="13">
        <v>1398.76</v>
      </c>
      <c r="E500" s="13">
        <v>0</v>
      </c>
      <c r="F500" s="13">
        <v>602.54</v>
      </c>
      <c r="G500" s="8">
        <v>2156.7719999999999</v>
      </c>
      <c r="H500" s="8">
        <f>+'Current &amp; Proposed Revenues'!D500*1.08+'Current &amp; Proposed Revenues'!F500*5.56</f>
        <v>1330.48</v>
      </c>
      <c r="I500" s="8">
        <f>(+C500+E500+'Current &amp; Proposed Revenues'!D500*0.79+'Current &amp; Proposed Revenues'!F500*0.85)*0.8</f>
        <v>661.03360000000009</v>
      </c>
      <c r="J500" s="8">
        <f>(+C500+E500+'Current &amp; Proposed Revenues'!D500*0.79+'Current &amp; Proposed Revenues'!F500*0.85)*0.2</f>
        <v>165.25840000000002</v>
      </c>
      <c r="K500" s="8">
        <f t="shared" si="56"/>
        <v>2156.7720000000004</v>
      </c>
      <c r="L500" s="8">
        <f t="shared" si="57"/>
        <v>431.3544</v>
      </c>
      <c r="M500" s="8">
        <f t="shared" si="58"/>
        <v>1186.2246</v>
      </c>
      <c r="N500" s="8">
        <f t="shared" si="59"/>
        <v>539.19299999999998</v>
      </c>
      <c r="O500" s="8">
        <f t="shared" si="60"/>
        <v>2156.7719999999999</v>
      </c>
    </row>
    <row r="501" spans="1:15" outlineLevel="2" x14ac:dyDescent="0.25">
      <c r="A501" s="1" t="s">
        <v>457</v>
      </c>
      <c r="B501" s="1" t="s">
        <v>468</v>
      </c>
      <c r="C501" s="13">
        <v>25.801399999999997</v>
      </c>
      <c r="D501" s="13">
        <v>446.93</v>
      </c>
      <c r="E501" s="13">
        <v>0</v>
      </c>
      <c r="F501" s="13">
        <v>0</v>
      </c>
      <c r="G501" s="8">
        <v>472.73140000000001</v>
      </c>
      <c r="H501" s="8">
        <f>+'Current &amp; Proposed Revenues'!D501*1.08+'Current &amp; Proposed Revenues'!F501*5.56</f>
        <v>258.12</v>
      </c>
      <c r="I501" s="8">
        <f>(+C501+E501+'Current &amp; Proposed Revenues'!D501*0.79+'Current &amp; Proposed Revenues'!F501*0.85)*0.8</f>
        <v>171.68912</v>
      </c>
      <c r="J501" s="8">
        <f>(+C501+E501+'Current &amp; Proposed Revenues'!D501*0.79+'Current &amp; Proposed Revenues'!F501*0.85)*0.2</f>
        <v>42.922280000000001</v>
      </c>
      <c r="K501" s="8">
        <f t="shared" si="56"/>
        <v>472.73140000000001</v>
      </c>
      <c r="L501" s="8">
        <f t="shared" si="57"/>
        <v>94.54628000000001</v>
      </c>
      <c r="M501" s="8">
        <f t="shared" si="58"/>
        <v>260.00227000000001</v>
      </c>
      <c r="N501" s="8">
        <f t="shared" si="59"/>
        <v>118.18285</v>
      </c>
      <c r="O501" s="8">
        <f t="shared" si="60"/>
        <v>472.73140000000001</v>
      </c>
    </row>
    <row r="502" spans="1:15" outlineLevel="2" x14ac:dyDescent="0.25">
      <c r="A502" s="1" t="s">
        <v>457</v>
      </c>
      <c r="B502" s="1" t="s">
        <v>469</v>
      </c>
      <c r="C502" s="13">
        <v>7.9</v>
      </c>
      <c r="D502" s="13">
        <v>130.9</v>
      </c>
      <c r="E502" s="13">
        <v>0</v>
      </c>
      <c r="F502" s="13">
        <v>192.3</v>
      </c>
      <c r="G502" s="8">
        <v>331.1</v>
      </c>
      <c r="H502" s="8">
        <f>+'Current &amp; Proposed Revenues'!D502*1.08+'Current &amp; Proposed Revenues'!F502*5.56</f>
        <v>242.39999999999998</v>
      </c>
      <c r="I502" s="8">
        <f>(+C502+E502+'Current &amp; Proposed Revenues'!D502*0.79+'Current &amp; Proposed Revenues'!F502*0.85)*0.8</f>
        <v>70.960000000000008</v>
      </c>
      <c r="J502" s="8">
        <f>(+C502+E502+'Current &amp; Proposed Revenues'!D502*0.79+'Current &amp; Proposed Revenues'!F502*0.85)*0.2</f>
        <v>17.740000000000002</v>
      </c>
      <c r="K502" s="8">
        <f t="shared" si="56"/>
        <v>331.1</v>
      </c>
      <c r="L502" s="8">
        <f t="shared" si="57"/>
        <v>66.220000000000013</v>
      </c>
      <c r="M502" s="8">
        <f t="shared" si="58"/>
        <v>182.10500000000002</v>
      </c>
      <c r="N502" s="8">
        <f t="shared" si="59"/>
        <v>82.775000000000006</v>
      </c>
      <c r="O502" s="8">
        <f t="shared" si="60"/>
        <v>331.1</v>
      </c>
    </row>
    <row r="503" spans="1:15" outlineLevel="2" x14ac:dyDescent="0.25">
      <c r="A503" s="1" t="s">
        <v>457</v>
      </c>
      <c r="B503" s="1" t="s">
        <v>335</v>
      </c>
      <c r="C503" s="13">
        <v>23.700000000000003</v>
      </c>
      <c r="D503" s="13">
        <v>469.37</v>
      </c>
      <c r="E503" s="13">
        <v>0</v>
      </c>
      <c r="F503" s="13">
        <v>973.93539999999996</v>
      </c>
      <c r="G503" s="8">
        <v>1467.0054</v>
      </c>
      <c r="H503" s="8">
        <f>+'Current &amp; Proposed Revenues'!D503*1.08+'Current &amp; Proposed Revenues'!F503*5.56</f>
        <v>1115.8663999999999</v>
      </c>
      <c r="I503" s="8">
        <f>(+C503+E503+'Current &amp; Proposed Revenues'!D503*0.79+'Current &amp; Proposed Revenues'!F503*0.85)*0.8</f>
        <v>280.91120000000001</v>
      </c>
      <c r="J503" s="8">
        <f>(+C503+E503+'Current &amp; Proposed Revenues'!D503*0.79+'Current &amp; Proposed Revenues'!F503*0.85)*0.2</f>
        <v>70.227800000000002</v>
      </c>
      <c r="K503" s="8">
        <f t="shared" si="56"/>
        <v>1467.0054</v>
      </c>
      <c r="L503" s="8">
        <f t="shared" si="57"/>
        <v>293.40108000000004</v>
      </c>
      <c r="M503" s="8">
        <f t="shared" si="58"/>
        <v>806.85297000000003</v>
      </c>
      <c r="N503" s="8">
        <f t="shared" si="59"/>
        <v>366.75135</v>
      </c>
      <c r="O503" s="8">
        <f t="shared" si="60"/>
        <v>1467.0054</v>
      </c>
    </row>
    <row r="504" spans="1:15" outlineLevel="2" x14ac:dyDescent="0.25">
      <c r="A504" s="1" t="s">
        <v>457</v>
      </c>
      <c r="B504" s="1" t="s">
        <v>215</v>
      </c>
      <c r="C504" s="13">
        <v>18.170000000000002</v>
      </c>
      <c r="D504" s="13">
        <v>1606.5357000000001</v>
      </c>
      <c r="E504" s="13">
        <v>0</v>
      </c>
      <c r="F504" s="13">
        <v>820.48</v>
      </c>
      <c r="G504" s="8">
        <v>2445.1857</v>
      </c>
      <c r="H504" s="8">
        <f>+'Current &amp; Proposed Revenues'!D504*1.08+'Current &amp; Proposed Revenues'!F504*5.56</f>
        <v>1639.5188000000001</v>
      </c>
      <c r="I504" s="8">
        <f>(+C504+E504+'Current &amp; Proposed Revenues'!D504*0.79+'Current &amp; Proposed Revenues'!F504*0.85)*0.8</f>
        <v>644.53351999999995</v>
      </c>
      <c r="J504" s="8">
        <f>(+C504+E504+'Current &amp; Proposed Revenues'!D504*0.79+'Current &amp; Proposed Revenues'!F504*0.85)*0.2</f>
        <v>161.13337999999999</v>
      </c>
      <c r="K504" s="8">
        <f t="shared" si="56"/>
        <v>2445.1857</v>
      </c>
      <c r="L504" s="8">
        <f t="shared" si="57"/>
        <v>489.03714000000002</v>
      </c>
      <c r="M504" s="8">
        <f t="shared" si="58"/>
        <v>1344.8521350000001</v>
      </c>
      <c r="N504" s="8">
        <f t="shared" si="59"/>
        <v>611.296425</v>
      </c>
      <c r="O504" s="8">
        <f t="shared" si="60"/>
        <v>2445.1857</v>
      </c>
    </row>
    <row r="505" spans="1:15" outlineLevel="1" x14ac:dyDescent="0.25">
      <c r="A505" s="23" t="s">
        <v>1251</v>
      </c>
      <c r="B505" s="22"/>
      <c r="C505" s="13">
        <f t="shared" ref="C505:O505" si="62">SUBTOTAL(9,C489:C504)</f>
        <v>493.90010000000001</v>
      </c>
      <c r="D505" s="13">
        <f t="shared" si="62"/>
        <v>9378.8541000000005</v>
      </c>
      <c r="E505" s="13">
        <f t="shared" si="62"/>
        <v>21.25</v>
      </c>
      <c r="F505" s="13">
        <f t="shared" si="62"/>
        <v>6002.5291200000011</v>
      </c>
      <c r="G505" s="8">
        <f t="shared" si="62"/>
        <v>15896.533320000004</v>
      </c>
      <c r="H505" s="8">
        <f t="shared" si="62"/>
        <v>10623.22632</v>
      </c>
      <c r="I505" s="8">
        <f t="shared" si="62"/>
        <v>4218.6456000000007</v>
      </c>
      <c r="J505" s="8">
        <f t="shared" si="62"/>
        <v>1054.6614000000002</v>
      </c>
      <c r="K505" s="8">
        <f t="shared" si="62"/>
        <v>15896.533320000002</v>
      </c>
      <c r="L505" s="8">
        <f t="shared" si="62"/>
        <v>3179.3066640000002</v>
      </c>
      <c r="M505" s="8">
        <f t="shared" si="62"/>
        <v>8743.093326000002</v>
      </c>
      <c r="N505" s="8">
        <f t="shared" si="62"/>
        <v>3974.133330000001</v>
      </c>
      <c r="O505" s="8">
        <f t="shared" si="62"/>
        <v>15896.533320000004</v>
      </c>
    </row>
    <row r="506" spans="1:15" outlineLevel="2" x14ac:dyDescent="0.25">
      <c r="A506" s="1" t="s">
        <v>470</v>
      </c>
      <c r="B506" s="1" t="s">
        <v>459</v>
      </c>
      <c r="C506" s="13">
        <v>0</v>
      </c>
      <c r="D506" s="13">
        <v>385.22</v>
      </c>
      <c r="E506" s="13">
        <v>0</v>
      </c>
      <c r="F506" s="13">
        <v>166.66</v>
      </c>
      <c r="G506" s="8">
        <v>551.88</v>
      </c>
      <c r="H506" s="8">
        <f>+'Current &amp; Proposed Revenues'!D506*1.08+'Current &amp; Proposed Revenues'!F506*5.56</f>
        <v>367.04</v>
      </c>
      <c r="I506" s="8">
        <f>(+C506+E506+'Current &amp; Proposed Revenues'!D506*0.79+'Current &amp; Proposed Revenues'!F506*0.85)*0.8</f>
        <v>147.87200000000001</v>
      </c>
      <c r="J506" s="8">
        <f>(+C506+E506+'Current &amp; Proposed Revenues'!D506*0.79+'Current &amp; Proposed Revenues'!F506*0.85)*0.2</f>
        <v>36.968000000000004</v>
      </c>
      <c r="K506" s="8">
        <f t="shared" si="56"/>
        <v>551.88</v>
      </c>
      <c r="L506" s="8">
        <f t="shared" si="57"/>
        <v>110.376</v>
      </c>
      <c r="M506" s="8">
        <f t="shared" si="58"/>
        <v>303.53400000000005</v>
      </c>
      <c r="N506" s="8">
        <f t="shared" si="59"/>
        <v>137.97</v>
      </c>
      <c r="O506" s="8">
        <f t="shared" si="60"/>
        <v>551.88000000000011</v>
      </c>
    </row>
    <row r="507" spans="1:15" outlineLevel="2" x14ac:dyDescent="0.25">
      <c r="A507" s="1" t="s">
        <v>470</v>
      </c>
      <c r="B507" s="1" t="s">
        <v>471</v>
      </c>
      <c r="C507" s="13">
        <v>0</v>
      </c>
      <c r="D507" s="13">
        <v>37.400000000000006</v>
      </c>
      <c r="E507" s="13">
        <v>0</v>
      </c>
      <c r="F507" s="13">
        <v>0</v>
      </c>
      <c r="G507" s="8">
        <v>37.400000000000006</v>
      </c>
      <c r="H507" s="8">
        <f>+'Current &amp; Proposed Revenues'!D507*1.08+'Current &amp; Proposed Revenues'!F507*5.56</f>
        <v>21.6</v>
      </c>
      <c r="I507" s="8">
        <f>(+C507+E507+'Current &amp; Proposed Revenues'!D507*0.79+'Current &amp; Proposed Revenues'!F507*0.85)*0.8</f>
        <v>12.64</v>
      </c>
      <c r="J507" s="8">
        <f>(+C507+E507+'Current &amp; Proposed Revenues'!D507*0.79+'Current &amp; Proposed Revenues'!F507*0.85)*0.2</f>
        <v>3.16</v>
      </c>
      <c r="K507" s="8">
        <f t="shared" si="56"/>
        <v>37.400000000000006</v>
      </c>
      <c r="L507" s="8">
        <f t="shared" si="57"/>
        <v>7.4800000000000013</v>
      </c>
      <c r="M507" s="8">
        <f t="shared" si="58"/>
        <v>20.570000000000004</v>
      </c>
      <c r="N507" s="8">
        <f t="shared" si="59"/>
        <v>9.3500000000000014</v>
      </c>
      <c r="O507" s="8">
        <f t="shared" si="60"/>
        <v>37.400000000000006</v>
      </c>
    </row>
    <row r="508" spans="1:15" outlineLevel="2" x14ac:dyDescent="0.25">
      <c r="A508" s="1" t="s">
        <v>470</v>
      </c>
      <c r="B508" s="1" t="s">
        <v>472</v>
      </c>
      <c r="C508" s="13">
        <v>0</v>
      </c>
      <c r="D508" s="13">
        <v>447.36009999999999</v>
      </c>
      <c r="E508" s="13">
        <v>0</v>
      </c>
      <c r="F508" s="13">
        <v>1027.4140299999999</v>
      </c>
      <c r="G508" s="8">
        <v>1474.7741299999998</v>
      </c>
      <c r="H508" s="8">
        <f>+'Current &amp; Proposed Revenues'!D508*1.08+'Current &amp; Proposed Revenues'!F508*5.56</f>
        <v>1149.5418799999998</v>
      </c>
      <c r="I508" s="8">
        <f>(+C508+E508+'Current &amp; Proposed Revenues'!D508*0.79+'Current &amp; Proposed Revenues'!F508*0.85)*0.8</f>
        <v>260.18580000000003</v>
      </c>
      <c r="J508" s="8">
        <f>(+C508+E508+'Current &amp; Proposed Revenues'!D508*0.79+'Current &amp; Proposed Revenues'!F508*0.85)*0.2</f>
        <v>65.046450000000007</v>
      </c>
      <c r="K508" s="8">
        <f t="shared" si="56"/>
        <v>1474.7741299999998</v>
      </c>
      <c r="L508" s="8">
        <f t="shared" si="57"/>
        <v>294.95482599999997</v>
      </c>
      <c r="M508" s="8">
        <f t="shared" si="58"/>
        <v>811.12577149999993</v>
      </c>
      <c r="N508" s="8">
        <f t="shared" si="59"/>
        <v>368.69353249999995</v>
      </c>
      <c r="O508" s="8">
        <f t="shared" si="60"/>
        <v>1474.7741299999998</v>
      </c>
    </row>
    <row r="509" spans="1:15" outlineLevel="2" x14ac:dyDescent="0.25">
      <c r="A509" s="1" t="s">
        <v>470</v>
      </c>
      <c r="B509" s="1" t="s">
        <v>473</v>
      </c>
      <c r="C509" s="13">
        <v>0</v>
      </c>
      <c r="D509" s="13">
        <v>402.05</v>
      </c>
      <c r="E509" s="13">
        <v>0</v>
      </c>
      <c r="F509" s="13">
        <v>324.02549999999997</v>
      </c>
      <c r="G509" s="8">
        <v>726.07549999999992</v>
      </c>
      <c r="H509" s="8">
        <f>+'Current &amp; Proposed Revenues'!D509*1.08+'Current &amp; Proposed Revenues'!F509*5.56</f>
        <v>513.25800000000004</v>
      </c>
      <c r="I509" s="8">
        <f>(+C509+E509+'Current &amp; Proposed Revenues'!D509*0.79+'Current &amp; Proposed Revenues'!F509*0.85)*0.8</f>
        <v>170.25400000000002</v>
      </c>
      <c r="J509" s="8">
        <f>(+C509+E509+'Current &amp; Proposed Revenues'!D509*0.79+'Current &amp; Proposed Revenues'!F509*0.85)*0.2</f>
        <v>42.563500000000005</v>
      </c>
      <c r="K509" s="8">
        <f t="shared" si="56"/>
        <v>726.07550000000003</v>
      </c>
      <c r="L509" s="8">
        <f t="shared" si="57"/>
        <v>145.21509999999998</v>
      </c>
      <c r="M509" s="8">
        <f t="shared" si="58"/>
        <v>399.34152499999999</v>
      </c>
      <c r="N509" s="8">
        <f t="shared" si="59"/>
        <v>181.51887499999998</v>
      </c>
      <c r="O509" s="8">
        <f t="shared" si="60"/>
        <v>726.07549999999992</v>
      </c>
    </row>
    <row r="510" spans="1:15" outlineLevel="2" x14ac:dyDescent="0.25">
      <c r="A510" s="1" t="s">
        <v>470</v>
      </c>
      <c r="B510" s="1" t="s">
        <v>474</v>
      </c>
      <c r="C510" s="13">
        <v>0</v>
      </c>
      <c r="D510" s="13">
        <v>693.13420000000008</v>
      </c>
      <c r="E510" s="13">
        <v>0</v>
      </c>
      <c r="F510" s="13">
        <v>705.1</v>
      </c>
      <c r="G510" s="8">
        <v>1398.2342000000001</v>
      </c>
      <c r="H510" s="8">
        <f>+'Current &amp; Proposed Revenues'!D510*1.08+'Current &amp; Proposed Revenues'!F510*5.56</f>
        <v>1011.9127999999999</v>
      </c>
      <c r="I510" s="8">
        <f>(+C510+E510+'Current &amp; Proposed Revenues'!D510*0.79+'Current &amp; Proposed Revenues'!F510*0.85)*0.8</f>
        <v>309.05712000000005</v>
      </c>
      <c r="J510" s="8">
        <f>(+C510+E510+'Current &amp; Proposed Revenues'!D510*0.79+'Current &amp; Proposed Revenues'!F510*0.85)*0.2</f>
        <v>77.264280000000014</v>
      </c>
      <c r="K510" s="8">
        <f t="shared" si="56"/>
        <v>1398.2342000000001</v>
      </c>
      <c r="L510" s="8">
        <f t="shared" si="57"/>
        <v>279.64684000000005</v>
      </c>
      <c r="M510" s="8">
        <f t="shared" si="58"/>
        <v>769.02881000000014</v>
      </c>
      <c r="N510" s="8">
        <f t="shared" si="59"/>
        <v>349.55855000000003</v>
      </c>
      <c r="O510" s="8">
        <f t="shared" si="60"/>
        <v>1398.2342000000001</v>
      </c>
    </row>
    <row r="511" spans="1:15" outlineLevel="2" x14ac:dyDescent="0.25">
      <c r="A511" s="1" t="s">
        <v>470</v>
      </c>
      <c r="B511" s="1" t="s">
        <v>475</v>
      </c>
      <c r="C511" s="13">
        <v>0</v>
      </c>
      <c r="D511" s="13">
        <v>609.62</v>
      </c>
      <c r="E511" s="13">
        <v>0</v>
      </c>
      <c r="F511" s="13">
        <v>1206.6825000000001</v>
      </c>
      <c r="G511" s="8">
        <v>1816.3025000000002</v>
      </c>
      <c r="H511" s="8">
        <f>+'Current &amp; Proposed Revenues'!D511*1.08+'Current &amp; Proposed Revenues'!F511*5.56</f>
        <v>1398.75</v>
      </c>
      <c r="I511" s="8">
        <f>(+C511+E511+'Current &amp; Proposed Revenues'!D511*0.79+'Current &amp; Proposed Revenues'!F511*0.85)*0.8</f>
        <v>334.04200000000003</v>
      </c>
      <c r="J511" s="8">
        <f>(+C511+E511+'Current &amp; Proposed Revenues'!D511*0.79+'Current &amp; Proposed Revenues'!F511*0.85)*0.2</f>
        <v>83.510500000000008</v>
      </c>
      <c r="K511" s="8">
        <f t="shared" si="56"/>
        <v>1816.3025</v>
      </c>
      <c r="L511" s="8">
        <f t="shared" si="57"/>
        <v>363.26050000000009</v>
      </c>
      <c r="M511" s="8">
        <f t="shared" si="58"/>
        <v>998.9663750000002</v>
      </c>
      <c r="N511" s="8">
        <f t="shared" si="59"/>
        <v>454.07562500000006</v>
      </c>
      <c r="O511" s="8">
        <f t="shared" si="60"/>
        <v>1816.3025000000002</v>
      </c>
    </row>
    <row r="512" spans="1:15" outlineLevel="2" x14ac:dyDescent="0.25">
      <c r="A512" s="1" t="s">
        <v>470</v>
      </c>
      <c r="B512" s="1" t="s">
        <v>254</v>
      </c>
      <c r="C512" s="13">
        <v>0</v>
      </c>
      <c r="D512" s="13">
        <v>28.05</v>
      </c>
      <c r="E512" s="13">
        <v>0</v>
      </c>
      <c r="F512" s="13">
        <v>0</v>
      </c>
      <c r="G512" s="8">
        <v>28.05</v>
      </c>
      <c r="H512" s="8">
        <f>+'Current &amp; Proposed Revenues'!D512*1.08+'Current &amp; Proposed Revenues'!F512*5.56</f>
        <v>16.200000000000003</v>
      </c>
      <c r="I512" s="8">
        <f>(+C512+E512+'Current &amp; Proposed Revenues'!D512*0.79+'Current &amp; Proposed Revenues'!F512*0.85)*0.8</f>
        <v>9.4800000000000022</v>
      </c>
      <c r="J512" s="8">
        <f>(+C512+E512+'Current &amp; Proposed Revenues'!D512*0.79+'Current &amp; Proposed Revenues'!F512*0.85)*0.2</f>
        <v>2.3700000000000006</v>
      </c>
      <c r="K512" s="8">
        <f t="shared" si="56"/>
        <v>28.050000000000008</v>
      </c>
      <c r="L512" s="8">
        <f t="shared" si="57"/>
        <v>5.61</v>
      </c>
      <c r="M512" s="8">
        <f t="shared" si="58"/>
        <v>15.427500000000002</v>
      </c>
      <c r="N512" s="8">
        <f t="shared" si="59"/>
        <v>7.0125000000000002</v>
      </c>
      <c r="O512" s="8">
        <f t="shared" si="60"/>
        <v>28.05</v>
      </c>
    </row>
    <row r="513" spans="1:15" outlineLevel="2" x14ac:dyDescent="0.25">
      <c r="A513" s="1" t="s">
        <v>470</v>
      </c>
      <c r="B513" s="1" t="s">
        <v>476</v>
      </c>
      <c r="C513" s="13">
        <v>0</v>
      </c>
      <c r="D513" s="13">
        <v>458.15000000000003</v>
      </c>
      <c r="E513" s="13">
        <v>0</v>
      </c>
      <c r="F513" s="13">
        <v>256.39999999999998</v>
      </c>
      <c r="G513" s="8">
        <v>714.55</v>
      </c>
      <c r="H513" s="8">
        <f>+'Current &amp; Proposed Revenues'!D513*1.08+'Current &amp; Proposed Revenues'!F513*5.56</f>
        <v>487</v>
      </c>
      <c r="I513" s="8">
        <f>(+C513+E513+'Current &amp; Proposed Revenues'!D513*0.79+'Current &amp; Proposed Revenues'!F513*0.85)*0.8</f>
        <v>182.04000000000002</v>
      </c>
      <c r="J513" s="8">
        <f>(+C513+E513+'Current &amp; Proposed Revenues'!D513*0.79+'Current &amp; Proposed Revenues'!F513*0.85)*0.2</f>
        <v>45.510000000000005</v>
      </c>
      <c r="K513" s="8">
        <f t="shared" si="56"/>
        <v>714.55</v>
      </c>
      <c r="L513" s="8">
        <f t="shared" si="57"/>
        <v>142.91</v>
      </c>
      <c r="M513" s="8">
        <f t="shared" si="58"/>
        <v>393.0025</v>
      </c>
      <c r="N513" s="8">
        <f t="shared" si="59"/>
        <v>178.63749999999999</v>
      </c>
      <c r="O513" s="8">
        <f t="shared" si="60"/>
        <v>714.55</v>
      </c>
    </row>
    <row r="514" spans="1:15" outlineLevel="1" x14ac:dyDescent="0.25">
      <c r="A514" s="23" t="s">
        <v>1250</v>
      </c>
      <c r="B514" s="22"/>
      <c r="C514" s="13">
        <f t="shared" ref="C514:O514" si="63">SUBTOTAL(9,C506:C513)</f>
        <v>0</v>
      </c>
      <c r="D514" s="13">
        <f t="shared" si="63"/>
        <v>3060.9843000000001</v>
      </c>
      <c r="E514" s="13">
        <f t="shared" si="63"/>
        <v>0</v>
      </c>
      <c r="F514" s="13">
        <f t="shared" si="63"/>
        <v>3686.2820299999998</v>
      </c>
      <c r="G514" s="8">
        <f t="shared" si="63"/>
        <v>6747.2663300000004</v>
      </c>
      <c r="H514" s="8">
        <f t="shared" si="63"/>
        <v>4965.3026799999998</v>
      </c>
      <c r="I514" s="8">
        <f t="shared" si="63"/>
        <v>1425.5709200000001</v>
      </c>
      <c r="J514" s="8">
        <f t="shared" si="63"/>
        <v>356.39273000000003</v>
      </c>
      <c r="K514" s="8">
        <f t="shared" si="63"/>
        <v>6747.2663299999995</v>
      </c>
      <c r="L514" s="8">
        <f t="shared" si="63"/>
        <v>1349.453266</v>
      </c>
      <c r="M514" s="8">
        <f t="shared" si="63"/>
        <v>3710.9964814999998</v>
      </c>
      <c r="N514" s="8">
        <f t="shared" si="63"/>
        <v>1686.8165825000001</v>
      </c>
      <c r="O514" s="8">
        <f t="shared" si="63"/>
        <v>6747.2663300000004</v>
      </c>
    </row>
    <row r="515" spans="1:15" outlineLevel="2" x14ac:dyDescent="0.25">
      <c r="A515" s="1" t="s">
        <v>477</v>
      </c>
      <c r="B515" s="1" t="s">
        <v>478</v>
      </c>
      <c r="C515" s="13">
        <v>49.77</v>
      </c>
      <c r="D515" s="13">
        <v>8870.4572000000007</v>
      </c>
      <c r="E515" s="13">
        <v>171.7</v>
      </c>
      <c r="F515" s="13">
        <v>13598.6227</v>
      </c>
      <c r="G515" s="8">
        <v>22690.549900000002</v>
      </c>
      <c r="H515" s="8">
        <f>+'Current &amp; Proposed Revenues'!D515*1.08+'Current &amp; Proposed Revenues'!F515*5.56</f>
        <v>16918.417999999998</v>
      </c>
      <c r="I515" s="8">
        <f>(+C515+E515+'Current &amp; Proposed Revenues'!D515*0.79+'Current &amp; Proposed Revenues'!F515*0.85)*0.8</f>
        <v>4617.7055200000004</v>
      </c>
      <c r="J515" s="8">
        <f>(+C515+E515+'Current &amp; Proposed Revenues'!D515*0.79+'Current &amp; Proposed Revenues'!F515*0.85)*0.2</f>
        <v>1154.4263800000001</v>
      </c>
      <c r="K515" s="8">
        <f t="shared" si="56"/>
        <v>22690.549899999998</v>
      </c>
      <c r="L515" s="8">
        <f t="shared" si="57"/>
        <v>4538.1099800000002</v>
      </c>
      <c r="M515" s="8">
        <f t="shared" si="58"/>
        <v>12479.802445000001</v>
      </c>
      <c r="N515" s="8">
        <f t="shared" si="59"/>
        <v>5672.6374750000004</v>
      </c>
      <c r="O515" s="8">
        <f t="shared" si="60"/>
        <v>22690.549900000002</v>
      </c>
    </row>
    <row r="516" spans="1:15" outlineLevel="2" x14ac:dyDescent="0.25">
      <c r="A516" s="1" t="s">
        <v>477</v>
      </c>
      <c r="B516" s="1" t="s">
        <v>479</v>
      </c>
      <c r="C516" s="13">
        <v>0</v>
      </c>
      <c r="D516" s="13">
        <v>278.9479</v>
      </c>
      <c r="E516" s="13">
        <v>0</v>
      </c>
      <c r="F516" s="13">
        <v>0</v>
      </c>
      <c r="G516" s="8">
        <v>278.9479</v>
      </c>
      <c r="H516" s="8">
        <f>+'Current &amp; Proposed Revenues'!D516*1.08+'Current &amp; Proposed Revenues'!F516*5.56</f>
        <v>161.1036</v>
      </c>
      <c r="I516" s="8">
        <f>(+C516+E516+'Current &amp; Proposed Revenues'!D516*0.79+'Current &amp; Proposed Revenues'!F516*0.85)*0.8</f>
        <v>94.275440000000003</v>
      </c>
      <c r="J516" s="8">
        <f>(+C516+E516+'Current &amp; Proposed Revenues'!D516*0.79+'Current &amp; Proposed Revenues'!F516*0.85)*0.2</f>
        <v>23.568860000000001</v>
      </c>
      <c r="K516" s="8">
        <f t="shared" si="56"/>
        <v>278.9479</v>
      </c>
      <c r="L516" s="8">
        <f t="shared" si="57"/>
        <v>55.789580000000001</v>
      </c>
      <c r="M516" s="8">
        <f t="shared" si="58"/>
        <v>153.421345</v>
      </c>
      <c r="N516" s="8">
        <f t="shared" si="59"/>
        <v>69.736975000000001</v>
      </c>
      <c r="O516" s="8">
        <f t="shared" si="60"/>
        <v>278.9479</v>
      </c>
    </row>
    <row r="517" spans="1:15" outlineLevel="2" x14ac:dyDescent="0.25">
      <c r="A517" s="1" t="s">
        <v>477</v>
      </c>
      <c r="B517" s="1" t="s">
        <v>480</v>
      </c>
      <c r="C517" s="13">
        <v>126.71600000000001</v>
      </c>
      <c r="D517" s="13">
        <v>7770.0744000000004</v>
      </c>
      <c r="E517" s="13">
        <v>34</v>
      </c>
      <c r="F517" s="13">
        <v>4359.2871599999999</v>
      </c>
      <c r="G517" s="8">
        <v>12290.077560000002</v>
      </c>
      <c r="H517" s="8">
        <f>+'Current &amp; Proposed Revenues'!D517*1.08+'Current &amp; Proposed Revenues'!F517*5.56</f>
        <v>8268.75216</v>
      </c>
      <c r="I517" s="8">
        <f>(+C517+E517+'Current &amp; Proposed Revenues'!D517*0.79+'Current &amp; Proposed Revenues'!F517*0.85)*0.8</f>
        <v>3217.0603200000005</v>
      </c>
      <c r="J517" s="8">
        <f>(+C517+E517+'Current &amp; Proposed Revenues'!D517*0.79+'Current &amp; Proposed Revenues'!F517*0.85)*0.2</f>
        <v>804.26508000000013</v>
      </c>
      <c r="K517" s="8">
        <f t="shared" si="56"/>
        <v>12290.077560000002</v>
      </c>
      <c r="L517" s="8">
        <f t="shared" si="57"/>
        <v>2458.0155120000004</v>
      </c>
      <c r="M517" s="8">
        <f t="shared" si="58"/>
        <v>6759.5426580000012</v>
      </c>
      <c r="N517" s="8">
        <f t="shared" si="59"/>
        <v>3072.5193900000004</v>
      </c>
      <c r="O517" s="8">
        <f t="shared" si="60"/>
        <v>12290.077560000002</v>
      </c>
    </row>
    <row r="518" spans="1:15" outlineLevel="2" x14ac:dyDescent="0.25">
      <c r="A518" s="1" t="s">
        <v>477</v>
      </c>
      <c r="B518" s="1" t="s">
        <v>481</v>
      </c>
      <c r="C518" s="13">
        <v>192.76000000000002</v>
      </c>
      <c r="D518" s="13">
        <v>6579.3892999999998</v>
      </c>
      <c r="E518" s="13">
        <v>0</v>
      </c>
      <c r="F518" s="13">
        <v>2566.6922</v>
      </c>
      <c r="G518" s="8">
        <v>9338.8415000000005</v>
      </c>
      <c r="H518" s="8">
        <f>+'Current &amp; Proposed Revenues'!D518*1.08+'Current &amp; Proposed Revenues'!F518*5.56</f>
        <v>6026.1964000000007</v>
      </c>
      <c r="I518" s="8">
        <f>(+C518+E518+'Current &amp; Proposed Revenues'!D518*0.79+'Current &amp; Proposed Revenues'!F518*0.85)*0.8</f>
        <v>2650.1160800000002</v>
      </c>
      <c r="J518" s="8">
        <f>(+C518+E518+'Current &amp; Proposed Revenues'!D518*0.79+'Current &amp; Proposed Revenues'!F518*0.85)*0.2</f>
        <v>662.52902000000006</v>
      </c>
      <c r="K518" s="8">
        <f t="shared" si="56"/>
        <v>9338.8415000000005</v>
      </c>
      <c r="L518" s="8">
        <f t="shared" si="57"/>
        <v>1867.7683000000002</v>
      </c>
      <c r="M518" s="8">
        <f t="shared" si="58"/>
        <v>5136.3628250000011</v>
      </c>
      <c r="N518" s="8">
        <f t="shared" si="59"/>
        <v>2334.7103750000001</v>
      </c>
      <c r="O518" s="8">
        <f t="shared" si="60"/>
        <v>9338.8415000000023</v>
      </c>
    </row>
    <row r="519" spans="1:15" outlineLevel="2" x14ac:dyDescent="0.25">
      <c r="A519" s="1" t="s">
        <v>477</v>
      </c>
      <c r="B519" s="1" t="s">
        <v>482</v>
      </c>
      <c r="C519" s="13">
        <v>388.57730000000004</v>
      </c>
      <c r="D519" s="13">
        <v>7903.2558000000008</v>
      </c>
      <c r="E519" s="13">
        <v>28.9</v>
      </c>
      <c r="F519" s="13">
        <v>8108.5218000000004</v>
      </c>
      <c r="G519" s="8">
        <v>16429.2549</v>
      </c>
      <c r="H519" s="8">
        <f>+'Current &amp; Proposed Revenues'!D519*1.08+'Current &amp; Proposed Revenues'!F519*5.56</f>
        <v>11597.736000000001</v>
      </c>
      <c r="I519" s="8">
        <f>(+C519+E519+'Current &amp; Proposed Revenues'!D519*0.79+'Current &amp; Proposed Revenues'!F519*0.85)*0.8</f>
        <v>3865.2151200000003</v>
      </c>
      <c r="J519" s="8">
        <f>(+C519+E519+'Current &amp; Proposed Revenues'!D519*0.79+'Current &amp; Proposed Revenues'!F519*0.85)*0.2</f>
        <v>966.30378000000007</v>
      </c>
      <c r="K519" s="8">
        <f t="shared" si="56"/>
        <v>16429.2549</v>
      </c>
      <c r="L519" s="8">
        <f t="shared" si="57"/>
        <v>3285.8509800000002</v>
      </c>
      <c r="M519" s="8">
        <f t="shared" si="58"/>
        <v>9036.0901950000007</v>
      </c>
      <c r="N519" s="8">
        <f t="shared" si="59"/>
        <v>4107.313725</v>
      </c>
      <c r="O519" s="8">
        <f t="shared" si="60"/>
        <v>16429.2549</v>
      </c>
    </row>
    <row r="520" spans="1:15" outlineLevel="2" x14ac:dyDescent="0.25">
      <c r="A520" s="1" t="s">
        <v>477</v>
      </c>
      <c r="B520" s="1" t="s">
        <v>395</v>
      </c>
      <c r="C520" s="13">
        <v>7.9</v>
      </c>
      <c r="D520" s="13">
        <v>1571.4732000000001</v>
      </c>
      <c r="E520" s="13">
        <v>34</v>
      </c>
      <c r="F520" s="13">
        <v>2096.0700000000002</v>
      </c>
      <c r="G520" s="8">
        <v>3709.4432000000006</v>
      </c>
      <c r="H520" s="8">
        <f>+'Current &amp; Proposed Revenues'!D520*1.08+'Current &amp; Proposed Revenues'!F520*5.56</f>
        <v>2725.7087999999999</v>
      </c>
      <c r="I520" s="8">
        <f>(+C520+E520+'Current &amp; Proposed Revenues'!D520*0.79+'Current &amp; Proposed Revenues'!F520*0.85)*0.8</f>
        <v>786.98752000000013</v>
      </c>
      <c r="J520" s="8">
        <f>(+C520+E520+'Current &amp; Proposed Revenues'!D520*0.79+'Current &amp; Proposed Revenues'!F520*0.85)*0.2</f>
        <v>196.74688000000003</v>
      </c>
      <c r="K520" s="8">
        <f t="shared" si="56"/>
        <v>3709.4432000000002</v>
      </c>
      <c r="L520" s="8">
        <f t="shared" si="57"/>
        <v>741.88864000000012</v>
      </c>
      <c r="M520" s="8">
        <f t="shared" si="58"/>
        <v>2040.1937600000006</v>
      </c>
      <c r="N520" s="8">
        <f t="shared" si="59"/>
        <v>927.36080000000015</v>
      </c>
      <c r="O520" s="8">
        <f t="shared" si="60"/>
        <v>3709.4432000000006</v>
      </c>
    </row>
    <row r="521" spans="1:15" outlineLevel="2" x14ac:dyDescent="0.25">
      <c r="A521" s="1" t="s">
        <v>477</v>
      </c>
      <c r="B521" s="1" t="s">
        <v>343</v>
      </c>
      <c r="C521" s="13">
        <v>13.888199999999999</v>
      </c>
      <c r="D521" s="13">
        <v>5035.1620000000003</v>
      </c>
      <c r="E521" s="13">
        <v>15.299999999999999</v>
      </c>
      <c r="F521" s="13">
        <v>7548.9929000000002</v>
      </c>
      <c r="G521" s="8">
        <v>12613.343100000002</v>
      </c>
      <c r="H521" s="8">
        <f>+'Current &amp; Proposed Revenues'!D521*1.08+'Current &amp; Proposed Revenues'!F521*5.56</f>
        <v>9455.9644000000008</v>
      </c>
      <c r="I521" s="8">
        <f>(+C521+E521+'Current &amp; Proposed Revenues'!D521*0.79+'Current &amp; Proposed Revenues'!F521*0.85)*0.8</f>
        <v>2525.9029600000003</v>
      </c>
      <c r="J521" s="8">
        <f>(+C521+E521+'Current &amp; Proposed Revenues'!D521*0.79+'Current &amp; Proposed Revenues'!F521*0.85)*0.2</f>
        <v>631.47574000000009</v>
      </c>
      <c r="K521" s="8">
        <f t="shared" si="56"/>
        <v>12613.3431</v>
      </c>
      <c r="L521" s="8">
        <f t="shared" si="57"/>
        <v>2522.6686200000004</v>
      </c>
      <c r="M521" s="8">
        <f t="shared" si="58"/>
        <v>6937.3387050000019</v>
      </c>
      <c r="N521" s="8">
        <f t="shared" si="59"/>
        <v>3153.3357750000005</v>
      </c>
      <c r="O521" s="8">
        <f t="shared" si="60"/>
        <v>12613.343100000002</v>
      </c>
    </row>
    <row r="522" spans="1:15" outlineLevel="2" x14ac:dyDescent="0.25">
      <c r="A522" s="1" t="s">
        <v>477</v>
      </c>
      <c r="B522" s="1" t="s">
        <v>483</v>
      </c>
      <c r="C522" s="13">
        <v>0</v>
      </c>
      <c r="D522" s="13">
        <v>2035.6259</v>
      </c>
      <c r="E522" s="13">
        <v>0</v>
      </c>
      <c r="F522" s="13">
        <v>2069.7249000000002</v>
      </c>
      <c r="G522" s="8">
        <v>4105.3508000000002</v>
      </c>
      <c r="H522" s="8">
        <f>+'Current &amp; Proposed Revenues'!D522*1.08+'Current &amp; Proposed Revenues'!F522*5.56</f>
        <v>2970.924</v>
      </c>
      <c r="I522" s="8">
        <f>(+C522+E522+'Current &amp; Proposed Revenues'!D522*0.79+'Current &amp; Proposed Revenues'!F522*0.85)*0.8</f>
        <v>907.54143999999997</v>
      </c>
      <c r="J522" s="8">
        <f>(+C522+E522+'Current &amp; Proposed Revenues'!D522*0.79+'Current &amp; Proposed Revenues'!F522*0.85)*0.2</f>
        <v>226.88535999999999</v>
      </c>
      <c r="K522" s="8">
        <f t="shared" si="56"/>
        <v>4105.3508000000002</v>
      </c>
      <c r="L522" s="8">
        <f t="shared" si="57"/>
        <v>821.0701600000001</v>
      </c>
      <c r="M522" s="8">
        <f t="shared" si="58"/>
        <v>2257.9429400000004</v>
      </c>
      <c r="N522" s="8">
        <f t="shared" si="59"/>
        <v>1026.3377</v>
      </c>
      <c r="O522" s="8">
        <f t="shared" si="60"/>
        <v>4105.3508000000002</v>
      </c>
    </row>
    <row r="523" spans="1:15" outlineLevel="2" x14ac:dyDescent="0.25">
      <c r="A523" s="1" t="s">
        <v>477</v>
      </c>
      <c r="B523" s="1" t="s">
        <v>484</v>
      </c>
      <c r="C523" s="13">
        <v>23.700000000000003</v>
      </c>
      <c r="D523" s="13">
        <v>352.495</v>
      </c>
      <c r="E523" s="13">
        <v>0</v>
      </c>
      <c r="F523" s="13">
        <v>284.02710000000002</v>
      </c>
      <c r="G523" s="8">
        <v>660.22209999999995</v>
      </c>
      <c r="H523" s="8">
        <f>+'Current &amp; Proposed Revenues'!D523*1.08+'Current &amp; Proposed Revenues'!F523*5.56</f>
        <v>449.9436</v>
      </c>
      <c r="I523" s="8">
        <f>(+C523+E523+'Current &amp; Proposed Revenues'!D523*0.79+'Current &amp; Proposed Revenues'!F523*0.85)*0.8</f>
        <v>168.22280000000001</v>
      </c>
      <c r="J523" s="8">
        <f>(+C523+E523+'Current &amp; Proposed Revenues'!D523*0.79+'Current &amp; Proposed Revenues'!F523*0.85)*0.2</f>
        <v>42.055700000000002</v>
      </c>
      <c r="K523" s="8">
        <f t="shared" si="56"/>
        <v>660.22210000000007</v>
      </c>
      <c r="L523" s="8">
        <f t="shared" si="57"/>
        <v>132.04442</v>
      </c>
      <c r="M523" s="8">
        <f t="shared" si="58"/>
        <v>363.12215500000002</v>
      </c>
      <c r="N523" s="8">
        <f t="shared" si="59"/>
        <v>165.05552499999999</v>
      </c>
      <c r="O523" s="8">
        <f t="shared" si="60"/>
        <v>660.22209999999995</v>
      </c>
    </row>
    <row r="524" spans="1:15" outlineLevel="2" x14ac:dyDescent="0.25">
      <c r="A524" s="1" t="s">
        <v>477</v>
      </c>
      <c r="B524" s="1" t="s">
        <v>485</v>
      </c>
      <c r="C524" s="13">
        <v>0</v>
      </c>
      <c r="D524" s="13">
        <v>1426.9409000000003</v>
      </c>
      <c r="E524" s="13">
        <v>0</v>
      </c>
      <c r="F524" s="13">
        <v>679.46</v>
      </c>
      <c r="G524" s="8">
        <v>2106.4009000000005</v>
      </c>
      <c r="H524" s="8">
        <f>+'Current &amp; Proposed Revenues'!D524*1.08+'Current &amp; Proposed Revenues'!F524*5.56</f>
        <v>1413.4756000000002</v>
      </c>
      <c r="I524" s="8">
        <f>(+C524+E524+'Current &amp; Proposed Revenues'!D524*0.79+'Current &amp; Proposed Revenues'!F524*0.85)*0.8</f>
        <v>554.34024000000011</v>
      </c>
      <c r="J524" s="8">
        <f>(+C524+E524+'Current &amp; Proposed Revenues'!D524*0.79+'Current &amp; Proposed Revenues'!F524*0.85)*0.2</f>
        <v>138.58506000000003</v>
      </c>
      <c r="K524" s="8">
        <f t="shared" si="56"/>
        <v>2106.4009000000001</v>
      </c>
      <c r="L524" s="8">
        <f t="shared" si="57"/>
        <v>421.28018000000014</v>
      </c>
      <c r="M524" s="8">
        <f t="shared" si="58"/>
        <v>1158.5204950000004</v>
      </c>
      <c r="N524" s="8">
        <f t="shared" si="59"/>
        <v>526.60022500000014</v>
      </c>
      <c r="O524" s="8">
        <f t="shared" si="60"/>
        <v>2106.4009000000005</v>
      </c>
    </row>
    <row r="525" spans="1:15" outlineLevel="2" x14ac:dyDescent="0.25">
      <c r="A525" s="1" t="s">
        <v>477</v>
      </c>
      <c r="B525" s="1" t="s">
        <v>486</v>
      </c>
      <c r="C525" s="13">
        <v>188.81</v>
      </c>
      <c r="D525" s="13">
        <v>2270.1986999999999</v>
      </c>
      <c r="E525" s="13">
        <v>0</v>
      </c>
      <c r="F525" s="13">
        <v>2006.3300000000002</v>
      </c>
      <c r="G525" s="8">
        <v>4465.3387000000002</v>
      </c>
      <c r="H525" s="8">
        <f>+'Current &amp; Proposed Revenues'!D525*1.08+'Current &amp; Proposed Revenues'!F525*5.56</f>
        <v>3051.4108000000001</v>
      </c>
      <c r="I525" s="8">
        <f>(+C525+E525+'Current &amp; Proposed Revenues'!D525*0.79+'Current &amp; Proposed Revenues'!F525*0.85)*0.8</f>
        <v>1131.1423199999999</v>
      </c>
      <c r="J525" s="8">
        <f>(+C525+E525+'Current &amp; Proposed Revenues'!D525*0.79+'Current &amp; Proposed Revenues'!F525*0.85)*0.2</f>
        <v>282.78557999999998</v>
      </c>
      <c r="K525" s="8">
        <f t="shared" si="56"/>
        <v>4465.3387000000002</v>
      </c>
      <c r="L525" s="8">
        <f t="shared" si="57"/>
        <v>893.06774000000007</v>
      </c>
      <c r="M525" s="8">
        <f t="shared" si="58"/>
        <v>2455.9362850000002</v>
      </c>
      <c r="N525" s="8">
        <f t="shared" si="59"/>
        <v>1116.3346750000001</v>
      </c>
      <c r="O525" s="8">
        <f t="shared" si="60"/>
        <v>4465.3387000000002</v>
      </c>
    </row>
    <row r="526" spans="1:15" outlineLevel="2" x14ac:dyDescent="0.25">
      <c r="A526" s="1" t="s">
        <v>477</v>
      </c>
      <c r="B526" s="1" t="s">
        <v>487</v>
      </c>
      <c r="C526" s="13">
        <v>15.010000000000002</v>
      </c>
      <c r="D526" s="13">
        <v>6364.0905900000007</v>
      </c>
      <c r="E526" s="13">
        <v>0</v>
      </c>
      <c r="F526" s="13">
        <v>6941.3697699999993</v>
      </c>
      <c r="G526" s="8">
        <v>13320.470359999999</v>
      </c>
      <c r="H526" s="8">
        <f>+'Current &amp; Proposed Revenues'!D526*1.08+'Current &amp; Proposed Revenues'!F526*5.56</f>
        <v>9696.4248799999987</v>
      </c>
      <c r="I526" s="8">
        <f>(+C526+E526+'Current &amp; Proposed Revenues'!D526*0.79+'Current &amp; Proposed Revenues'!F526*0.85)*0.8</f>
        <v>2899.2363840000003</v>
      </c>
      <c r="J526" s="8">
        <f>(+C526+E526+'Current &amp; Proposed Revenues'!D526*0.79+'Current &amp; Proposed Revenues'!F526*0.85)*0.2</f>
        <v>724.80909600000007</v>
      </c>
      <c r="K526" s="8">
        <f t="shared" si="56"/>
        <v>13320.470359999999</v>
      </c>
      <c r="L526" s="8">
        <f t="shared" si="57"/>
        <v>2664.0940719999999</v>
      </c>
      <c r="M526" s="8">
        <f t="shared" si="58"/>
        <v>7326.2586980000005</v>
      </c>
      <c r="N526" s="8">
        <f t="shared" si="59"/>
        <v>3330.1175899999998</v>
      </c>
      <c r="O526" s="8">
        <f t="shared" si="60"/>
        <v>13320.470360000001</v>
      </c>
    </row>
    <row r="527" spans="1:15" outlineLevel="2" x14ac:dyDescent="0.25">
      <c r="A527" s="1" t="s">
        <v>477</v>
      </c>
      <c r="B527" s="1" t="s">
        <v>488</v>
      </c>
      <c r="C527" s="13">
        <v>0</v>
      </c>
      <c r="D527" s="13">
        <v>6532.2166800000005</v>
      </c>
      <c r="E527" s="13">
        <v>0</v>
      </c>
      <c r="F527" s="13">
        <v>6168.1507000000001</v>
      </c>
      <c r="G527" s="8">
        <v>12700.36738</v>
      </c>
      <c r="H527" s="8">
        <f>+'Current &amp; Proposed Revenues'!D527*1.08+'Current &amp; Proposed Revenues'!F527*5.56</f>
        <v>9122.8383200000007</v>
      </c>
      <c r="I527" s="8">
        <f>(+C527+E527+'Current &amp; Proposed Revenues'!D527*0.79+'Current &amp; Proposed Revenues'!F527*0.85)*0.8</f>
        <v>2862.023248</v>
      </c>
      <c r="J527" s="8">
        <f>(+C527+E527+'Current &amp; Proposed Revenues'!D527*0.79+'Current &amp; Proposed Revenues'!F527*0.85)*0.2</f>
        <v>715.50581199999999</v>
      </c>
      <c r="K527" s="8">
        <f t="shared" si="56"/>
        <v>12700.36738</v>
      </c>
      <c r="L527" s="8">
        <f t="shared" si="57"/>
        <v>2540.073476</v>
      </c>
      <c r="M527" s="8">
        <f t="shared" si="58"/>
        <v>6985.2020590000002</v>
      </c>
      <c r="N527" s="8">
        <f t="shared" si="59"/>
        <v>3175.0918449999999</v>
      </c>
      <c r="O527" s="8">
        <f t="shared" si="60"/>
        <v>12700.36738</v>
      </c>
    </row>
    <row r="528" spans="1:15" outlineLevel="2" x14ac:dyDescent="0.25">
      <c r="A528" s="1" t="s">
        <v>477</v>
      </c>
      <c r="B528" s="1" t="s">
        <v>489</v>
      </c>
      <c r="C528" s="13">
        <v>44.690300000000001</v>
      </c>
      <c r="D528" s="13">
        <v>1183.1490000000001</v>
      </c>
      <c r="E528" s="13">
        <v>0</v>
      </c>
      <c r="F528" s="13">
        <v>263.45100000000002</v>
      </c>
      <c r="G528" s="8">
        <v>1491.2903000000001</v>
      </c>
      <c r="H528" s="8">
        <f>+'Current &amp; Proposed Revenues'!D528*1.08+'Current &amp; Proposed Revenues'!F528*5.56</f>
        <v>911.83200000000011</v>
      </c>
      <c r="I528" s="8">
        <f>(+C528+E528+'Current &amp; Proposed Revenues'!D528*0.79+'Current &amp; Proposed Revenues'!F528*0.85)*0.8</f>
        <v>463.56664000000001</v>
      </c>
      <c r="J528" s="8">
        <f>(+C528+E528+'Current &amp; Proposed Revenues'!D528*0.79+'Current &amp; Proposed Revenues'!F528*0.85)*0.2</f>
        <v>115.89166</v>
      </c>
      <c r="K528" s="8">
        <f t="shared" si="56"/>
        <v>1491.2903000000001</v>
      </c>
      <c r="L528" s="8">
        <f t="shared" si="57"/>
        <v>298.25806000000006</v>
      </c>
      <c r="M528" s="8">
        <f t="shared" si="58"/>
        <v>820.20966500000009</v>
      </c>
      <c r="N528" s="8">
        <f t="shared" si="59"/>
        <v>372.82257500000003</v>
      </c>
      <c r="O528" s="8">
        <f t="shared" si="60"/>
        <v>1491.2903000000001</v>
      </c>
    </row>
    <row r="529" spans="1:15" outlineLevel="2" x14ac:dyDescent="0.25">
      <c r="A529" s="1" t="s">
        <v>477</v>
      </c>
      <c r="B529" s="1" t="s">
        <v>490</v>
      </c>
      <c r="C529" s="13">
        <v>12.987600000000002</v>
      </c>
      <c r="D529" s="13">
        <v>9914.0032200000005</v>
      </c>
      <c r="E529" s="13">
        <v>0</v>
      </c>
      <c r="F529" s="13">
        <v>8769.2646000000004</v>
      </c>
      <c r="G529" s="8">
        <v>18696.255420000001</v>
      </c>
      <c r="H529" s="8">
        <f>+'Current &amp; Proposed Revenues'!D529*1.08+'Current &amp; Proposed Revenues'!F529*5.56</f>
        <v>13332.148079999999</v>
      </c>
      <c r="I529" s="8">
        <f>(+C529+E529+'Current &amp; Proposed Revenues'!D529*0.79+'Current &amp; Proposed Revenues'!F529*0.85)*0.8</f>
        <v>4291.2858720000004</v>
      </c>
      <c r="J529" s="8">
        <f>(+C529+E529+'Current &amp; Proposed Revenues'!D529*0.79+'Current &amp; Proposed Revenues'!F529*0.85)*0.2</f>
        <v>1072.8214680000001</v>
      </c>
      <c r="K529" s="8">
        <f t="shared" si="56"/>
        <v>18696.255420000001</v>
      </c>
      <c r="L529" s="8">
        <f t="shared" si="57"/>
        <v>3739.2510840000004</v>
      </c>
      <c r="M529" s="8">
        <f t="shared" si="58"/>
        <v>10282.940481000001</v>
      </c>
      <c r="N529" s="8">
        <f t="shared" si="59"/>
        <v>4674.0638550000003</v>
      </c>
      <c r="O529" s="8">
        <f t="shared" si="60"/>
        <v>18696.255420000001</v>
      </c>
    </row>
    <row r="530" spans="1:15" outlineLevel="1" x14ac:dyDescent="0.25">
      <c r="A530" s="23" t="s">
        <v>1249</v>
      </c>
      <c r="B530" s="22"/>
      <c r="C530" s="13">
        <f t="shared" ref="C530:O530" si="64">SUBTOTAL(9,C515:C529)</f>
        <v>1064.8093999999999</v>
      </c>
      <c r="D530" s="13">
        <f t="shared" si="64"/>
        <v>68087.479789999998</v>
      </c>
      <c r="E530" s="13">
        <f t="shared" si="64"/>
        <v>283.90000000000003</v>
      </c>
      <c r="F530" s="13">
        <f t="shared" si="64"/>
        <v>65459.964829999997</v>
      </c>
      <c r="G530" s="8">
        <f t="shared" si="64"/>
        <v>134896.15402000002</v>
      </c>
      <c r="H530" s="8">
        <f t="shared" si="64"/>
        <v>96102.876639999988</v>
      </c>
      <c r="I530" s="8">
        <f t="shared" si="64"/>
        <v>31034.621904000007</v>
      </c>
      <c r="J530" s="8">
        <f t="shared" si="64"/>
        <v>7758.6554760000017</v>
      </c>
      <c r="K530" s="8">
        <f t="shared" si="64"/>
        <v>134896.15402000002</v>
      </c>
      <c r="L530" s="8">
        <f t="shared" si="64"/>
        <v>26979.230803999999</v>
      </c>
      <c r="M530" s="8">
        <f t="shared" si="64"/>
        <v>74192.884711000006</v>
      </c>
      <c r="N530" s="8">
        <f t="shared" si="64"/>
        <v>33724.038505000004</v>
      </c>
      <c r="O530" s="8">
        <f t="shared" si="64"/>
        <v>134896.15402000002</v>
      </c>
    </row>
    <row r="531" spans="1:15" outlineLevel="2" x14ac:dyDescent="0.25">
      <c r="A531" s="1" t="s">
        <v>491</v>
      </c>
      <c r="B531" s="1" t="s">
        <v>130</v>
      </c>
      <c r="C531" s="13">
        <v>4636.2413999999999</v>
      </c>
      <c r="D531" s="13">
        <v>611.63959999999997</v>
      </c>
      <c r="E531" s="13">
        <v>1289.6285</v>
      </c>
      <c r="F531" s="13">
        <v>1490.6455000000001</v>
      </c>
      <c r="G531" s="8">
        <v>8028.1549999999988</v>
      </c>
      <c r="H531" s="8">
        <f>+'Current &amp; Proposed Revenues'!D531*1.08+'Current &amp; Proposed Revenues'!F531*5.56</f>
        <v>1646.2244000000001</v>
      </c>
      <c r="I531" s="8">
        <f>(+C531+E531+'Current &amp; Proposed Revenues'!D531*0.79+'Current &amp; Proposed Revenues'!F531*0.85)*0.8</f>
        <v>5105.5444800000005</v>
      </c>
      <c r="J531" s="8">
        <f>(+C531+E531+'Current &amp; Proposed Revenues'!D531*0.79+'Current &amp; Proposed Revenues'!F531*0.85)*0.2</f>
        <v>1276.3861200000001</v>
      </c>
      <c r="K531" s="8">
        <f t="shared" si="56"/>
        <v>8028.1550000000007</v>
      </c>
      <c r="L531" s="8">
        <f t="shared" si="57"/>
        <v>1605.6309999999999</v>
      </c>
      <c r="M531" s="8">
        <f t="shared" si="58"/>
        <v>4415.4852499999997</v>
      </c>
      <c r="N531" s="8">
        <f t="shared" si="59"/>
        <v>2007.0387499999997</v>
      </c>
      <c r="O531" s="8">
        <f t="shared" si="60"/>
        <v>8028.1549999999988</v>
      </c>
    </row>
    <row r="532" spans="1:15" outlineLevel="2" x14ac:dyDescent="0.25">
      <c r="A532" s="1" t="s">
        <v>491</v>
      </c>
      <c r="B532" s="1" t="s">
        <v>492</v>
      </c>
      <c r="C532" s="13">
        <v>3004.8835000000004</v>
      </c>
      <c r="D532" s="13">
        <v>541.23410000000001</v>
      </c>
      <c r="E532" s="13">
        <v>724.19999999999993</v>
      </c>
      <c r="F532" s="13">
        <v>1922.5513000000001</v>
      </c>
      <c r="G532" s="8">
        <v>6192.8689000000004</v>
      </c>
      <c r="H532" s="8">
        <f>+'Current &amp; Proposed Revenues'!D532*1.08+'Current &amp; Proposed Revenues'!F532*5.56</f>
        <v>1980.1951999999999</v>
      </c>
      <c r="I532" s="8">
        <f>(+C532+E532+'Current &amp; Proposed Revenues'!D532*0.79+'Current &amp; Proposed Revenues'!F532*0.85)*0.8</f>
        <v>3370.1389600000002</v>
      </c>
      <c r="J532" s="8">
        <f>(+C532+E532+'Current &amp; Proposed Revenues'!D532*0.79+'Current &amp; Proposed Revenues'!F532*0.85)*0.2</f>
        <v>842.53474000000006</v>
      </c>
      <c r="K532" s="8">
        <f t="shared" si="56"/>
        <v>6192.8689000000004</v>
      </c>
      <c r="L532" s="8">
        <f t="shared" si="57"/>
        <v>1238.5737800000002</v>
      </c>
      <c r="M532" s="8">
        <f t="shared" si="58"/>
        <v>3406.0778950000004</v>
      </c>
      <c r="N532" s="8">
        <f t="shared" si="59"/>
        <v>1548.2172250000001</v>
      </c>
      <c r="O532" s="8">
        <f t="shared" si="60"/>
        <v>6192.8689000000013</v>
      </c>
    </row>
    <row r="533" spans="1:15" outlineLevel="2" x14ac:dyDescent="0.25">
      <c r="A533" s="1" t="s">
        <v>491</v>
      </c>
      <c r="B533" s="1" t="s">
        <v>493</v>
      </c>
      <c r="C533" s="13">
        <v>526.52710000000002</v>
      </c>
      <c r="D533" s="13">
        <v>808.71890000000008</v>
      </c>
      <c r="E533" s="13">
        <v>270.3</v>
      </c>
      <c r="F533" s="13">
        <v>3190.0647000000004</v>
      </c>
      <c r="G533" s="8">
        <v>4795.6107000000002</v>
      </c>
      <c r="H533" s="8">
        <f>+'Current &amp; Proposed Revenues'!D533*1.08+'Current &amp; Proposed Revenues'!F533*5.56</f>
        <v>3234.1127999999999</v>
      </c>
      <c r="I533" s="8">
        <f>(+C533+E533+'Current &amp; Proposed Revenues'!D533*0.79+'Current &amp; Proposed Revenues'!F533*0.85)*0.8</f>
        <v>1249.19832</v>
      </c>
      <c r="J533" s="8">
        <f>(+C533+E533+'Current &amp; Proposed Revenues'!D533*0.79+'Current &amp; Proposed Revenues'!F533*0.85)*0.2</f>
        <v>312.29957999999999</v>
      </c>
      <c r="K533" s="8">
        <f t="shared" si="56"/>
        <v>4795.6107000000002</v>
      </c>
      <c r="L533" s="8">
        <f t="shared" si="57"/>
        <v>959.12214000000006</v>
      </c>
      <c r="M533" s="8">
        <f t="shared" si="58"/>
        <v>2637.5858850000004</v>
      </c>
      <c r="N533" s="8">
        <f t="shared" si="59"/>
        <v>1198.902675</v>
      </c>
      <c r="O533" s="8">
        <f t="shared" si="60"/>
        <v>4795.6107000000002</v>
      </c>
    </row>
    <row r="534" spans="1:15" outlineLevel="2" x14ac:dyDescent="0.25">
      <c r="A534" s="1" t="s">
        <v>491</v>
      </c>
      <c r="B534" s="1" t="s">
        <v>494</v>
      </c>
      <c r="C534" s="13">
        <v>1523.1200000000001</v>
      </c>
      <c r="D534" s="13">
        <v>1509.9315000000001</v>
      </c>
      <c r="E534" s="13">
        <v>491.18950000000001</v>
      </c>
      <c r="F534" s="13">
        <v>5026.0810000000001</v>
      </c>
      <c r="G534" s="8">
        <v>8550.3220000000001</v>
      </c>
      <c r="H534" s="8">
        <f>+'Current &amp; Proposed Revenues'!D534*1.08+'Current &amp; Proposed Revenues'!F534*5.56</f>
        <v>5231.6419999999998</v>
      </c>
      <c r="I534" s="8">
        <f>(+C534+E534+'Current &amp; Proposed Revenues'!D534*0.79+'Current &amp; Proposed Revenues'!F534*0.85)*0.8</f>
        <v>2654.9440000000004</v>
      </c>
      <c r="J534" s="8">
        <f>(+C534+E534+'Current &amp; Proposed Revenues'!D534*0.79+'Current &amp; Proposed Revenues'!F534*0.85)*0.2</f>
        <v>663.7360000000001</v>
      </c>
      <c r="K534" s="8">
        <f t="shared" si="56"/>
        <v>8550.3220000000001</v>
      </c>
      <c r="L534" s="8">
        <f t="shared" si="57"/>
        <v>1710.0644000000002</v>
      </c>
      <c r="M534" s="8">
        <f t="shared" si="58"/>
        <v>4702.6771000000008</v>
      </c>
      <c r="N534" s="8">
        <f t="shared" si="59"/>
        <v>2137.5805</v>
      </c>
      <c r="O534" s="8">
        <f t="shared" si="60"/>
        <v>8550.3220000000001</v>
      </c>
    </row>
    <row r="535" spans="1:15" outlineLevel="2" x14ac:dyDescent="0.25">
      <c r="A535" s="1" t="s">
        <v>491</v>
      </c>
      <c r="B535" s="1" t="s">
        <v>495</v>
      </c>
      <c r="C535" s="13">
        <v>16116.837400000002</v>
      </c>
      <c r="D535" s="13">
        <v>1930.5693000000003</v>
      </c>
      <c r="E535" s="13">
        <v>1048.3304999999998</v>
      </c>
      <c r="F535" s="13">
        <v>4313.8658999999998</v>
      </c>
      <c r="G535" s="8">
        <v>23409.603100000004</v>
      </c>
      <c r="H535" s="8">
        <f>+'Current &amp; Proposed Revenues'!D535*1.08+'Current &amp; Proposed Revenues'!F535*5.56</f>
        <v>4856.8055999999997</v>
      </c>
      <c r="I535" s="8">
        <f>(+C535+E535+'Current &amp; Proposed Revenues'!D535*0.79+'Current &amp; Proposed Revenues'!F535*0.85)*0.8</f>
        <v>14842.238000000001</v>
      </c>
      <c r="J535" s="8">
        <f>(+C535+E535+'Current &amp; Proposed Revenues'!D535*0.79+'Current &amp; Proposed Revenues'!F535*0.85)*0.2</f>
        <v>3710.5595000000003</v>
      </c>
      <c r="K535" s="8">
        <f t="shared" si="56"/>
        <v>23409.6031</v>
      </c>
      <c r="L535" s="8">
        <f t="shared" si="57"/>
        <v>4681.9206200000008</v>
      </c>
      <c r="M535" s="8">
        <f t="shared" si="58"/>
        <v>12875.281705000003</v>
      </c>
      <c r="N535" s="8">
        <f t="shared" si="59"/>
        <v>5852.400775000001</v>
      </c>
      <c r="O535" s="8">
        <f t="shared" si="60"/>
        <v>23409.603100000008</v>
      </c>
    </row>
    <row r="536" spans="1:15" outlineLevel="2" x14ac:dyDescent="0.25">
      <c r="A536" s="1" t="s">
        <v>491</v>
      </c>
      <c r="B536" s="1" t="s">
        <v>496</v>
      </c>
      <c r="C536" s="13">
        <v>6197.1629000000003</v>
      </c>
      <c r="D536" s="13">
        <v>4348.3671000000004</v>
      </c>
      <c r="E536" s="13">
        <v>416.49149999999997</v>
      </c>
      <c r="F536" s="13">
        <v>5664.5811000000003</v>
      </c>
      <c r="G536" s="8">
        <v>16626.602600000002</v>
      </c>
      <c r="H536" s="8">
        <f>+'Current &amp; Proposed Revenues'!D536*1.08+'Current &amp; Proposed Revenues'!F536*5.56</f>
        <v>7424.7839999999997</v>
      </c>
      <c r="I536" s="8">
        <f>(+C536+E536+'Current &amp; Proposed Revenues'!D536*0.79+'Current &amp; Proposed Revenues'!F536*0.85)*0.8</f>
        <v>7361.4548800000011</v>
      </c>
      <c r="J536" s="8">
        <f>(+C536+E536+'Current &amp; Proposed Revenues'!D536*0.79+'Current &amp; Proposed Revenues'!F536*0.85)*0.2</f>
        <v>1840.3637200000003</v>
      </c>
      <c r="K536" s="8">
        <f t="shared" si="56"/>
        <v>16626.602600000002</v>
      </c>
      <c r="L536" s="8">
        <f t="shared" si="57"/>
        <v>3325.3205200000007</v>
      </c>
      <c r="M536" s="8">
        <f t="shared" si="58"/>
        <v>9144.6314300000013</v>
      </c>
      <c r="N536" s="8">
        <f t="shared" si="59"/>
        <v>4156.6506500000005</v>
      </c>
      <c r="O536" s="8">
        <f t="shared" si="60"/>
        <v>16626.602600000002</v>
      </c>
    </row>
    <row r="537" spans="1:15" outlineLevel="2" x14ac:dyDescent="0.25">
      <c r="A537" s="1" t="s">
        <v>491</v>
      </c>
      <c r="B537" s="1" t="s">
        <v>497</v>
      </c>
      <c r="C537" s="13">
        <v>4085.4059999999999</v>
      </c>
      <c r="D537" s="13">
        <v>10727.591600000002</v>
      </c>
      <c r="E537" s="13">
        <v>1095.5309999999999</v>
      </c>
      <c r="F537" s="13">
        <v>20188.743700000003</v>
      </c>
      <c r="G537" s="8">
        <v>36097.272300000004</v>
      </c>
      <c r="H537" s="8">
        <f>+'Current &amp; Proposed Revenues'!D537*1.08+'Current &amp; Proposed Revenues'!F537*5.56</f>
        <v>23707.223599999998</v>
      </c>
      <c r="I537" s="8">
        <f>(+C537+E537+'Current &amp; Proposed Revenues'!D537*0.79+'Current &amp; Proposed Revenues'!F537*0.85)*0.8</f>
        <v>9912.0389599999999</v>
      </c>
      <c r="J537" s="8">
        <f>(+C537+E537+'Current &amp; Proposed Revenues'!D537*0.79+'Current &amp; Proposed Revenues'!F537*0.85)*0.2</f>
        <v>2478.00974</v>
      </c>
      <c r="K537" s="8">
        <f t="shared" si="56"/>
        <v>36097.272299999997</v>
      </c>
      <c r="L537" s="8">
        <f t="shared" si="57"/>
        <v>7219.4544600000008</v>
      </c>
      <c r="M537" s="8">
        <f t="shared" si="58"/>
        <v>19853.499765000004</v>
      </c>
      <c r="N537" s="8">
        <f t="shared" si="59"/>
        <v>9024.318075000001</v>
      </c>
      <c r="O537" s="8">
        <f t="shared" si="60"/>
        <v>36097.272300000004</v>
      </c>
    </row>
    <row r="538" spans="1:15" outlineLevel="2" x14ac:dyDescent="0.25">
      <c r="A538" s="1" t="s">
        <v>491</v>
      </c>
      <c r="B538" s="1" t="s">
        <v>498</v>
      </c>
      <c r="C538" s="13">
        <v>396.17710000000005</v>
      </c>
      <c r="D538" s="13">
        <v>900.5920000000001</v>
      </c>
      <c r="E538" s="13">
        <v>0</v>
      </c>
      <c r="F538" s="13">
        <v>3988.3020000000006</v>
      </c>
      <c r="G538" s="8">
        <v>5285.071100000001</v>
      </c>
      <c r="H538" s="8">
        <f>+'Current &amp; Proposed Revenues'!D538*1.08+'Current &amp; Proposed Revenues'!F538*5.56</f>
        <v>3979.56</v>
      </c>
      <c r="I538" s="8">
        <f>(+C538+E538+'Current &amp; Proposed Revenues'!D538*0.79+'Current &amp; Proposed Revenues'!F538*0.85)*0.8</f>
        <v>1044.4088800000002</v>
      </c>
      <c r="J538" s="8">
        <f>(+C538+E538+'Current &amp; Proposed Revenues'!D538*0.79+'Current &amp; Proposed Revenues'!F538*0.85)*0.2</f>
        <v>261.10222000000005</v>
      </c>
      <c r="K538" s="8">
        <f t="shared" si="56"/>
        <v>5285.0711000000001</v>
      </c>
      <c r="L538" s="8">
        <f t="shared" si="57"/>
        <v>1057.0142200000003</v>
      </c>
      <c r="M538" s="8">
        <f t="shared" si="58"/>
        <v>2906.7891050000007</v>
      </c>
      <c r="N538" s="8">
        <f t="shared" si="59"/>
        <v>1321.2677750000003</v>
      </c>
      <c r="O538" s="8">
        <f t="shared" si="60"/>
        <v>5285.071100000001</v>
      </c>
    </row>
    <row r="539" spans="1:15" outlineLevel="2" x14ac:dyDescent="0.25">
      <c r="A539" s="1" t="s">
        <v>491</v>
      </c>
      <c r="B539" s="1" t="s">
        <v>499</v>
      </c>
      <c r="C539" s="13">
        <v>1415.8696</v>
      </c>
      <c r="D539" s="13">
        <v>1920.49</v>
      </c>
      <c r="E539" s="13">
        <v>1361.7</v>
      </c>
      <c r="F539" s="13">
        <v>8845.9282000000003</v>
      </c>
      <c r="G539" s="8">
        <v>13543.987799999999</v>
      </c>
      <c r="H539" s="8">
        <f>+'Current &amp; Proposed Revenues'!D539*1.08+'Current &amp; Proposed Revenues'!F539*5.56</f>
        <v>8782.0712000000003</v>
      </c>
      <c r="I539" s="8">
        <f>(+C539+E539+'Current &amp; Proposed Revenues'!D539*0.79+'Current &amp; Proposed Revenues'!F539*0.85)*0.8</f>
        <v>3809.5332799999996</v>
      </c>
      <c r="J539" s="8">
        <f>(+C539+E539+'Current &amp; Proposed Revenues'!D539*0.79+'Current &amp; Proposed Revenues'!F539*0.85)*0.2</f>
        <v>952.38331999999991</v>
      </c>
      <c r="K539" s="8">
        <f t="shared" si="56"/>
        <v>13543.987799999999</v>
      </c>
      <c r="L539" s="8">
        <f t="shared" si="57"/>
        <v>2708.79756</v>
      </c>
      <c r="M539" s="8">
        <f t="shared" si="58"/>
        <v>7449.1932900000002</v>
      </c>
      <c r="N539" s="8">
        <f t="shared" si="59"/>
        <v>3385.9969499999997</v>
      </c>
      <c r="O539" s="8">
        <f t="shared" si="60"/>
        <v>13543.987799999999</v>
      </c>
    </row>
    <row r="540" spans="1:15" outlineLevel="2" x14ac:dyDescent="0.25">
      <c r="A540" s="1" t="s">
        <v>491</v>
      </c>
      <c r="B540" s="1" t="s">
        <v>207</v>
      </c>
      <c r="C540" s="13">
        <v>1067.5427999999999</v>
      </c>
      <c r="D540" s="13">
        <v>3678.4396000000002</v>
      </c>
      <c r="E540" s="13">
        <v>646.697</v>
      </c>
      <c r="F540" s="13">
        <v>12408.157500000001</v>
      </c>
      <c r="G540" s="8">
        <v>17800.836900000002</v>
      </c>
      <c r="H540" s="8">
        <f>+'Current &amp; Proposed Revenues'!D540*1.08+'Current &amp; Proposed Revenues'!F540*5.56</f>
        <v>12887.216399999999</v>
      </c>
      <c r="I540" s="8">
        <f>(+C540+E540+'Current &amp; Proposed Revenues'!D540*0.79+'Current &amp; Proposed Revenues'!F540*0.85)*0.8</f>
        <v>3930.8964000000001</v>
      </c>
      <c r="J540" s="8">
        <f>(+C540+E540+'Current &amp; Proposed Revenues'!D540*0.79+'Current &amp; Proposed Revenues'!F540*0.85)*0.2</f>
        <v>982.72410000000002</v>
      </c>
      <c r="K540" s="8">
        <f t="shared" si="56"/>
        <v>17800.836899999998</v>
      </c>
      <c r="L540" s="8">
        <f t="shared" si="57"/>
        <v>3560.1673800000008</v>
      </c>
      <c r="M540" s="8">
        <f t="shared" si="58"/>
        <v>9790.4602950000026</v>
      </c>
      <c r="N540" s="8">
        <f t="shared" si="59"/>
        <v>4450.2092250000005</v>
      </c>
      <c r="O540" s="8">
        <f t="shared" si="60"/>
        <v>17800.836900000002</v>
      </c>
    </row>
    <row r="541" spans="1:15" outlineLevel="1" x14ac:dyDescent="0.25">
      <c r="A541" s="23" t="s">
        <v>1248</v>
      </c>
      <c r="B541" s="22"/>
      <c r="C541" s="13">
        <f t="shared" ref="C541:O541" si="65">SUBTOTAL(9,C531:C540)</f>
        <v>38969.767800000001</v>
      </c>
      <c r="D541" s="13">
        <f t="shared" si="65"/>
        <v>26977.573700000004</v>
      </c>
      <c r="E541" s="13">
        <f t="shared" si="65"/>
        <v>7344.0680000000002</v>
      </c>
      <c r="F541" s="13">
        <f t="shared" si="65"/>
        <v>67038.920900000012</v>
      </c>
      <c r="G541" s="8">
        <f t="shared" si="65"/>
        <v>140330.33040000001</v>
      </c>
      <c r="H541" s="8">
        <f t="shared" si="65"/>
        <v>73729.835199999987</v>
      </c>
      <c r="I541" s="8">
        <f t="shared" si="65"/>
        <v>53280.396160000004</v>
      </c>
      <c r="J541" s="8">
        <f t="shared" si="65"/>
        <v>13320.099040000001</v>
      </c>
      <c r="K541" s="8">
        <f t="shared" si="65"/>
        <v>140330.33040000001</v>
      </c>
      <c r="L541" s="8">
        <f t="shared" si="65"/>
        <v>28066.066080000004</v>
      </c>
      <c r="M541" s="8">
        <f t="shared" si="65"/>
        <v>77181.681720000008</v>
      </c>
      <c r="N541" s="8">
        <f t="shared" si="65"/>
        <v>35082.582600000002</v>
      </c>
      <c r="O541" s="8">
        <f t="shared" si="65"/>
        <v>140330.33040000001</v>
      </c>
    </row>
    <row r="542" spans="1:15" outlineLevel="2" x14ac:dyDescent="0.25">
      <c r="A542" s="1" t="s">
        <v>500</v>
      </c>
      <c r="B542" s="1" t="s">
        <v>3</v>
      </c>
      <c r="C542" s="13">
        <v>249.75059999999999</v>
      </c>
      <c r="D542" s="13">
        <v>3216.8114</v>
      </c>
      <c r="E542" s="13">
        <v>70.014499999999998</v>
      </c>
      <c r="F542" s="13">
        <v>3966.8092699999997</v>
      </c>
      <c r="G542" s="8">
        <v>7503.3857699999999</v>
      </c>
      <c r="H542" s="8">
        <f>+'Current &amp; Proposed Revenues'!D542*1.08+'Current &amp; Proposed Revenues'!F542*5.56</f>
        <v>5298.6269199999997</v>
      </c>
      <c r="I542" s="8">
        <f>(+C542+E542+'Current &amp; Proposed Revenues'!D542*0.79+'Current &amp; Proposed Revenues'!F542*0.85)*0.8</f>
        <v>1763.8070799999998</v>
      </c>
      <c r="J542" s="8">
        <f>(+C542+E542+'Current &amp; Proposed Revenues'!D542*0.79+'Current &amp; Proposed Revenues'!F542*0.85)*0.2</f>
        <v>440.95176999999995</v>
      </c>
      <c r="K542" s="8">
        <f t="shared" si="56"/>
        <v>7503.385769999999</v>
      </c>
      <c r="L542" s="8">
        <f t="shared" si="57"/>
        <v>1500.677154</v>
      </c>
      <c r="M542" s="8">
        <f t="shared" si="58"/>
        <v>4126.8621735000006</v>
      </c>
      <c r="N542" s="8">
        <f t="shared" si="59"/>
        <v>1875.8464425</v>
      </c>
      <c r="O542" s="8">
        <f t="shared" si="60"/>
        <v>7503.3857700000008</v>
      </c>
    </row>
    <row r="543" spans="1:15" outlineLevel="2" x14ac:dyDescent="0.25">
      <c r="A543" s="1" t="s">
        <v>500</v>
      </c>
      <c r="B543" s="1" t="s">
        <v>260</v>
      </c>
      <c r="C543" s="13">
        <v>15.8</v>
      </c>
      <c r="D543" s="13">
        <v>3340.6428000000001</v>
      </c>
      <c r="E543" s="13">
        <v>0</v>
      </c>
      <c r="F543" s="13">
        <v>5031.8500000000004</v>
      </c>
      <c r="G543" s="8">
        <v>8388.2928000000011</v>
      </c>
      <c r="H543" s="8">
        <f>+'Current &amp; Proposed Revenues'!D543*1.08+'Current &amp; Proposed Revenues'!F543*5.56</f>
        <v>6293.9551999999994</v>
      </c>
      <c r="I543" s="8">
        <f>(+C543+E543+'Current &amp; Proposed Revenues'!D543*0.79+'Current &amp; Proposed Revenues'!F543*0.85)*0.8</f>
        <v>1675.4700800000001</v>
      </c>
      <c r="J543" s="8">
        <f>(+C543+E543+'Current &amp; Proposed Revenues'!D543*0.79+'Current &amp; Proposed Revenues'!F543*0.85)*0.2</f>
        <v>418.86752000000001</v>
      </c>
      <c r="K543" s="8">
        <f t="shared" ref="K543:K609" si="66">SUM(H543:J543)</f>
        <v>8388.2927999999993</v>
      </c>
      <c r="L543" s="8">
        <f t="shared" ref="L543:L609" si="67">+G543*0.2</f>
        <v>1677.6585600000003</v>
      </c>
      <c r="M543" s="8">
        <f t="shared" ref="M543:M609" si="68">+G543*0.55</f>
        <v>4613.5610400000014</v>
      </c>
      <c r="N543" s="8">
        <f t="shared" ref="N543:N609" si="69">+G543*0.25</f>
        <v>2097.0732000000003</v>
      </c>
      <c r="O543" s="8">
        <f t="shared" ref="O543:O609" si="70">SUM(L543:N543)</f>
        <v>8388.2928000000029</v>
      </c>
    </row>
    <row r="544" spans="1:15" outlineLevel="2" x14ac:dyDescent="0.25">
      <c r="A544" s="1" t="s">
        <v>500</v>
      </c>
      <c r="B544" s="1" t="s">
        <v>111</v>
      </c>
      <c r="C544" s="13">
        <v>184.14110000000002</v>
      </c>
      <c r="D544" s="13">
        <v>3861.8492000000001</v>
      </c>
      <c r="E544" s="13">
        <v>0</v>
      </c>
      <c r="F544" s="13">
        <v>6084.2438000000002</v>
      </c>
      <c r="G544" s="8">
        <v>10130.2341</v>
      </c>
      <c r="H544" s="8">
        <f>+'Current &amp; Proposed Revenues'!D544*1.08+'Current &amp; Proposed Revenues'!F544*5.56</f>
        <v>7507.8135999999995</v>
      </c>
      <c r="I544" s="8">
        <f>(+C544+E544+'Current &amp; Proposed Revenues'!D544*0.79+'Current &amp; Proposed Revenues'!F544*0.85)*0.8</f>
        <v>2097.9364</v>
      </c>
      <c r="J544" s="8">
        <f>(+C544+E544+'Current &amp; Proposed Revenues'!D544*0.79+'Current &amp; Proposed Revenues'!F544*0.85)*0.2</f>
        <v>524.48410000000001</v>
      </c>
      <c r="K544" s="8">
        <f t="shared" si="66"/>
        <v>10130.2341</v>
      </c>
      <c r="L544" s="8">
        <f t="shared" si="67"/>
        <v>2026.04682</v>
      </c>
      <c r="M544" s="8">
        <f t="shared" si="68"/>
        <v>5571.6287550000006</v>
      </c>
      <c r="N544" s="8">
        <f t="shared" si="69"/>
        <v>2532.5585249999999</v>
      </c>
      <c r="O544" s="8">
        <f t="shared" si="70"/>
        <v>10130.234100000001</v>
      </c>
    </row>
    <row r="545" spans="1:15" outlineLevel="2" x14ac:dyDescent="0.25">
      <c r="A545" s="1" t="s">
        <v>500</v>
      </c>
      <c r="B545" s="1" t="s">
        <v>501</v>
      </c>
      <c r="C545" s="13">
        <v>16.59</v>
      </c>
      <c r="D545" s="13">
        <v>280.5</v>
      </c>
      <c r="E545" s="13">
        <v>82.45</v>
      </c>
      <c r="F545" s="13">
        <v>2021.4576000000002</v>
      </c>
      <c r="G545" s="8">
        <v>2400.9976000000001</v>
      </c>
      <c r="H545" s="8">
        <f>+'Current &amp; Proposed Revenues'!D545*1.08+'Current &amp; Proposed Revenues'!F545*5.56</f>
        <v>1915.4015999999999</v>
      </c>
      <c r="I545" s="8">
        <f>(+C545+E545+'Current &amp; Proposed Revenues'!D545*0.79+'Current &amp; Proposed Revenues'!F545*0.85)*0.8</f>
        <v>388.47680000000003</v>
      </c>
      <c r="J545" s="8">
        <f>(+C545+E545+'Current &amp; Proposed Revenues'!D545*0.79+'Current &amp; Proposed Revenues'!F545*0.85)*0.2</f>
        <v>97.119200000000006</v>
      </c>
      <c r="K545" s="8">
        <f t="shared" si="66"/>
        <v>2400.9976000000001</v>
      </c>
      <c r="L545" s="8">
        <f t="shared" si="67"/>
        <v>480.19952000000006</v>
      </c>
      <c r="M545" s="8">
        <f t="shared" si="68"/>
        <v>1320.5486800000001</v>
      </c>
      <c r="N545" s="8">
        <f t="shared" si="69"/>
        <v>600.24940000000004</v>
      </c>
      <c r="O545" s="8">
        <f t="shared" si="70"/>
        <v>2400.9976000000001</v>
      </c>
    </row>
    <row r="546" spans="1:15" outlineLevel="2" x14ac:dyDescent="0.25">
      <c r="A546" s="1" t="s">
        <v>500</v>
      </c>
      <c r="B546" s="1" t="s">
        <v>502</v>
      </c>
      <c r="C546" s="13">
        <v>0</v>
      </c>
      <c r="D546" s="13">
        <v>0</v>
      </c>
      <c r="E546" s="13">
        <v>0</v>
      </c>
      <c r="F546" s="13">
        <v>1024.3821</v>
      </c>
      <c r="G546" s="8">
        <v>1024.3821</v>
      </c>
      <c r="H546" s="8">
        <f>+'Current &amp; Proposed Revenues'!D546*1.08+'Current &amp; Proposed Revenues'!F546*5.56</f>
        <v>888.54359999999997</v>
      </c>
      <c r="I546" s="8">
        <f>(+C546+E546+'Current &amp; Proposed Revenues'!D546*0.79+'Current &amp; Proposed Revenues'!F546*0.85)*0.8</f>
        <v>108.67080000000001</v>
      </c>
      <c r="J546" s="8">
        <f>(+C546+E546+'Current &amp; Proposed Revenues'!D546*0.79+'Current &amp; Proposed Revenues'!F546*0.85)*0.2</f>
        <v>27.167700000000004</v>
      </c>
      <c r="K546" s="8">
        <f t="shared" si="66"/>
        <v>1024.3821</v>
      </c>
      <c r="L546" s="8">
        <f t="shared" si="67"/>
        <v>204.87642000000002</v>
      </c>
      <c r="M546" s="8">
        <f t="shared" si="68"/>
        <v>563.41015500000003</v>
      </c>
      <c r="N546" s="8">
        <f t="shared" si="69"/>
        <v>256.09552500000001</v>
      </c>
      <c r="O546" s="8">
        <f t="shared" si="70"/>
        <v>1024.3821</v>
      </c>
    </row>
    <row r="547" spans="1:15" outlineLevel="2" x14ac:dyDescent="0.25">
      <c r="A547" s="1" t="s">
        <v>500</v>
      </c>
      <c r="B547" s="1" t="s">
        <v>503</v>
      </c>
      <c r="C547" s="13">
        <v>669.05100000000004</v>
      </c>
      <c r="D547" s="13">
        <v>859.71380000000011</v>
      </c>
      <c r="E547" s="13">
        <v>157.352</v>
      </c>
      <c r="F547" s="13">
        <v>1025.5999999999999</v>
      </c>
      <c r="G547" s="8">
        <v>2711.7168000000001</v>
      </c>
      <c r="H547" s="8">
        <f>+'Current &amp; Proposed Revenues'!D547*1.08+'Current &amp; Proposed Revenues'!F547*5.56</f>
        <v>1386.1192000000001</v>
      </c>
      <c r="I547" s="8">
        <f>(+C547+E547+'Current &amp; Proposed Revenues'!D547*0.79+'Current &amp; Proposed Revenues'!F547*0.85)*0.8</f>
        <v>1060.4780800000001</v>
      </c>
      <c r="J547" s="8">
        <f>(+C547+E547+'Current &amp; Proposed Revenues'!D547*0.79+'Current &amp; Proposed Revenues'!F547*0.85)*0.2</f>
        <v>265.11952000000002</v>
      </c>
      <c r="K547" s="8">
        <f t="shared" si="66"/>
        <v>2711.7168000000001</v>
      </c>
      <c r="L547" s="8">
        <f t="shared" si="67"/>
        <v>542.34336000000008</v>
      </c>
      <c r="M547" s="8">
        <f t="shared" si="68"/>
        <v>1491.4442400000003</v>
      </c>
      <c r="N547" s="8">
        <f t="shared" si="69"/>
        <v>677.92920000000004</v>
      </c>
      <c r="O547" s="8">
        <f t="shared" si="70"/>
        <v>2711.7168000000001</v>
      </c>
    </row>
    <row r="548" spans="1:15" outlineLevel="2" x14ac:dyDescent="0.25">
      <c r="A548" s="1" t="s">
        <v>500</v>
      </c>
      <c r="B548" s="1" t="s">
        <v>504</v>
      </c>
      <c r="C548" s="13">
        <v>20.54</v>
      </c>
      <c r="D548" s="13">
        <v>1931.71</v>
      </c>
      <c r="E548" s="13">
        <v>134.29999999999998</v>
      </c>
      <c r="F548" s="13">
        <v>9239.5663000000004</v>
      </c>
      <c r="G548" s="8">
        <v>11326.116300000002</v>
      </c>
      <c r="H548" s="8">
        <f>+'Current &amp; Proposed Revenues'!D548*1.08+'Current &amp; Proposed Revenues'!F548*5.56</f>
        <v>9129.9907999999996</v>
      </c>
      <c r="I548" s="8">
        <f>(+C548+E548+'Current &amp; Proposed Revenues'!D548*0.79+'Current &amp; Proposed Revenues'!F548*0.85)*0.8</f>
        <v>1756.9004000000002</v>
      </c>
      <c r="J548" s="8">
        <f>(+C548+E548+'Current &amp; Proposed Revenues'!D548*0.79+'Current &amp; Proposed Revenues'!F548*0.85)*0.2</f>
        <v>439.22510000000005</v>
      </c>
      <c r="K548" s="8">
        <f t="shared" si="66"/>
        <v>11326.1163</v>
      </c>
      <c r="L548" s="8">
        <f t="shared" si="67"/>
        <v>2265.2232600000002</v>
      </c>
      <c r="M548" s="8">
        <f t="shared" si="68"/>
        <v>6229.3639650000014</v>
      </c>
      <c r="N548" s="8">
        <f t="shared" si="69"/>
        <v>2831.5290750000004</v>
      </c>
      <c r="O548" s="8">
        <f t="shared" si="70"/>
        <v>11326.116300000002</v>
      </c>
    </row>
    <row r="549" spans="1:15" outlineLevel="2" x14ac:dyDescent="0.25">
      <c r="A549" s="1" t="s">
        <v>500</v>
      </c>
      <c r="B549" s="1" t="s">
        <v>164</v>
      </c>
      <c r="C549" s="13">
        <v>84.079700000000003</v>
      </c>
      <c r="D549" s="13">
        <v>2724.59</v>
      </c>
      <c r="E549" s="13">
        <v>0</v>
      </c>
      <c r="F549" s="13">
        <v>10906.166300000001</v>
      </c>
      <c r="G549" s="8">
        <v>13714.836000000001</v>
      </c>
      <c r="H549" s="8">
        <f>+'Current &amp; Proposed Revenues'!D549*1.08+'Current &amp; Proposed Revenues'!F549*5.56</f>
        <v>11033.5108</v>
      </c>
      <c r="I549" s="8">
        <f>(+C549+E549+'Current &amp; Proposed Revenues'!D549*0.79+'Current &amp; Proposed Revenues'!F549*0.85)*0.8</f>
        <v>2145.0601600000005</v>
      </c>
      <c r="J549" s="8">
        <f>(+C549+E549+'Current &amp; Proposed Revenues'!D549*0.79+'Current &amp; Proposed Revenues'!F549*0.85)*0.2</f>
        <v>536.26504000000011</v>
      </c>
      <c r="K549" s="8">
        <f t="shared" si="66"/>
        <v>13714.836000000001</v>
      </c>
      <c r="L549" s="8">
        <f t="shared" si="67"/>
        <v>2742.9672000000005</v>
      </c>
      <c r="M549" s="8">
        <f t="shared" si="68"/>
        <v>7543.1598000000013</v>
      </c>
      <c r="N549" s="8">
        <f t="shared" si="69"/>
        <v>3428.7090000000003</v>
      </c>
      <c r="O549" s="8">
        <f t="shared" si="70"/>
        <v>13714.836000000003</v>
      </c>
    </row>
    <row r="550" spans="1:15" outlineLevel="2" x14ac:dyDescent="0.25">
      <c r="A550" s="1" t="s">
        <v>500</v>
      </c>
      <c r="B550" s="1" t="s">
        <v>505</v>
      </c>
      <c r="C550" s="13">
        <v>0</v>
      </c>
      <c r="D550" s="13">
        <v>2202.4112</v>
      </c>
      <c r="E550" s="13">
        <v>0</v>
      </c>
      <c r="F550" s="13">
        <v>4949.5455999999995</v>
      </c>
      <c r="G550" s="8">
        <v>7151.9567999999999</v>
      </c>
      <c r="H550" s="8">
        <f>+'Current &amp; Proposed Revenues'!D550*1.08+'Current &amp; Proposed Revenues'!F550*5.56</f>
        <v>5565.1903999999995</v>
      </c>
      <c r="I550" s="8">
        <f>(+C550+E550+'Current &amp; Proposed Revenues'!D550*0.79+'Current &amp; Proposed Revenues'!F550*0.85)*0.8</f>
        <v>1269.4131200000002</v>
      </c>
      <c r="J550" s="8">
        <f>(+C550+E550+'Current &amp; Proposed Revenues'!D550*0.79+'Current &amp; Proposed Revenues'!F550*0.85)*0.2</f>
        <v>317.35328000000004</v>
      </c>
      <c r="K550" s="8">
        <f t="shared" si="66"/>
        <v>7151.9567999999999</v>
      </c>
      <c r="L550" s="8">
        <f t="shared" si="67"/>
        <v>1430.3913600000001</v>
      </c>
      <c r="M550" s="8">
        <f t="shared" si="68"/>
        <v>3933.5762400000003</v>
      </c>
      <c r="N550" s="8">
        <f t="shared" si="69"/>
        <v>1787.9892</v>
      </c>
      <c r="O550" s="8">
        <f t="shared" si="70"/>
        <v>7151.9567999999999</v>
      </c>
    </row>
    <row r="551" spans="1:15" outlineLevel="2" x14ac:dyDescent="0.25">
      <c r="A551" s="1" t="s">
        <v>500</v>
      </c>
      <c r="B551" s="1" t="s">
        <v>506</v>
      </c>
      <c r="C551" s="13">
        <v>0</v>
      </c>
      <c r="D551" s="13">
        <v>2006.5100000000002</v>
      </c>
      <c r="E551" s="13">
        <v>34</v>
      </c>
      <c r="F551" s="13">
        <v>5809.0625</v>
      </c>
      <c r="G551" s="8">
        <v>7849.5725000000002</v>
      </c>
      <c r="H551" s="8">
        <f>+'Current &amp; Proposed Revenues'!D551*1.08+'Current &amp; Proposed Revenues'!F551*5.56</f>
        <v>6197.59</v>
      </c>
      <c r="I551" s="8">
        <f>(+C551+E551+'Current &amp; Proposed Revenues'!D551*0.79+'Current &amp; Proposed Revenues'!F551*0.85)*0.8</f>
        <v>1321.5860000000002</v>
      </c>
      <c r="J551" s="8">
        <f>(+C551+E551+'Current &amp; Proposed Revenues'!D551*0.79+'Current &amp; Proposed Revenues'!F551*0.85)*0.2</f>
        <v>330.39650000000006</v>
      </c>
      <c r="K551" s="8">
        <f t="shared" si="66"/>
        <v>7849.5725000000002</v>
      </c>
      <c r="L551" s="8">
        <f t="shared" si="67"/>
        <v>1569.9145000000001</v>
      </c>
      <c r="M551" s="8">
        <f t="shared" si="68"/>
        <v>4317.2648750000008</v>
      </c>
      <c r="N551" s="8">
        <f t="shared" si="69"/>
        <v>1962.3931250000001</v>
      </c>
      <c r="O551" s="8">
        <f t="shared" si="70"/>
        <v>7849.5725000000002</v>
      </c>
    </row>
    <row r="552" spans="1:15" outlineLevel="2" x14ac:dyDescent="0.25">
      <c r="A552" s="1" t="s">
        <v>500</v>
      </c>
      <c r="B552" s="1" t="s">
        <v>507</v>
      </c>
      <c r="C552" s="13">
        <v>0</v>
      </c>
      <c r="D552" s="13">
        <v>866.50190000000009</v>
      </c>
      <c r="E552" s="13">
        <v>0</v>
      </c>
      <c r="F552" s="13">
        <v>5179.5364</v>
      </c>
      <c r="G552" s="8">
        <v>6046.0383000000002</v>
      </c>
      <c r="H552" s="8">
        <f>+'Current &amp; Proposed Revenues'!D552*1.08+'Current &amp; Proposed Revenues'!F552*5.56</f>
        <v>4993.1419999999989</v>
      </c>
      <c r="I552" s="8">
        <f>(+C552+E552+'Current &amp; Proposed Revenues'!D552*0.79+'Current &amp; Proposed Revenues'!F552*0.85)*0.8</f>
        <v>842.31703999999991</v>
      </c>
      <c r="J552" s="8">
        <f>(+C552+E552+'Current &amp; Proposed Revenues'!D552*0.79+'Current &amp; Proposed Revenues'!F552*0.85)*0.2</f>
        <v>210.57925999999998</v>
      </c>
      <c r="K552" s="8">
        <f t="shared" si="66"/>
        <v>6046.0382999999983</v>
      </c>
      <c r="L552" s="8">
        <f t="shared" si="67"/>
        <v>1209.20766</v>
      </c>
      <c r="M552" s="8">
        <f t="shared" si="68"/>
        <v>3325.3210650000005</v>
      </c>
      <c r="N552" s="8">
        <f t="shared" si="69"/>
        <v>1511.509575</v>
      </c>
      <c r="O552" s="8">
        <f t="shared" si="70"/>
        <v>6046.0383000000002</v>
      </c>
    </row>
    <row r="553" spans="1:15" outlineLevel="2" x14ac:dyDescent="0.25">
      <c r="A553" s="1" t="s">
        <v>500</v>
      </c>
      <c r="B553" s="1" t="s">
        <v>508</v>
      </c>
      <c r="C553" s="13">
        <v>313.63</v>
      </c>
      <c r="D553" s="13">
        <v>3191.2111</v>
      </c>
      <c r="E553" s="13">
        <v>151.8355</v>
      </c>
      <c r="F553" s="13">
        <v>6877.3851500000001</v>
      </c>
      <c r="G553" s="8">
        <v>10534.061750000001</v>
      </c>
      <c r="H553" s="8">
        <f>+'Current &amp; Proposed Revenues'!D553*1.08+'Current &amp; Proposed Revenues'!F553*5.56</f>
        <v>7808.4597999999987</v>
      </c>
      <c r="I553" s="8">
        <f>(+C553+E553+'Current &amp; Proposed Revenues'!D553*0.79+'Current &amp; Proposed Revenues'!F553*0.85)*0.8</f>
        <v>2180.4815599999997</v>
      </c>
      <c r="J553" s="8">
        <f>(+C553+E553+'Current &amp; Proposed Revenues'!D553*0.79+'Current &amp; Proposed Revenues'!F553*0.85)*0.2</f>
        <v>545.12038999999993</v>
      </c>
      <c r="K553" s="8">
        <f t="shared" si="66"/>
        <v>10534.061749999999</v>
      </c>
      <c r="L553" s="8">
        <f t="shared" si="67"/>
        <v>2106.8123500000002</v>
      </c>
      <c r="M553" s="8">
        <f t="shared" si="68"/>
        <v>5793.7339625000013</v>
      </c>
      <c r="N553" s="8">
        <f t="shared" si="69"/>
        <v>2633.5154375000002</v>
      </c>
      <c r="O553" s="8">
        <f t="shared" si="70"/>
        <v>10534.061750000001</v>
      </c>
    </row>
    <row r="554" spans="1:15" outlineLevel="2" x14ac:dyDescent="0.25">
      <c r="A554" s="1" t="s">
        <v>500</v>
      </c>
      <c r="B554" s="1" t="s">
        <v>509</v>
      </c>
      <c r="C554" s="13">
        <v>62.876100000000008</v>
      </c>
      <c r="D554" s="13">
        <v>1505.3500000000001</v>
      </c>
      <c r="E554" s="13">
        <v>0</v>
      </c>
      <c r="F554" s="13">
        <v>6304.2350000000006</v>
      </c>
      <c r="G554" s="8">
        <v>7872.4611000000004</v>
      </c>
      <c r="H554" s="8">
        <f>+'Current &amp; Proposed Revenues'!D554*1.08+'Current &amp; Proposed Revenues'!F554*5.56</f>
        <v>6337.66</v>
      </c>
      <c r="I554" s="8">
        <f>(+C554+E554+'Current &amp; Proposed Revenues'!D554*0.79+'Current &amp; Proposed Revenues'!F554*0.85)*0.8</f>
        <v>1227.8408800000002</v>
      </c>
      <c r="J554" s="8">
        <f>(+C554+E554+'Current &amp; Proposed Revenues'!D554*0.79+'Current &amp; Proposed Revenues'!F554*0.85)*0.2</f>
        <v>306.96022000000005</v>
      </c>
      <c r="K554" s="8">
        <f t="shared" si="66"/>
        <v>7872.4610999999995</v>
      </c>
      <c r="L554" s="8">
        <f t="shared" si="67"/>
        <v>1574.4922200000001</v>
      </c>
      <c r="M554" s="8">
        <f t="shared" si="68"/>
        <v>4329.8536050000002</v>
      </c>
      <c r="N554" s="8">
        <f t="shared" si="69"/>
        <v>1968.1152750000001</v>
      </c>
      <c r="O554" s="8">
        <f t="shared" si="70"/>
        <v>7872.4611000000004</v>
      </c>
    </row>
    <row r="555" spans="1:15" outlineLevel="2" x14ac:dyDescent="0.25">
      <c r="A555" s="1" t="s">
        <v>500</v>
      </c>
      <c r="B555" s="1" t="s">
        <v>510</v>
      </c>
      <c r="C555" s="13">
        <v>0</v>
      </c>
      <c r="D555" s="13">
        <v>1595.3531</v>
      </c>
      <c r="E555" s="13">
        <v>9.0949999999999989</v>
      </c>
      <c r="F555" s="13">
        <v>6445.3190999999997</v>
      </c>
      <c r="G555" s="8">
        <v>8049.7672000000002</v>
      </c>
      <c r="H555" s="8">
        <f>+'Current &amp; Proposed Revenues'!D555*1.08+'Current &amp; Proposed Revenues'!F555*5.56</f>
        <v>6512.0159999999996</v>
      </c>
      <c r="I555" s="8">
        <f>(+C555+E555+'Current &amp; Proposed Revenues'!D555*0.79+'Current &amp; Proposed Revenues'!F555*0.85)*0.8</f>
        <v>1230.2009600000001</v>
      </c>
      <c r="J555" s="8">
        <f>(+C555+E555+'Current &amp; Proposed Revenues'!D555*0.79+'Current &amp; Proposed Revenues'!F555*0.85)*0.2</f>
        <v>307.55024000000003</v>
      </c>
      <c r="K555" s="8">
        <f t="shared" si="66"/>
        <v>8049.7672000000002</v>
      </c>
      <c r="L555" s="8">
        <f t="shared" si="67"/>
        <v>1609.9534400000002</v>
      </c>
      <c r="M555" s="8">
        <f t="shared" si="68"/>
        <v>4427.3719600000004</v>
      </c>
      <c r="N555" s="8">
        <f t="shared" si="69"/>
        <v>2012.4418000000001</v>
      </c>
      <c r="O555" s="8">
        <f t="shared" si="70"/>
        <v>8049.7672000000002</v>
      </c>
    </row>
    <row r="556" spans="1:15" outlineLevel="2" x14ac:dyDescent="0.25">
      <c r="A556" s="1" t="s">
        <v>500</v>
      </c>
      <c r="B556" s="1" t="s">
        <v>511</v>
      </c>
      <c r="C556" s="13">
        <v>699.14210000000003</v>
      </c>
      <c r="D556" s="13">
        <v>415.14000000000004</v>
      </c>
      <c r="E556" s="13">
        <v>0</v>
      </c>
      <c r="F556" s="13">
        <v>9642.0501999999997</v>
      </c>
      <c r="G556" s="8">
        <v>10756.3323</v>
      </c>
      <c r="H556" s="8">
        <f>+'Current &amp; Proposed Revenues'!D556*1.08+'Current &amp; Proposed Revenues'!F556*5.56</f>
        <v>8603.2232000000004</v>
      </c>
      <c r="I556" s="8">
        <f>(+C556+E556+'Current &amp; Proposed Revenues'!D556*0.79+'Current &amp; Proposed Revenues'!F556*0.85)*0.8</f>
        <v>1722.4872800000003</v>
      </c>
      <c r="J556" s="8">
        <f>(+C556+E556+'Current &amp; Proposed Revenues'!D556*0.79+'Current &amp; Proposed Revenues'!F556*0.85)*0.2</f>
        <v>430.62182000000007</v>
      </c>
      <c r="K556" s="8">
        <f t="shared" si="66"/>
        <v>10756.332300000002</v>
      </c>
      <c r="L556" s="8">
        <f t="shared" si="67"/>
        <v>2151.2664600000003</v>
      </c>
      <c r="M556" s="8">
        <f t="shared" si="68"/>
        <v>5915.9827650000007</v>
      </c>
      <c r="N556" s="8">
        <f t="shared" si="69"/>
        <v>2689.083075</v>
      </c>
      <c r="O556" s="8">
        <f t="shared" si="70"/>
        <v>10756.332300000002</v>
      </c>
    </row>
    <row r="557" spans="1:15" outlineLevel="2" x14ac:dyDescent="0.25">
      <c r="A557" s="1" t="s">
        <v>500</v>
      </c>
      <c r="B557" s="1" t="s">
        <v>512</v>
      </c>
      <c r="C557" s="13">
        <v>425.81</v>
      </c>
      <c r="D557" s="13">
        <v>0</v>
      </c>
      <c r="E557" s="13">
        <v>34</v>
      </c>
      <c r="F557" s="13">
        <v>0</v>
      </c>
      <c r="G557" s="8">
        <v>459.81</v>
      </c>
      <c r="H557" s="8">
        <f>+'Current &amp; Proposed Revenues'!D557*1.08+'Current &amp; Proposed Revenues'!F557*5.56</f>
        <v>0</v>
      </c>
      <c r="I557" s="8">
        <f>(+C557+E557+'Current &amp; Proposed Revenues'!D557*0.79+'Current &amp; Proposed Revenues'!F557*0.85)*0.8</f>
        <v>367.84800000000001</v>
      </c>
      <c r="J557" s="8">
        <f>(+C557+E557+'Current &amp; Proposed Revenues'!D557*0.79+'Current &amp; Proposed Revenues'!F557*0.85)*0.2</f>
        <v>91.962000000000003</v>
      </c>
      <c r="K557" s="8">
        <f t="shared" si="66"/>
        <v>459.81</v>
      </c>
      <c r="L557" s="8">
        <f t="shared" si="67"/>
        <v>91.962000000000003</v>
      </c>
      <c r="M557" s="8">
        <f t="shared" si="68"/>
        <v>252.89550000000003</v>
      </c>
      <c r="N557" s="8">
        <f t="shared" si="69"/>
        <v>114.9525</v>
      </c>
      <c r="O557" s="8">
        <f t="shared" si="70"/>
        <v>459.81</v>
      </c>
    </row>
    <row r="558" spans="1:15" outlineLevel="2" x14ac:dyDescent="0.25">
      <c r="A558" s="1" t="s">
        <v>500</v>
      </c>
      <c r="B558" s="1" t="s">
        <v>473</v>
      </c>
      <c r="C558" s="13">
        <v>861.98479999999995</v>
      </c>
      <c r="D558" s="13">
        <v>1991.1012000000001</v>
      </c>
      <c r="E558" s="13">
        <v>514.69200000000001</v>
      </c>
      <c r="F558" s="13">
        <v>10627.8441</v>
      </c>
      <c r="G558" s="8">
        <v>13995.622100000001</v>
      </c>
      <c r="H558" s="8">
        <f>+'Current &amp; Proposed Revenues'!D558*1.08+'Current &amp; Proposed Revenues'!F558*5.56</f>
        <v>10368.4764</v>
      </c>
      <c r="I558" s="8">
        <f>(+C558+E558+'Current &amp; Proposed Revenues'!D558*0.79+'Current &amp; Proposed Revenues'!F558*0.85)*0.8</f>
        <v>2901.7165600000003</v>
      </c>
      <c r="J558" s="8">
        <f>(+C558+E558+'Current &amp; Proposed Revenues'!D558*0.79+'Current &amp; Proposed Revenues'!F558*0.85)*0.2</f>
        <v>725.42914000000007</v>
      </c>
      <c r="K558" s="8">
        <f t="shared" si="66"/>
        <v>13995.622100000001</v>
      </c>
      <c r="L558" s="8">
        <f t="shared" si="67"/>
        <v>2799.1244200000001</v>
      </c>
      <c r="M558" s="8">
        <f t="shared" si="68"/>
        <v>7697.5921550000012</v>
      </c>
      <c r="N558" s="8">
        <f t="shared" si="69"/>
        <v>3498.9055250000001</v>
      </c>
      <c r="O558" s="8">
        <f t="shared" si="70"/>
        <v>13995.622100000002</v>
      </c>
    </row>
    <row r="559" spans="1:15" outlineLevel="2" x14ac:dyDescent="0.25">
      <c r="A559" s="1" t="s">
        <v>500</v>
      </c>
      <c r="B559" s="1" t="s">
        <v>513</v>
      </c>
      <c r="C559" s="13">
        <v>3.95</v>
      </c>
      <c r="D559" s="13">
        <v>2281.0446999999999</v>
      </c>
      <c r="E559" s="13">
        <v>0</v>
      </c>
      <c r="F559" s="13">
        <v>5540.7399000000005</v>
      </c>
      <c r="G559" s="8">
        <v>7825.7345999999998</v>
      </c>
      <c r="H559" s="8">
        <f>+'Current &amp; Proposed Revenues'!D559*1.08+'Current &amp; Proposed Revenues'!F559*5.56</f>
        <v>6123.4031999999997</v>
      </c>
      <c r="I559" s="8">
        <f>(+C559+E559+'Current &amp; Proposed Revenues'!D559*0.79+'Current &amp; Proposed Revenues'!F559*0.85)*0.8</f>
        <v>1361.8651200000002</v>
      </c>
      <c r="J559" s="8">
        <f>(+C559+E559+'Current &amp; Proposed Revenues'!D559*0.79+'Current &amp; Proposed Revenues'!F559*0.85)*0.2</f>
        <v>340.46628000000004</v>
      </c>
      <c r="K559" s="8">
        <f t="shared" si="66"/>
        <v>7825.7345999999998</v>
      </c>
      <c r="L559" s="8">
        <f t="shared" si="67"/>
        <v>1565.1469200000001</v>
      </c>
      <c r="M559" s="8">
        <f t="shared" si="68"/>
        <v>4304.1540300000006</v>
      </c>
      <c r="N559" s="8">
        <f t="shared" si="69"/>
        <v>1956.4336499999999</v>
      </c>
      <c r="O559" s="8">
        <f t="shared" si="70"/>
        <v>7825.7346000000007</v>
      </c>
    </row>
    <row r="560" spans="1:15" outlineLevel="2" x14ac:dyDescent="0.25">
      <c r="A560" s="1" t="s">
        <v>500</v>
      </c>
      <c r="B560" s="1" t="s">
        <v>514</v>
      </c>
      <c r="C560" s="13">
        <v>0</v>
      </c>
      <c r="D560" s="13">
        <v>158.95000000000002</v>
      </c>
      <c r="E560" s="13">
        <v>0</v>
      </c>
      <c r="F560" s="13">
        <v>327.3587</v>
      </c>
      <c r="G560" s="8">
        <v>486.30870000000004</v>
      </c>
      <c r="H560" s="8">
        <f>+'Current &amp; Proposed Revenues'!D560*1.08+'Current &amp; Proposed Revenues'!F560*5.56</f>
        <v>375.74919999999997</v>
      </c>
      <c r="I560" s="8">
        <f>(+C560+E560+'Current &amp; Proposed Revenues'!D560*0.79+'Current &amp; Proposed Revenues'!F560*0.85)*0.8</f>
        <v>88.447600000000023</v>
      </c>
      <c r="J560" s="8">
        <f>(+C560+E560+'Current &amp; Proposed Revenues'!D560*0.79+'Current &amp; Proposed Revenues'!F560*0.85)*0.2</f>
        <v>22.111900000000006</v>
      </c>
      <c r="K560" s="8">
        <f t="shared" si="66"/>
        <v>486.30869999999999</v>
      </c>
      <c r="L560" s="8">
        <f t="shared" si="67"/>
        <v>97.261740000000017</v>
      </c>
      <c r="M560" s="8">
        <f t="shared" si="68"/>
        <v>267.46978500000006</v>
      </c>
      <c r="N560" s="8">
        <f t="shared" si="69"/>
        <v>121.57717500000001</v>
      </c>
      <c r="O560" s="8">
        <f t="shared" si="70"/>
        <v>486.3087000000001</v>
      </c>
    </row>
    <row r="561" spans="1:15" outlineLevel="2" x14ac:dyDescent="0.25">
      <c r="A561" s="1" t="s">
        <v>500</v>
      </c>
      <c r="B561" s="1" t="s">
        <v>515</v>
      </c>
      <c r="C561" s="13">
        <v>0</v>
      </c>
      <c r="D561" s="13">
        <v>748</v>
      </c>
      <c r="E561" s="13">
        <v>0</v>
      </c>
      <c r="F561" s="13">
        <v>939.06500000000005</v>
      </c>
      <c r="G561" s="8">
        <v>1687.0650000000001</v>
      </c>
      <c r="H561" s="8">
        <f>+'Current &amp; Proposed Revenues'!D561*1.08+'Current &amp; Proposed Revenues'!F561*5.56</f>
        <v>1246.54</v>
      </c>
      <c r="I561" s="8">
        <f>(+C561+E561+'Current &amp; Proposed Revenues'!D561*0.79+'Current &amp; Proposed Revenues'!F561*0.85)*0.8</f>
        <v>352.42</v>
      </c>
      <c r="J561" s="8">
        <f>(+C561+E561+'Current &amp; Proposed Revenues'!D561*0.79+'Current &amp; Proposed Revenues'!F561*0.85)*0.2</f>
        <v>88.105000000000004</v>
      </c>
      <c r="K561" s="8">
        <f t="shared" si="66"/>
        <v>1687.0650000000001</v>
      </c>
      <c r="L561" s="8">
        <f t="shared" si="67"/>
        <v>337.41300000000001</v>
      </c>
      <c r="M561" s="8">
        <f t="shared" si="68"/>
        <v>927.88575000000014</v>
      </c>
      <c r="N561" s="8">
        <f t="shared" si="69"/>
        <v>421.76625000000001</v>
      </c>
      <c r="O561" s="8">
        <f t="shared" si="70"/>
        <v>1687.0650000000001</v>
      </c>
    </row>
    <row r="562" spans="1:15" outlineLevel="2" x14ac:dyDescent="0.25">
      <c r="A562" s="1" t="s">
        <v>500</v>
      </c>
      <c r="B562" s="1" t="s">
        <v>516</v>
      </c>
      <c r="C562" s="13">
        <v>63.2</v>
      </c>
      <c r="D562" s="13">
        <v>1011.6700000000001</v>
      </c>
      <c r="E562" s="13">
        <v>0</v>
      </c>
      <c r="F562" s="13">
        <v>3794.2712999999999</v>
      </c>
      <c r="G562" s="8">
        <v>4869.1413000000002</v>
      </c>
      <c r="H562" s="8">
        <f>+'Current &amp; Proposed Revenues'!D562*1.08+'Current &amp; Proposed Revenues'!F562*5.56</f>
        <v>3875.4107999999997</v>
      </c>
      <c r="I562" s="8">
        <f>(+C562+E562+'Current &amp; Proposed Revenues'!D562*0.79+'Current &amp; Proposed Revenues'!F562*0.85)*0.8</f>
        <v>794.98439999999994</v>
      </c>
      <c r="J562" s="8">
        <f>(+C562+E562+'Current &amp; Proposed Revenues'!D562*0.79+'Current &amp; Proposed Revenues'!F562*0.85)*0.2</f>
        <v>198.74609999999998</v>
      </c>
      <c r="K562" s="8">
        <f t="shared" si="66"/>
        <v>4869.1413000000002</v>
      </c>
      <c r="L562" s="8">
        <f t="shared" si="67"/>
        <v>973.82826000000011</v>
      </c>
      <c r="M562" s="8">
        <f t="shared" si="68"/>
        <v>2678.0277150000002</v>
      </c>
      <c r="N562" s="8">
        <f t="shared" si="69"/>
        <v>1217.2853250000001</v>
      </c>
      <c r="O562" s="8">
        <f t="shared" si="70"/>
        <v>4869.1413000000002</v>
      </c>
    </row>
    <row r="563" spans="1:15" outlineLevel="2" x14ac:dyDescent="0.25">
      <c r="A563" s="1" t="s">
        <v>500</v>
      </c>
      <c r="B563" s="1" t="s">
        <v>287</v>
      </c>
      <c r="C563" s="13">
        <v>0</v>
      </c>
      <c r="D563" s="13">
        <v>1756.8276000000001</v>
      </c>
      <c r="E563" s="13">
        <v>17</v>
      </c>
      <c r="F563" s="13">
        <v>3639.3608300000001</v>
      </c>
      <c r="G563" s="8">
        <v>5413.1884300000002</v>
      </c>
      <c r="H563" s="8">
        <f>+'Current &amp; Proposed Revenues'!D563*1.08+'Current &amp; Proposed Revenues'!F563*5.56</f>
        <v>4171.4006799999997</v>
      </c>
      <c r="I563" s="8">
        <f>(+C563+E563+'Current &amp; Proposed Revenues'!D563*0.79+'Current &amp; Proposed Revenues'!F563*0.85)*0.8</f>
        <v>993.43020000000001</v>
      </c>
      <c r="J563" s="8">
        <f>(+C563+E563+'Current &amp; Proposed Revenues'!D563*0.79+'Current &amp; Proposed Revenues'!F563*0.85)*0.2</f>
        <v>248.35755</v>
      </c>
      <c r="K563" s="8">
        <f t="shared" si="66"/>
        <v>5413.1884299999992</v>
      </c>
      <c r="L563" s="8">
        <f t="shared" si="67"/>
        <v>1082.637686</v>
      </c>
      <c r="M563" s="8">
        <f t="shared" si="68"/>
        <v>2977.2536365000005</v>
      </c>
      <c r="N563" s="8">
        <f t="shared" si="69"/>
        <v>1353.2971075</v>
      </c>
      <c r="O563" s="8">
        <f t="shared" si="70"/>
        <v>5413.1884300000002</v>
      </c>
    </row>
    <row r="564" spans="1:15" outlineLevel="1" x14ac:dyDescent="0.25">
      <c r="A564" s="23" t="s">
        <v>1247</v>
      </c>
      <c r="B564" s="22"/>
      <c r="C564" s="13">
        <f t="shared" ref="C564:O564" si="71">SUBTOTAL(9,C542:C563)</f>
        <v>3670.5453999999991</v>
      </c>
      <c r="D564" s="13">
        <f t="shared" si="71"/>
        <v>35945.887999999999</v>
      </c>
      <c r="E564" s="13">
        <f t="shared" si="71"/>
        <v>1204.739</v>
      </c>
      <c r="F564" s="13">
        <f t="shared" si="71"/>
        <v>109375.84914999999</v>
      </c>
      <c r="G564" s="8">
        <f t="shared" si="71"/>
        <v>150197.02155</v>
      </c>
      <c r="H564" s="8">
        <f t="shared" si="71"/>
        <v>115632.22340000003</v>
      </c>
      <c r="I564" s="8">
        <f t="shared" si="71"/>
        <v>27651.838520000001</v>
      </c>
      <c r="J564" s="8">
        <f t="shared" si="71"/>
        <v>6912.9596300000003</v>
      </c>
      <c r="K564" s="8">
        <f t="shared" si="71"/>
        <v>150197.02155</v>
      </c>
      <c r="L564" s="8">
        <f t="shared" si="71"/>
        <v>30039.404310000005</v>
      </c>
      <c r="M564" s="8">
        <f t="shared" si="71"/>
        <v>82608.36185250002</v>
      </c>
      <c r="N564" s="8">
        <f t="shared" si="71"/>
        <v>37549.255387500001</v>
      </c>
      <c r="O564" s="8">
        <f t="shared" si="71"/>
        <v>150197.02155</v>
      </c>
    </row>
    <row r="565" spans="1:15" outlineLevel="2" x14ac:dyDescent="0.25">
      <c r="A565" s="1" t="s">
        <v>517</v>
      </c>
      <c r="B565" s="1" t="s">
        <v>518</v>
      </c>
      <c r="C565" s="13">
        <v>0</v>
      </c>
      <c r="D565" s="13">
        <v>355.3</v>
      </c>
      <c r="E565" s="13">
        <v>0</v>
      </c>
      <c r="F565" s="13">
        <v>0</v>
      </c>
      <c r="G565" s="8">
        <v>355.3</v>
      </c>
      <c r="H565" s="8">
        <f>+'Current &amp; Proposed Revenues'!D565*1.08+'Current &amp; Proposed Revenues'!F565*5.56</f>
        <v>205.20000000000002</v>
      </c>
      <c r="I565" s="8">
        <f>(+C565+E565+'Current &amp; Proposed Revenues'!D565*0.79+'Current &amp; Proposed Revenues'!F565*0.85)*0.8</f>
        <v>120.08</v>
      </c>
      <c r="J565" s="8">
        <f>(+C565+E565+'Current &amp; Proposed Revenues'!D565*0.79+'Current &amp; Proposed Revenues'!F565*0.85)*0.2</f>
        <v>30.02</v>
      </c>
      <c r="K565" s="8">
        <f t="shared" si="66"/>
        <v>355.3</v>
      </c>
      <c r="L565" s="8">
        <f t="shared" si="67"/>
        <v>71.06</v>
      </c>
      <c r="M565" s="8">
        <f t="shared" si="68"/>
        <v>195.41500000000002</v>
      </c>
      <c r="N565" s="8">
        <f t="shared" si="69"/>
        <v>88.825000000000003</v>
      </c>
      <c r="O565" s="8">
        <f t="shared" si="70"/>
        <v>355.3</v>
      </c>
    </row>
    <row r="566" spans="1:15" outlineLevel="2" x14ac:dyDescent="0.25">
      <c r="A566" s="1" t="s">
        <v>517</v>
      </c>
      <c r="B566" s="1" t="s">
        <v>519</v>
      </c>
      <c r="C566" s="13">
        <v>0</v>
      </c>
      <c r="D566" s="13">
        <v>93.5</v>
      </c>
      <c r="E566" s="13">
        <v>0</v>
      </c>
      <c r="F566" s="13">
        <v>0</v>
      </c>
      <c r="G566" s="8">
        <v>93.5</v>
      </c>
      <c r="H566" s="8">
        <f>+'Current &amp; Proposed Revenues'!D566*1.08+'Current &amp; Proposed Revenues'!F566*5.56</f>
        <v>54</v>
      </c>
      <c r="I566" s="8">
        <f>(+C566+E566+'Current &amp; Proposed Revenues'!D566*0.79+'Current &amp; Proposed Revenues'!F566*0.85)*0.8</f>
        <v>31.6</v>
      </c>
      <c r="J566" s="8">
        <f>(+C566+E566+'Current &amp; Proposed Revenues'!D566*0.79+'Current &amp; Proposed Revenues'!F566*0.85)*0.2</f>
        <v>7.9</v>
      </c>
      <c r="K566" s="8">
        <f t="shared" si="66"/>
        <v>93.5</v>
      </c>
      <c r="L566" s="8">
        <f t="shared" si="67"/>
        <v>18.7</v>
      </c>
      <c r="M566" s="8">
        <f t="shared" si="68"/>
        <v>51.425000000000004</v>
      </c>
      <c r="N566" s="8">
        <f t="shared" si="69"/>
        <v>23.375</v>
      </c>
      <c r="O566" s="8">
        <f t="shared" si="70"/>
        <v>93.5</v>
      </c>
    </row>
    <row r="567" spans="1:15" outlineLevel="2" x14ac:dyDescent="0.25">
      <c r="A567" s="1" t="s">
        <v>517</v>
      </c>
      <c r="B567" s="1" t="s">
        <v>520</v>
      </c>
      <c r="C567" s="13">
        <v>0</v>
      </c>
      <c r="D567" s="13">
        <v>304.81</v>
      </c>
      <c r="E567" s="13">
        <v>0</v>
      </c>
      <c r="F567" s="13">
        <v>0</v>
      </c>
      <c r="G567" s="8">
        <v>304.81</v>
      </c>
      <c r="H567" s="8">
        <f>+'Current &amp; Proposed Revenues'!D567*1.08+'Current &amp; Proposed Revenues'!F567*5.56</f>
        <v>176.04000000000002</v>
      </c>
      <c r="I567" s="8">
        <f>(+C567+E567+'Current &amp; Proposed Revenues'!D567*0.79+'Current &amp; Proposed Revenues'!F567*0.85)*0.8</f>
        <v>103.01600000000002</v>
      </c>
      <c r="J567" s="8">
        <f>(+C567+E567+'Current &amp; Proposed Revenues'!D567*0.79+'Current &amp; Proposed Revenues'!F567*0.85)*0.2</f>
        <v>25.754000000000005</v>
      </c>
      <c r="K567" s="8">
        <f t="shared" si="66"/>
        <v>304.81000000000006</v>
      </c>
      <c r="L567" s="8">
        <f t="shared" si="67"/>
        <v>60.962000000000003</v>
      </c>
      <c r="M567" s="8">
        <f t="shared" si="68"/>
        <v>167.64550000000003</v>
      </c>
      <c r="N567" s="8">
        <f t="shared" si="69"/>
        <v>76.202500000000001</v>
      </c>
      <c r="O567" s="8">
        <f t="shared" si="70"/>
        <v>304.81</v>
      </c>
    </row>
    <row r="568" spans="1:15" outlineLevel="2" x14ac:dyDescent="0.25">
      <c r="A568" s="1" t="s">
        <v>517</v>
      </c>
      <c r="B568" s="1" t="s">
        <v>521</v>
      </c>
      <c r="C568" s="13">
        <v>0</v>
      </c>
      <c r="D568" s="13">
        <v>635.68780000000004</v>
      </c>
      <c r="E568" s="13">
        <v>0</v>
      </c>
      <c r="F568" s="13">
        <v>249.99</v>
      </c>
      <c r="G568" s="8">
        <v>885.67780000000005</v>
      </c>
      <c r="H568" s="8">
        <f>+'Current &amp; Proposed Revenues'!D568*1.08+'Current &amp; Proposed Revenues'!F568*5.56</f>
        <v>583.97519999999997</v>
      </c>
      <c r="I568" s="8">
        <f>(+C568+E568+'Current &amp; Proposed Revenues'!D568*0.79+'Current &amp; Proposed Revenues'!F568*0.85)*0.8</f>
        <v>241.36207999999999</v>
      </c>
      <c r="J568" s="8">
        <f>(+C568+E568+'Current &amp; Proposed Revenues'!D568*0.79+'Current &amp; Proposed Revenues'!F568*0.85)*0.2</f>
        <v>60.340519999999998</v>
      </c>
      <c r="K568" s="8">
        <f t="shared" si="66"/>
        <v>885.67779999999993</v>
      </c>
      <c r="L568" s="8">
        <f t="shared" si="67"/>
        <v>177.13556000000003</v>
      </c>
      <c r="M568" s="8">
        <f t="shared" si="68"/>
        <v>487.12279000000007</v>
      </c>
      <c r="N568" s="8">
        <f t="shared" si="69"/>
        <v>221.41945000000001</v>
      </c>
      <c r="O568" s="8">
        <f t="shared" si="70"/>
        <v>885.67780000000005</v>
      </c>
    </row>
    <row r="569" spans="1:15" outlineLevel="2" x14ac:dyDescent="0.25">
      <c r="A569" s="1" t="s">
        <v>517</v>
      </c>
      <c r="B569" s="1" t="s">
        <v>522</v>
      </c>
      <c r="C569" s="13">
        <v>0</v>
      </c>
      <c r="D569" s="13">
        <v>1332.3880899999999</v>
      </c>
      <c r="E569" s="13">
        <v>0</v>
      </c>
      <c r="F569" s="13">
        <v>0</v>
      </c>
      <c r="G569" s="8">
        <v>1332.3880899999999</v>
      </c>
      <c r="H569" s="8">
        <f>+'Current &amp; Proposed Revenues'!D569*1.08+'Current &amp; Proposed Revenues'!F569*5.56</f>
        <v>769.50756000000001</v>
      </c>
      <c r="I569" s="8">
        <f>(+C569+E569+'Current &amp; Proposed Revenues'!D569*0.79+'Current &amp; Proposed Revenues'!F569*0.85)*0.8</f>
        <v>450.30442400000004</v>
      </c>
      <c r="J569" s="8">
        <f>(+C569+E569+'Current &amp; Proposed Revenues'!D569*0.79+'Current &amp; Proposed Revenues'!F569*0.85)*0.2</f>
        <v>112.57610600000001</v>
      </c>
      <c r="K569" s="8">
        <f t="shared" si="66"/>
        <v>1332.3880899999999</v>
      </c>
      <c r="L569" s="8">
        <f t="shared" si="67"/>
        <v>266.47761800000001</v>
      </c>
      <c r="M569" s="8">
        <f t="shared" si="68"/>
        <v>732.81344950000005</v>
      </c>
      <c r="N569" s="8">
        <f t="shared" si="69"/>
        <v>333.09702249999998</v>
      </c>
      <c r="O569" s="8">
        <f t="shared" si="70"/>
        <v>1332.3880899999999</v>
      </c>
    </row>
    <row r="570" spans="1:15" outlineLevel="2" x14ac:dyDescent="0.25">
      <c r="A570" s="1" t="s">
        <v>517</v>
      </c>
      <c r="B570" s="1" t="s">
        <v>523</v>
      </c>
      <c r="C570" s="13">
        <v>0</v>
      </c>
      <c r="D570" s="13">
        <v>766.60649999999998</v>
      </c>
      <c r="E570" s="13">
        <v>0</v>
      </c>
      <c r="F570" s="13">
        <v>0</v>
      </c>
      <c r="G570" s="8">
        <v>766.60649999999998</v>
      </c>
      <c r="H570" s="8">
        <f>+'Current &amp; Proposed Revenues'!D570*1.08+'Current &amp; Proposed Revenues'!F570*5.56</f>
        <v>442.74600000000004</v>
      </c>
      <c r="I570" s="8">
        <f>(+C570+E570+'Current &amp; Proposed Revenues'!D570*0.79+'Current &amp; Proposed Revenues'!F570*0.85)*0.8</f>
        <v>259.08840000000004</v>
      </c>
      <c r="J570" s="8">
        <f>(+C570+E570+'Current &amp; Proposed Revenues'!D570*0.79+'Current &amp; Proposed Revenues'!F570*0.85)*0.2</f>
        <v>64.772100000000009</v>
      </c>
      <c r="K570" s="8">
        <f t="shared" si="66"/>
        <v>766.6065000000001</v>
      </c>
      <c r="L570" s="8">
        <f t="shared" si="67"/>
        <v>153.32130000000001</v>
      </c>
      <c r="M570" s="8">
        <f t="shared" si="68"/>
        <v>421.63357500000001</v>
      </c>
      <c r="N570" s="8">
        <f t="shared" si="69"/>
        <v>191.651625</v>
      </c>
      <c r="O570" s="8">
        <f t="shared" si="70"/>
        <v>766.60649999999998</v>
      </c>
    </row>
    <row r="571" spans="1:15" outlineLevel="2" x14ac:dyDescent="0.25">
      <c r="A571" s="1" t="s">
        <v>517</v>
      </c>
      <c r="B571" s="1" t="s">
        <v>464</v>
      </c>
      <c r="C571" s="13">
        <v>0</v>
      </c>
      <c r="D571" s="13">
        <v>512.38</v>
      </c>
      <c r="E571" s="13">
        <v>0</v>
      </c>
      <c r="F571" s="13">
        <v>0</v>
      </c>
      <c r="G571" s="8">
        <v>512.38</v>
      </c>
      <c r="H571" s="8">
        <f>+'Current &amp; Proposed Revenues'!D571*1.08+'Current &amp; Proposed Revenues'!F571*5.56</f>
        <v>295.92</v>
      </c>
      <c r="I571" s="8">
        <f>(+C571+E571+'Current &amp; Proposed Revenues'!D571*0.79+'Current &amp; Proposed Revenues'!F571*0.85)*0.8</f>
        <v>173.16800000000001</v>
      </c>
      <c r="J571" s="8">
        <f>(+C571+E571+'Current &amp; Proposed Revenues'!D571*0.79+'Current &amp; Proposed Revenues'!F571*0.85)*0.2</f>
        <v>43.292000000000002</v>
      </c>
      <c r="K571" s="8">
        <f t="shared" si="66"/>
        <v>512.38</v>
      </c>
      <c r="L571" s="8">
        <f t="shared" si="67"/>
        <v>102.476</v>
      </c>
      <c r="M571" s="8">
        <f t="shared" si="68"/>
        <v>281.80900000000003</v>
      </c>
      <c r="N571" s="8">
        <f t="shared" si="69"/>
        <v>128.095</v>
      </c>
      <c r="O571" s="8">
        <f t="shared" si="70"/>
        <v>512.38</v>
      </c>
    </row>
    <row r="572" spans="1:15" outlineLevel="2" x14ac:dyDescent="0.25">
      <c r="A572" s="1" t="s">
        <v>517</v>
      </c>
      <c r="B572" s="1" t="s">
        <v>524</v>
      </c>
      <c r="C572" s="13">
        <v>0</v>
      </c>
      <c r="D572" s="13">
        <v>537.25100000000009</v>
      </c>
      <c r="E572" s="13">
        <v>0</v>
      </c>
      <c r="F572" s="13">
        <v>301.27</v>
      </c>
      <c r="G572" s="8">
        <v>838.52100000000007</v>
      </c>
      <c r="H572" s="8">
        <f>+'Current &amp; Proposed Revenues'!D572*1.08+'Current &amp; Proposed Revenues'!F572*5.56</f>
        <v>571.60400000000004</v>
      </c>
      <c r="I572" s="8">
        <f>(+C572+E572+'Current &amp; Proposed Revenues'!D572*0.79+'Current &amp; Proposed Revenues'!F572*0.85)*0.8</f>
        <v>213.53360000000004</v>
      </c>
      <c r="J572" s="8">
        <f>(+C572+E572+'Current &amp; Proposed Revenues'!D572*0.79+'Current &amp; Proposed Revenues'!F572*0.85)*0.2</f>
        <v>53.383400000000009</v>
      </c>
      <c r="K572" s="8">
        <f t="shared" si="66"/>
        <v>838.52100000000007</v>
      </c>
      <c r="L572" s="8">
        <f t="shared" si="67"/>
        <v>167.70420000000001</v>
      </c>
      <c r="M572" s="8">
        <f t="shared" si="68"/>
        <v>461.18655000000007</v>
      </c>
      <c r="N572" s="8">
        <f t="shared" si="69"/>
        <v>209.63025000000002</v>
      </c>
      <c r="O572" s="8">
        <f t="shared" si="70"/>
        <v>838.52100000000007</v>
      </c>
    </row>
    <row r="573" spans="1:15" outlineLevel="2" x14ac:dyDescent="0.25">
      <c r="A573" s="1" t="s">
        <v>517</v>
      </c>
      <c r="B573" s="1" t="s">
        <v>525</v>
      </c>
      <c r="C573" s="13">
        <v>0</v>
      </c>
      <c r="D573" s="13">
        <v>330.04752000000002</v>
      </c>
      <c r="E573" s="13">
        <v>0</v>
      </c>
      <c r="F573" s="13">
        <v>64.099999999999994</v>
      </c>
      <c r="G573" s="8">
        <v>394.14751999999999</v>
      </c>
      <c r="H573" s="8">
        <f>+'Current &amp; Proposed Revenues'!D573*1.08+'Current &amp; Proposed Revenues'!F573*5.56</f>
        <v>246.21568000000002</v>
      </c>
      <c r="I573" s="8">
        <f>(+C573+E573+'Current &amp; Proposed Revenues'!D573*0.79+'Current &amp; Proposed Revenues'!F573*0.85)*0.8</f>
        <v>118.34547200000003</v>
      </c>
      <c r="J573" s="8">
        <f>(+C573+E573+'Current &amp; Proposed Revenues'!D573*0.79+'Current &amp; Proposed Revenues'!F573*0.85)*0.2</f>
        <v>29.586368000000007</v>
      </c>
      <c r="K573" s="8">
        <f t="shared" si="66"/>
        <v>394.14752000000004</v>
      </c>
      <c r="L573" s="8">
        <f t="shared" si="67"/>
        <v>78.829504</v>
      </c>
      <c r="M573" s="8">
        <f t="shared" si="68"/>
        <v>216.781136</v>
      </c>
      <c r="N573" s="8">
        <f t="shared" si="69"/>
        <v>98.536879999999996</v>
      </c>
      <c r="O573" s="8">
        <f t="shared" si="70"/>
        <v>394.14751999999999</v>
      </c>
    </row>
    <row r="574" spans="1:15" outlineLevel="2" x14ac:dyDescent="0.25">
      <c r="A574" s="1" t="s">
        <v>517</v>
      </c>
      <c r="B574" s="1" t="s">
        <v>526</v>
      </c>
      <c r="C574" s="13">
        <v>9.48</v>
      </c>
      <c r="D574" s="13">
        <v>382.82640000000004</v>
      </c>
      <c r="E574" s="13">
        <v>0</v>
      </c>
      <c r="F574" s="13">
        <v>0</v>
      </c>
      <c r="G574" s="8">
        <v>392.30640000000005</v>
      </c>
      <c r="H574" s="8">
        <f>+'Current &amp; Proposed Revenues'!D574*1.08+'Current &amp; Proposed Revenues'!F574*5.56</f>
        <v>221.0976</v>
      </c>
      <c r="I574" s="8">
        <f>(+C574+E574+'Current &amp; Proposed Revenues'!D574*0.79+'Current &amp; Proposed Revenues'!F574*0.85)*0.8</f>
        <v>136.96704</v>
      </c>
      <c r="J574" s="8">
        <f>(+C574+E574+'Current &amp; Proposed Revenues'!D574*0.79+'Current &amp; Proposed Revenues'!F574*0.85)*0.2</f>
        <v>34.241759999999999</v>
      </c>
      <c r="K574" s="8">
        <f t="shared" si="66"/>
        <v>392.3064</v>
      </c>
      <c r="L574" s="8">
        <f t="shared" si="67"/>
        <v>78.461280000000016</v>
      </c>
      <c r="M574" s="8">
        <f t="shared" si="68"/>
        <v>215.76852000000005</v>
      </c>
      <c r="N574" s="8">
        <f t="shared" si="69"/>
        <v>98.076600000000013</v>
      </c>
      <c r="O574" s="8">
        <f t="shared" si="70"/>
        <v>392.30640000000005</v>
      </c>
    </row>
    <row r="575" spans="1:15" outlineLevel="2" x14ac:dyDescent="0.25">
      <c r="A575" s="1" t="s">
        <v>517</v>
      </c>
      <c r="B575" s="1" t="s">
        <v>137</v>
      </c>
      <c r="C575" s="13">
        <v>0</v>
      </c>
      <c r="D575" s="13">
        <v>729.9171</v>
      </c>
      <c r="E575" s="13">
        <v>0</v>
      </c>
      <c r="F575" s="13">
        <v>147.43</v>
      </c>
      <c r="G575" s="8">
        <v>877.34709999999995</v>
      </c>
      <c r="H575" s="8">
        <f>+'Current &amp; Proposed Revenues'!D575*1.08+'Current &amp; Proposed Revenues'!F575*5.56</f>
        <v>549.43640000000005</v>
      </c>
      <c r="I575" s="8">
        <f>(+C575+E575+'Current &amp; Proposed Revenues'!D575*0.79+'Current &amp; Proposed Revenues'!F575*0.85)*0.8</f>
        <v>262.32856000000004</v>
      </c>
      <c r="J575" s="8">
        <f>(+C575+E575+'Current &amp; Proposed Revenues'!D575*0.79+'Current &amp; Proposed Revenues'!F575*0.85)*0.2</f>
        <v>65.58214000000001</v>
      </c>
      <c r="K575" s="8">
        <f t="shared" si="66"/>
        <v>877.34710000000007</v>
      </c>
      <c r="L575" s="8">
        <f t="shared" si="67"/>
        <v>175.46942000000001</v>
      </c>
      <c r="M575" s="8">
        <f t="shared" si="68"/>
        <v>482.54090500000001</v>
      </c>
      <c r="N575" s="8">
        <f t="shared" si="69"/>
        <v>219.33677499999999</v>
      </c>
      <c r="O575" s="8">
        <f t="shared" si="70"/>
        <v>877.34709999999995</v>
      </c>
    </row>
    <row r="576" spans="1:15" outlineLevel="2" x14ac:dyDescent="0.25">
      <c r="A576" s="1" t="s">
        <v>517</v>
      </c>
      <c r="B576" s="1" t="s">
        <v>527</v>
      </c>
      <c r="C576" s="13">
        <v>0</v>
      </c>
      <c r="D576" s="13">
        <v>428.23</v>
      </c>
      <c r="E576" s="13">
        <v>0</v>
      </c>
      <c r="F576" s="13">
        <v>147.43</v>
      </c>
      <c r="G576" s="8">
        <v>575.66000000000008</v>
      </c>
      <c r="H576" s="8">
        <f>+'Current &amp; Proposed Revenues'!D576*1.08+'Current &amp; Proposed Revenues'!F576*5.56</f>
        <v>375.20000000000005</v>
      </c>
      <c r="I576" s="8">
        <f>(+C576+E576+'Current &amp; Proposed Revenues'!D576*0.79+'Current &amp; Proposed Revenues'!F576*0.85)*0.8</f>
        <v>160.36800000000002</v>
      </c>
      <c r="J576" s="8">
        <f>(+C576+E576+'Current &amp; Proposed Revenues'!D576*0.79+'Current &amp; Proposed Revenues'!F576*0.85)*0.2</f>
        <v>40.092000000000006</v>
      </c>
      <c r="K576" s="8">
        <f t="shared" si="66"/>
        <v>575.66000000000008</v>
      </c>
      <c r="L576" s="8">
        <f t="shared" si="67"/>
        <v>115.13200000000002</v>
      </c>
      <c r="M576" s="8">
        <f t="shared" si="68"/>
        <v>316.61300000000006</v>
      </c>
      <c r="N576" s="8">
        <f t="shared" si="69"/>
        <v>143.91500000000002</v>
      </c>
      <c r="O576" s="8">
        <f t="shared" si="70"/>
        <v>575.66000000000008</v>
      </c>
    </row>
    <row r="577" spans="1:15" outlineLevel="2" x14ac:dyDescent="0.25">
      <c r="A577" s="1" t="s">
        <v>517</v>
      </c>
      <c r="B577" s="1" t="s">
        <v>528</v>
      </c>
      <c r="C577" s="13">
        <v>16.59</v>
      </c>
      <c r="D577" s="13">
        <v>1099.29259</v>
      </c>
      <c r="E577" s="13">
        <v>0</v>
      </c>
      <c r="F577" s="13">
        <v>141.02000000000001</v>
      </c>
      <c r="G577" s="8">
        <v>1256.9025899999999</v>
      </c>
      <c r="H577" s="8">
        <f>+'Current &amp; Proposed Revenues'!D577*1.08+'Current &amp; Proposed Revenues'!F577*5.56</f>
        <v>757.2055600000001</v>
      </c>
      <c r="I577" s="8">
        <f>(+C577+E577+'Current &amp; Proposed Revenues'!D577*0.79+'Current &amp; Proposed Revenues'!F577*0.85)*0.8</f>
        <v>399.75762400000002</v>
      </c>
      <c r="J577" s="8">
        <f>(+C577+E577+'Current &amp; Proposed Revenues'!D577*0.79+'Current &amp; Proposed Revenues'!F577*0.85)*0.2</f>
        <v>99.939406000000005</v>
      </c>
      <c r="K577" s="8">
        <f t="shared" si="66"/>
        <v>1256.9025900000001</v>
      </c>
      <c r="L577" s="8">
        <f t="shared" si="67"/>
        <v>251.380518</v>
      </c>
      <c r="M577" s="8">
        <f t="shared" si="68"/>
        <v>691.29642450000006</v>
      </c>
      <c r="N577" s="8">
        <f t="shared" si="69"/>
        <v>314.22564749999998</v>
      </c>
      <c r="O577" s="8">
        <f t="shared" si="70"/>
        <v>1256.9025899999999</v>
      </c>
    </row>
    <row r="578" spans="1:15" outlineLevel="2" x14ac:dyDescent="0.25">
      <c r="A578" s="1" t="s">
        <v>517</v>
      </c>
      <c r="B578" s="1" t="s">
        <v>62</v>
      </c>
      <c r="C578" s="13">
        <v>0</v>
      </c>
      <c r="D578" s="13">
        <v>472.39940000000001</v>
      </c>
      <c r="E578" s="13">
        <v>0</v>
      </c>
      <c r="F578" s="13">
        <v>3467.5215500000004</v>
      </c>
      <c r="G578" s="8">
        <v>3939.9209500000006</v>
      </c>
      <c r="H578" s="8">
        <f>+'Current &amp; Proposed Revenues'!D578*1.08+'Current &amp; Proposed Revenues'!F578*5.56</f>
        <v>3280.5394000000001</v>
      </c>
      <c r="I578" s="8">
        <f>(+C578+E578+'Current &amp; Proposed Revenues'!D578*0.79+'Current &amp; Proposed Revenues'!F578*0.85)*0.8</f>
        <v>527.50524000000007</v>
      </c>
      <c r="J578" s="8">
        <f>(+C578+E578+'Current &amp; Proposed Revenues'!D578*0.79+'Current &amp; Proposed Revenues'!F578*0.85)*0.2</f>
        <v>131.87631000000002</v>
      </c>
      <c r="K578" s="8">
        <f t="shared" si="66"/>
        <v>3939.9209500000002</v>
      </c>
      <c r="L578" s="8">
        <f t="shared" si="67"/>
        <v>787.98419000000013</v>
      </c>
      <c r="M578" s="8">
        <f t="shared" si="68"/>
        <v>2166.9565225000006</v>
      </c>
      <c r="N578" s="8">
        <f t="shared" si="69"/>
        <v>984.98023750000016</v>
      </c>
      <c r="O578" s="8">
        <f t="shared" si="70"/>
        <v>3939.9209500000006</v>
      </c>
    </row>
    <row r="579" spans="1:15" outlineLevel="2" x14ac:dyDescent="0.25">
      <c r="A579" s="1" t="s">
        <v>517</v>
      </c>
      <c r="B579" s="1" t="s">
        <v>452</v>
      </c>
      <c r="C579" s="13">
        <v>83.740000000000009</v>
      </c>
      <c r="D579" s="13">
        <v>345.95000000000005</v>
      </c>
      <c r="E579" s="13">
        <v>0</v>
      </c>
      <c r="F579" s="13">
        <v>0</v>
      </c>
      <c r="G579" s="8">
        <v>429.69000000000005</v>
      </c>
      <c r="H579" s="8">
        <f>+'Current &amp; Proposed Revenues'!D579*1.08+'Current &amp; Proposed Revenues'!F579*5.56</f>
        <v>199.8</v>
      </c>
      <c r="I579" s="8">
        <f>(+C579+E579+'Current &amp; Proposed Revenues'!D579*0.79+'Current &amp; Proposed Revenues'!F579*0.85)*0.8</f>
        <v>183.91200000000003</v>
      </c>
      <c r="J579" s="8">
        <f>(+C579+E579+'Current &amp; Proposed Revenues'!D579*0.79+'Current &amp; Proposed Revenues'!F579*0.85)*0.2</f>
        <v>45.978000000000009</v>
      </c>
      <c r="K579" s="8">
        <f t="shared" si="66"/>
        <v>429.69000000000005</v>
      </c>
      <c r="L579" s="8">
        <f t="shared" si="67"/>
        <v>85.938000000000017</v>
      </c>
      <c r="M579" s="8">
        <f t="shared" si="68"/>
        <v>236.32950000000005</v>
      </c>
      <c r="N579" s="8">
        <f t="shared" si="69"/>
        <v>107.42250000000001</v>
      </c>
      <c r="O579" s="8">
        <f t="shared" si="70"/>
        <v>429.69000000000005</v>
      </c>
    </row>
    <row r="580" spans="1:15" outlineLevel="2" x14ac:dyDescent="0.25">
      <c r="A580" s="1" t="s">
        <v>517</v>
      </c>
      <c r="B580" s="1" t="s">
        <v>529</v>
      </c>
      <c r="C580" s="13">
        <v>0</v>
      </c>
      <c r="D580" s="13">
        <v>456.93450000000001</v>
      </c>
      <c r="E580" s="13">
        <v>0</v>
      </c>
      <c r="F580" s="13">
        <v>0</v>
      </c>
      <c r="G580" s="8">
        <v>456.93450000000001</v>
      </c>
      <c r="H580" s="8">
        <f>+'Current &amp; Proposed Revenues'!D580*1.08+'Current &amp; Proposed Revenues'!F580*5.56</f>
        <v>263.89800000000002</v>
      </c>
      <c r="I580" s="8">
        <f>(+C580+E580+'Current &amp; Proposed Revenues'!D580*0.79+'Current &amp; Proposed Revenues'!F580*0.85)*0.8</f>
        <v>154.42920000000004</v>
      </c>
      <c r="J580" s="8">
        <f>(+C580+E580+'Current &amp; Proposed Revenues'!D580*0.79+'Current &amp; Proposed Revenues'!F580*0.85)*0.2</f>
        <v>38.607300000000009</v>
      </c>
      <c r="K580" s="8">
        <f t="shared" si="66"/>
        <v>456.93450000000007</v>
      </c>
      <c r="L580" s="8">
        <f t="shared" si="67"/>
        <v>91.386900000000011</v>
      </c>
      <c r="M580" s="8">
        <f t="shared" si="68"/>
        <v>251.31397500000003</v>
      </c>
      <c r="N580" s="8">
        <f t="shared" si="69"/>
        <v>114.233625</v>
      </c>
      <c r="O580" s="8">
        <f t="shared" si="70"/>
        <v>456.93450000000007</v>
      </c>
    </row>
    <row r="581" spans="1:15" outlineLevel="1" x14ac:dyDescent="0.25">
      <c r="A581" s="23" t="s">
        <v>1246</v>
      </c>
      <c r="B581" s="22"/>
      <c r="C581" s="13">
        <f t="shared" ref="C581:O581" si="72">SUBTOTAL(9,C565:C580)</f>
        <v>109.81</v>
      </c>
      <c r="D581" s="13">
        <f t="shared" si="72"/>
        <v>8783.5208999999995</v>
      </c>
      <c r="E581" s="13">
        <f t="shared" si="72"/>
        <v>0</v>
      </c>
      <c r="F581" s="13">
        <f t="shared" si="72"/>
        <v>4518.7615500000002</v>
      </c>
      <c r="G581" s="8">
        <f t="shared" si="72"/>
        <v>13412.092449999998</v>
      </c>
      <c r="H581" s="8">
        <f t="shared" si="72"/>
        <v>8992.3853999999992</v>
      </c>
      <c r="I581" s="8">
        <f t="shared" si="72"/>
        <v>3535.7656400000001</v>
      </c>
      <c r="J581" s="8">
        <f t="shared" si="72"/>
        <v>883.94141000000002</v>
      </c>
      <c r="K581" s="8">
        <f t="shared" si="72"/>
        <v>13412.09245</v>
      </c>
      <c r="L581" s="8">
        <f t="shared" si="72"/>
        <v>2682.4184900000005</v>
      </c>
      <c r="M581" s="8">
        <f t="shared" si="72"/>
        <v>7376.650847500001</v>
      </c>
      <c r="N581" s="8">
        <f t="shared" si="72"/>
        <v>3353.0231124999996</v>
      </c>
      <c r="O581" s="8">
        <f t="shared" si="72"/>
        <v>13412.092449999998</v>
      </c>
    </row>
    <row r="582" spans="1:15" outlineLevel="2" x14ac:dyDescent="0.25">
      <c r="A582" s="1" t="s">
        <v>530</v>
      </c>
      <c r="B582" s="1" t="s">
        <v>531</v>
      </c>
      <c r="C582" s="13">
        <v>881.8691</v>
      </c>
      <c r="D582" s="13">
        <v>3681.8804000000005</v>
      </c>
      <c r="E582" s="13">
        <v>147.78100000000001</v>
      </c>
      <c r="F582" s="13">
        <v>6201.1621999999998</v>
      </c>
      <c r="G582" s="8">
        <v>10912.6927</v>
      </c>
      <c r="H582" s="8">
        <f>+'Current &amp; Proposed Revenues'!D582*1.08+'Current &amp; Proposed Revenues'!F582*5.56</f>
        <v>7505.2887999999994</v>
      </c>
      <c r="I582" s="8">
        <f>(+C582+E582+'Current &amp; Proposed Revenues'!D582*0.79+'Current &amp; Proposed Revenues'!F582*0.85)*0.8</f>
        <v>2725.9231200000004</v>
      </c>
      <c r="J582" s="8">
        <f>(+C582+E582+'Current &amp; Proposed Revenues'!D582*0.79+'Current &amp; Proposed Revenues'!F582*0.85)*0.2</f>
        <v>681.4807800000001</v>
      </c>
      <c r="K582" s="8">
        <f t="shared" si="66"/>
        <v>10912.6927</v>
      </c>
      <c r="L582" s="8">
        <f t="shared" si="67"/>
        <v>2182.53854</v>
      </c>
      <c r="M582" s="8">
        <f t="shared" si="68"/>
        <v>6001.9809850000001</v>
      </c>
      <c r="N582" s="8">
        <f t="shared" si="69"/>
        <v>2728.1731749999999</v>
      </c>
      <c r="O582" s="8">
        <f t="shared" si="70"/>
        <v>10912.6927</v>
      </c>
    </row>
    <row r="583" spans="1:15" outlineLevel="2" x14ac:dyDescent="0.25">
      <c r="A583" s="1" t="s">
        <v>530</v>
      </c>
      <c r="B583" s="1" t="s">
        <v>532</v>
      </c>
      <c r="C583" s="13">
        <v>0</v>
      </c>
      <c r="D583" s="13">
        <v>0</v>
      </c>
      <c r="E583" s="13">
        <v>0</v>
      </c>
      <c r="F583" s="13">
        <v>237.17000000000002</v>
      </c>
      <c r="G583" s="8">
        <v>237.17000000000002</v>
      </c>
      <c r="H583" s="8">
        <f>+'Current &amp; Proposed Revenues'!D583*1.08+'Current &amp; Proposed Revenues'!F583*5.56</f>
        <v>205.72</v>
      </c>
      <c r="I583" s="8">
        <f>(+C583+E583+'Current &amp; Proposed Revenues'!D583*0.79+'Current &amp; Proposed Revenues'!F583*0.85)*0.8</f>
        <v>25.16</v>
      </c>
      <c r="J583" s="8">
        <f>(+C583+E583+'Current &amp; Proposed Revenues'!D583*0.79+'Current &amp; Proposed Revenues'!F583*0.85)*0.2</f>
        <v>6.29</v>
      </c>
      <c r="K583" s="8">
        <f t="shared" si="66"/>
        <v>237.17</v>
      </c>
      <c r="L583" s="8">
        <f t="shared" si="67"/>
        <v>47.434000000000005</v>
      </c>
      <c r="M583" s="8">
        <f t="shared" si="68"/>
        <v>130.44350000000003</v>
      </c>
      <c r="N583" s="8">
        <f t="shared" si="69"/>
        <v>59.292500000000004</v>
      </c>
      <c r="O583" s="8">
        <f t="shared" si="70"/>
        <v>237.17000000000002</v>
      </c>
    </row>
    <row r="584" spans="1:15" outlineLevel="2" x14ac:dyDescent="0.25">
      <c r="A584" s="1" t="s">
        <v>530</v>
      </c>
      <c r="B584" s="1" t="s">
        <v>533</v>
      </c>
      <c r="C584" s="13">
        <v>1764.9943000000001</v>
      </c>
      <c r="D584" s="13">
        <v>3415.7606999999998</v>
      </c>
      <c r="E584" s="13">
        <v>298.86</v>
      </c>
      <c r="F584" s="13">
        <v>10242.63515</v>
      </c>
      <c r="G584" s="8">
        <v>15722.25015</v>
      </c>
      <c r="H584" s="8">
        <f>+'Current &amp; Proposed Revenues'!D584*1.08+'Current &amp; Proposed Revenues'!F584*5.56</f>
        <v>10857.146199999999</v>
      </c>
      <c r="I584" s="8">
        <f>(+C584+E584+'Current &amp; Proposed Revenues'!D584*0.79+'Current &amp; Proposed Revenues'!F584*0.85)*0.8</f>
        <v>3892.0831600000001</v>
      </c>
      <c r="J584" s="8">
        <f>(+C584+E584+'Current &amp; Proposed Revenues'!D584*0.79+'Current &amp; Proposed Revenues'!F584*0.85)*0.2</f>
        <v>973.02079000000003</v>
      </c>
      <c r="K584" s="8">
        <f t="shared" si="66"/>
        <v>15722.25015</v>
      </c>
      <c r="L584" s="8">
        <f t="shared" si="67"/>
        <v>3144.45003</v>
      </c>
      <c r="M584" s="8">
        <f t="shared" si="68"/>
        <v>8647.2375824999999</v>
      </c>
      <c r="N584" s="8">
        <f t="shared" si="69"/>
        <v>3930.5625375</v>
      </c>
      <c r="O584" s="8">
        <f t="shared" si="70"/>
        <v>15722.25015</v>
      </c>
    </row>
    <row r="585" spans="1:15" outlineLevel="2" x14ac:dyDescent="0.25">
      <c r="A585" s="1" t="s">
        <v>530</v>
      </c>
      <c r="B585" s="1" t="s">
        <v>534</v>
      </c>
      <c r="C585" s="13">
        <v>31.6</v>
      </c>
      <c r="D585" s="13">
        <v>561.80036000000007</v>
      </c>
      <c r="E585" s="13">
        <v>0</v>
      </c>
      <c r="F585" s="13">
        <v>935.86</v>
      </c>
      <c r="G585" s="8">
        <v>1529.2603600000002</v>
      </c>
      <c r="H585" s="8">
        <f>+'Current &amp; Proposed Revenues'!D585*1.08+'Current &amp; Proposed Revenues'!F585*5.56</f>
        <v>1136.2222400000001</v>
      </c>
      <c r="I585" s="8">
        <f>(+C585+E585+'Current &amp; Proposed Revenues'!D585*0.79+'Current &amp; Proposed Revenues'!F585*0.85)*0.8</f>
        <v>314.43049600000006</v>
      </c>
      <c r="J585" s="8">
        <f>(+C585+E585+'Current &amp; Proposed Revenues'!D585*0.79+'Current &amp; Proposed Revenues'!F585*0.85)*0.2</f>
        <v>78.607624000000015</v>
      </c>
      <c r="K585" s="8">
        <f t="shared" si="66"/>
        <v>1529.26036</v>
      </c>
      <c r="L585" s="8">
        <f t="shared" si="67"/>
        <v>305.85207200000008</v>
      </c>
      <c r="M585" s="8">
        <f t="shared" si="68"/>
        <v>841.09319800000014</v>
      </c>
      <c r="N585" s="8">
        <f t="shared" si="69"/>
        <v>382.31509000000005</v>
      </c>
      <c r="O585" s="8">
        <f t="shared" si="70"/>
        <v>1529.2603600000002</v>
      </c>
    </row>
    <row r="586" spans="1:15" outlineLevel="2" x14ac:dyDescent="0.25">
      <c r="A586" s="1" t="s">
        <v>530</v>
      </c>
      <c r="B586" s="1" t="s">
        <v>535</v>
      </c>
      <c r="C586" s="13">
        <v>568.80000000000007</v>
      </c>
      <c r="D586" s="13">
        <v>2135.5811399999998</v>
      </c>
      <c r="E586" s="13">
        <v>0</v>
      </c>
      <c r="F586" s="13">
        <v>6516.3419000000004</v>
      </c>
      <c r="G586" s="8">
        <v>9220.7230400000008</v>
      </c>
      <c r="H586" s="8">
        <f>+'Current &amp; Proposed Revenues'!D586*1.08+'Current &amp; Proposed Revenues'!F586*5.56</f>
        <v>6885.6241599999994</v>
      </c>
      <c r="I586" s="8">
        <f>(+C586+E586+'Current &amp; Proposed Revenues'!D586*0.79+'Current &amp; Proposed Revenues'!F586*0.85)*0.8</f>
        <v>1868.0791040000001</v>
      </c>
      <c r="J586" s="8">
        <f>(+C586+E586+'Current &amp; Proposed Revenues'!D586*0.79+'Current &amp; Proposed Revenues'!F586*0.85)*0.2</f>
        <v>467.01977600000004</v>
      </c>
      <c r="K586" s="8">
        <f t="shared" si="66"/>
        <v>9220.7230399999989</v>
      </c>
      <c r="L586" s="8">
        <f t="shared" si="67"/>
        <v>1844.1446080000003</v>
      </c>
      <c r="M586" s="8">
        <f t="shared" si="68"/>
        <v>5071.397672000001</v>
      </c>
      <c r="N586" s="8">
        <f t="shared" si="69"/>
        <v>2305.1807600000002</v>
      </c>
      <c r="O586" s="8">
        <f t="shared" si="70"/>
        <v>9220.7230400000008</v>
      </c>
    </row>
    <row r="587" spans="1:15" outlineLevel="2" x14ac:dyDescent="0.25">
      <c r="A587" s="1" t="s">
        <v>530</v>
      </c>
      <c r="B587" s="1" t="s">
        <v>536</v>
      </c>
      <c r="C587" s="13">
        <v>104.28</v>
      </c>
      <c r="D587" s="13">
        <v>3299.6337000000003</v>
      </c>
      <c r="E587" s="13">
        <v>34</v>
      </c>
      <c r="F587" s="13">
        <v>6388.8470000000007</v>
      </c>
      <c r="G587" s="8">
        <v>9826.7607000000007</v>
      </c>
      <c r="H587" s="8">
        <f>+'Current &amp; Proposed Revenues'!D587*1.08+'Current &amp; Proposed Revenues'!F587*5.56</f>
        <v>7447.3227999999999</v>
      </c>
      <c r="I587" s="8">
        <f>(+C587+E587+'Current &amp; Proposed Revenues'!D587*0.79+'Current &amp; Proposed Revenues'!F587*0.85)*0.8</f>
        <v>1903.5503200000001</v>
      </c>
      <c r="J587" s="8">
        <f>(+C587+E587+'Current &amp; Proposed Revenues'!D587*0.79+'Current &amp; Proposed Revenues'!F587*0.85)*0.2</f>
        <v>475.88758000000001</v>
      </c>
      <c r="K587" s="8">
        <f t="shared" si="66"/>
        <v>9826.7607000000007</v>
      </c>
      <c r="L587" s="8">
        <f t="shared" si="67"/>
        <v>1965.3521400000002</v>
      </c>
      <c r="M587" s="8">
        <f t="shared" si="68"/>
        <v>5404.718385000001</v>
      </c>
      <c r="N587" s="8">
        <f t="shared" si="69"/>
        <v>2456.6901750000002</v>
      </c>
      <c r="O587" s="8">
        <f t="shared" si="70"/>
        <v>9826.7607000000007</v>
      </c>
    </row>
    <row r="588" spans="1:15" outlineLevel="2" x14ac:dyDescent="0.25">
      <c r="A588" s="1" t="s">
        <v>530</v>
      </c>
      <c r="B588" s="1" t="s">
        <v>537</v>
      </c>
      <c r="C588" s="13">
        <v>429.87849999999997</v>
      </c>
      <c r="D588" s="13">
        <v>1590.8838000000001</v>
      </c>
      <c r="E588" s="13">
        <v>216.18049999999999</v>
      </c>
      <c r="F588" s="13">
        <v>4446.6170000000002</v>
      </c>
      <c r="G588" s="8">
        <v>6683.5598000000009</v>
      </c>
      <c r="H588" s="8">
        <f>+'Current &amp; Proposed Revenues'!D588*1.08+'Current &amp; Proposed Revenues'!F588*5.56</f>
        <v>4775.7712000000001</v>
      </c>
      <c r="I588" s="8">
        <f>(+C588+E588+'Current &amp; Proposed Revenues'!D588*0.79+'Current &amp; Proposed Revenues'!F588*0.85)*0.8</f>
        <v>1526.2308800000001</v>
      </c>
      <c r="J588" s="8">
        <f>(+C588+E588+'Current &amp; Proposed Revenues'!D588*0.79+'Current &amp; Proposed Revenues'!F588*0.85)*0.2</f>
        <v>381.55772000000002</v>
      </c>
      <c r="K588" s="8">
        <f t="shared" si="66"/>
        <v>6683.5598</v>
      </c>
      <c r="L588" s="8">
        <f t="shared" si="67"/>
        <v>1336.7119600000003</v>
      </c>
      <c r="M588" s="8">
        <f t="shared" si="68"/>
        <v>3675.9578900000006</v>
      </c>
      <c r="N588" s="8">
        <f t="shared" si="69"/>
        <v>1670.8899500000002</v>
      </c>
      <c r="O588" s="8">
        <f t="shared" si="70"/>
        <v>6683.5598000000009</v>
      </c>
    </row>
    <row r="589" spans="1:15" outlineLevel="2" x14ac:dyDescent="0.25">
      <c r="A589" s="1" t="s">
        <v>530</v>
      </c>
      <c r="B589" s="1" t="s">
        <v>538</v>
      </c>
      <c r="C589" s="13">
        <v>274.16950000000003</v>
      </c>
      <c r="D589" s="13">
        <v>2726.6844000000001</v>
      </c>
      <c r="E589" s="13">
        <v>56.346500000000006</v>
      </c>
      <c r="F589" s="13">
        <v>5296.7304299999996</v>
      </c>
      <c r="G589" s="8">
        <v>8353.9308299999993</v>
      </c>
      <c r="H589" s="8">
        <f>+'Current &amp; Proposed Revenues'!D589*1.08+'Current &amp; Proposed Revenues'!F589*5.56</f>
        <v>6169.1254799999988</v>
      </c>
      <c r="I589" s="8">
        <f>(+C589+E589+'Current &amp; Proposed Revenues'!D589*0.79+'Current &amp; Proposed Revenues'!F589*0.85)*0.8</f>
        <v>1747.8442800000003</v>
      </c>
      <c r="J589" s="8">
        <f>(+C589+E589+'Current &amp; Proposed Revenues'!D589*0.79+'Current &amp; Proposed Revenues'!F589*0.85)*0.2</f>
        <v>436.96107000000006</v>
      </c>
      <c r="K589" s="8">
        <f t="shared" si="66"/>
        <v>8353.9308299999993</v>
      </c>
      <c r="L589" s="8">
        <f t="shared" si="67"/>
        <v>1670.7861659999999</v>
      </c>
      <c r="M589" s="8">
        <f t="shared" si="68"/>
        <v>4594.6619565000001</v>
      </c>
      <c r="N589" s="8">
        <f t="shared" si="69"/>
        <v>2088.4827074999998</v>
      </c>
      <c r="O589" s="8">
        <f t="shared" si="70"/>
        <v>8353.9308299999993</v>
      </c>
    </row>
    <row r="590" spans="1:15" outlineLevel="2" x14ac:dyDescent="0.25">
      <c r="A590" s="1" t="s">
        <v>530</v>
      </c>
      <c r="B590" s="1" t="s">
        <v>539</v>
      </c>
      <c r="C590" s="13">
        <v>74.204700000000003</v>
      </c>
      <c r="D590" s="13">
        <v>2686.4232999999999</v>
      </c>
      <c r="E590" s="13">
        <v>0</v>
      </c>
      <c r="F590" s="13">
        <v>5757.1414999999997</v>
      </c>
      <c r="G590" s="8">
        <v>8517.7694999999985</v>
      </c>
      <c r="H590" s="8">
        <f>+'Current &amp; Proposed Revenues'!D590*1.08+'Current &amp; Proposed Revenues'!F590*5.56</f>
        <v>6545.2312000000002</v>
      </c>
      <c r="I590" s="8">
        <f>(+C590+E590+'Current &amp; Proposed Revenues'!D590*0.79+'Current &amp; Proposed Revenues'!F590*0.85)*0.8</f>
        <v>1578.0306399999999</v>
      </c>
      <c r="J590" s="8">
        <f>(+C590+E590+'Current &amp; Proposed Revenues'!D590*0.79+'Current &amp; Proposed Revenues'!F590*0.85)*0.2</f>
        <v>394.50765999999999</v>
      </c>
      <c r="K590" s="8">
        <f t="shared" si="66"/>
        <v>8517.7695000000003</v>
      </c>
      <c r="L590" s="8">
        <f t="shared" si="67"/>
        <v>1703.5538999999999</v>
      </c>
      <c r="M590" s="8">
        <f t="shared" si="68"/>
        <v>4684.7732249999999</v>
      </c>
      <c r="N590" s="8">
        <f t="shared" si="69"/>
        <v>2129.4423749999996</v>
      </c>
      <c r="O590" s="8">
        <f t="shared" si="70"/>
        <v>8517.7694999999985</v>
      </c>
    </row>
    <row r="591" spans="1:15" outlineLevel="2" x14ac:dyDescent="0.25">
      <c r="A591" s="1" t="s">
        <v>530</v>
      </c>
      <c r="B591" s="1" t="s">
        <v>540</v>
      </c>
      <c r="C591" s="13">
        <v>193.155</v>
      </c>
      <c r="D591" s="13">
        <v>2134.6237000000001</v>
      </c>
      <c r="E591" s="13">
        <v>37.4</v>
      </c>
      <c r="F591" s="13">
        <v>2455.1581999999999</v>
      </c>
      <c r="G591" s="8">
        <v>4820.3369000000002</v>
      </c>
      <c r="H591" s="8">
        <f>+'Current &amp; Proposed Revenues'!D591*1.08+'Current &amp; Proposed Revenues'!F591*5.56</f>
        <v>3362.422</v>
      </c>
      <c r="I591" s="8">
        <f>(+C591+E591+'Current &amp; Proposed Revenues'!D591*0.79+'Current &amp; Proposed Revenues'!F591*0.85)*0.8</f>
        <v>1166.3319200000001</v>
      </c>
      <c r="J591" s="8">
        <f>(+C591+E591+'Current &amp; Proposed Revenues'!D591*0.79+'Current &amp; Proposed Revenues'!F591*0.85)*0.2</f>
        <v>291.58298000000002</v>
      </c>
      <c r="K591" s="8">
        <f t="shared" si="66"/>
        <v>4820.3369000000002</v>
      </c>
      <c r="L591" s="8">
        <f t="shared" si="67"/>
        <v>964.06738000000007</v>
      </c>
      <c r="M591" s="8">
        <f t="shared" si="68"/>
        <v>2651.1852950000002</v>
      </c>
      <c r="N591" s="8">
        <f t="shared" si="69"/>
        <v>1205.0842250000001</v>
      </c>
      <c r="O591" s="8">
        <f t="shared" si="70"/>
        <v>4820.3369000000002</v>
      </c>
    </row>
    <row r="592" spans="1:15" outlineLevel="2" x14ac:dyDescent="0.25">
      <c r="A592" s="1" t="s">
        <v>530</v>
      </c>
      <c r="B592" s="1" t="s">
        <v>541</v>
      </c>
      <c r="C592" s="13">
        <v>42.746900000000004</v>
      </c>
      <c r="D592" s="13">
        <v>3550.4194000000002</v>
      </c>
      <c r="E592" s="13">
        <v>91.941950000000006</v>
      </c>
      <c r="F592" s="13">
        <v>4883.2020999999995</v>
      </c>
      <c r="G592" s="8">
        <v>8568.3103499999997</v>
      </c>
      <c r="H592" s="8">
        <f>+'Current &amp; Proposed Revenues'!D592*1.08+'Current &amp; Proposed Revenues'!F592*5.56</f>
        <v>6286.1731999999993</v>
      </c>
      <c r="I592" s="8">
        <f>(+C592+E592+'Current &amp; Proposed Revenues'!D592*0.79+'Current &amp; Proposed Revenues'!F592*0.85)*0.8</f>
        <v>1825.7097199999998</v>
      </c>
      <c r="J592" s="8">
        <f>(+C592+E592+'Current &amp; Proposed Revenues'!D592*0.79+'Current &amp; Proposed Revenues'!F592*0.85)*0.2</f>
        <v>456.42742999999996</v>
      </c>
      <c r="K592" s="8">
        <f t="shared" si="66"/>
        <v>8568.3103499999997</v>
      </c>
      <c r="L592" s="8">
        <f t="shared" si="67"/>
        <v>1713.6620700000001</v>
      </c>
      <c r="M592" s="8">
        <f t="shared" si="68"/>
        <v>4712.5706925000004</v>
      </c>
      <c r="N592" s="8">
        <f t="shared" si="69"/>
        <v>2142.0775874999999</v>
      </c>
      <c r="O592" s="8">
        <f t="shared" si="70"/>
        <v>8568.3103499999997</v>
      </c>
    </row>
    <row r="593" spans="1:15" outlineLevel="2" x14ac:dyDescent="0.25">
      <c r="A593" s="1" t="s">
        <v>530</v>
      </c>
      <c r="B593" s="1" t="s">
        <v>542</v>
      </c>
      <c r="C593" s="13">
        <v>60.841850000000001</v>
      </c>
      <c r="D593" s="13">
        <v>736.78000000000009</v>
      </c>
      <c r="E593" s="13">
        <v>225.9385</v>
      </c>
      <c r="F593" s="13">
        <v>4102.5281999999997</v>
      </c>
      <c r="G593" s="8">
        <v>5126.0885499999995</v>
      </c>
      <c r="H593" s="8">
        <f>+'Current &amp; Proposed Revenues'!D593*1.08+'Current &amp; Proposed Revenues'!F593*5.56</f>
        <v>3984.0311999999994</v>
      </c>
      <c r="I593" s="8">
        <f>(+C593+E593+'Current &amp; Proposed Revenues'!D593*0.79+'Current &amp; Proposed Revenues'!F593*0.85)*0.8</f>
        <v>913.64588000000003</v>
      </c>
      <c r="J593" s="8">
        <f>(+C593+E593+'Current &amp; Proposed Revenues'!D593*0.79+'Current &amp; Proposed Revenues'!F593*0.85)*0.2</f>
        <v>228.41147000000001</v>
      </c>
      <c r="K593" s="8">
        <f t="shared" si="66"/>
        <v>5126.0885499999995</v>
      </c>
      <c r="L593" s="8">
        <f t="shared" si="67"/>
        <v>1025.2177099999999</v>
      </c>
      <c r="M593" s="8">
        <f t="shared" si="68"/>
        <v>2819.3487024999999</v>
      </c>
      <c r="N593" s="8">
        <f t="shared" si="69"/>
        <v>1281.5221374999999</v>
      </c>
      <c r="O593" s="8">
        <f t="shared" si="70"/>
        <v>5126.0885499999995</v>
      </c>
    </row>
    <row r="594" spans="1:15" outlineLevel="2" x14ac:dyDescent="0.25">
      <c r="A594" s="1" t="s">
        <v>530</v>
      </c>
      <c r="B594" s="1" t="s">
        <v>543</v>
      </c>
      <c r="C594" s="13">
        <v>0</v>
      </c>
      <c r="D594" s="13">
        <v>0</v>
      </c>
      <c r="E594" s="13">
        <v>0</v>
      </c>
      <c r="F594" s="13">
        <v>339.73</v>
      </c>
      <c r="G594" s="8">
        <v>339.73</v>
      </c>
      <c r="H594" s="8">
        <f>+'Current &amp; Proposed Revenues'!D594*1.08+'Current &amp; Proposed Revenues'!F594*5.56</f>
        <v>294.68</v>
      </c>
      <c r="I594" s="8">
        <f>(+C594+E594+'Current &amp; Proposed Revenues'!D594*0.79+'Current &amp; Proposed Revenues'!F594*0.85)*0.8</f>
        <v>36.04</v>
      </c>
      <c r="J594" s="8">
        <f>(+C594+E594+'Current &amp; Proposed Revenues'!D594*0.79+'Current &amp; Proposed Revenues'!F594*0.85)*0.2</f>
        <v>9.01</v>
      </c>
      <c r="K594" s="8">
        <f t="shared" si="66"/>
        <v>339.73</v>
      </c>
      <c r="L594" s="8">
        <f t="shared" si="67"/>
        <v>67.946000000000012</v>
      </c>
      <c r="M594" s="8">
        <f t="shared" si="68"/>
        <v>186.85150000000002</v>
      </c>
      <c r="N594" s="8">
        <f t="shared" si="69"/>
        <v>84.932500000000005</v>
      </c>
      <c r="O594" s="8">
        <f t="shared" si="70"/>
        <v>339.73</v>
      </c>
    </row>
    <row r="595" spans="1:15" outlineLevel="2" x14ac:dyDescent="0.25">
      <c r="A595" s="1" t="s">
        <v>530</v>
      </c>
      <c r="B595" s="1" t="s">
        <v>439</v>
      </c>
      <c r="C595" s="13">
        <v>153.5523</v>
      </c>
      <c r="D595" s="13">
        <v>4013.9924000000001</v>
      </c>
      <c r="E595" s="13">
        <v>15.299999999999999</v>
      </c>
      <c r="F595" s="13">
        <v>4954.6095000000005</v>
      </c>
      <c r="G595" s="8">
        <v>9137.4542000000001</v>
      </c>
      <c r="H595" s="8">
        <f>+'Current &amp; Proposed Revenues'!D595*1.08+'Current &amp; Proposed Revenues'!F595*5.56</f>
        <v>6615.8436000000002</v>
      </c>
      <c r="I595" s="8">
        <f>(+C595+E595+'Current &amp; Proposed Revenues'!D595*0.79+'Current &amp; Proposed Revenues'!F595*0.85)*0.8</f>
        <v>2017.2884800000002</v>
      </c>
      <c r="J595" s="8">
        <f>(+C595+E595+'Current &amp; Proposed Revenues'!D595*0.79+'Current &amp; Proposed Revenues'!F595*0.85)*0.2</f>
        <v>504.32212000000004</v>
      </c>
      <c r="K595" s="8">
        <f t="shared" si="66"/>
        <v>9137.4542000000001</v>
      </c>
      <c r="L595" s="8">
        <f t="shared" si="67"/>
        <v>1827.4908400000002</v>
      </c>
      <c r="M595" s="8">
        <f t="shared" si="68"/>
        <v>5025.5998100000006</v>
      </c>
      <c r="N595" s="8">
        <f t="shared" si="69"/>
        <v>2284.36355</v>
      </c>
      <c r="O595" s="8">
        <f t="shared" si="70"/>
        <v>9137.4542000000001</v>
      </c>
    </row>
    <row r="596" spans="1:15" outlineLevel="2" x14ac:dyDescent="0.25">
      <c r="A596" s="1" t="s">
        <v>530</v>
      </c>
      <c r="B596" s="1" t="s">
        <v>544</v>
      </c>
      <c r="C596" s="13">
        <v>441.79170000000005</v>
      </c>
      <c r="D596" s="13">
        <v>3450.5988000000002</v>
      </c>
      <c r="E596" s="13">
        <v>166.6</v>
      </c>
      <c r="F596" s="13">
        <v>13643.447830000001</v>
      </c>
      <c r="G596" s="8">
        <v>17702.438330000001</v>
      </c>
      <c r="H596" s="8">
        <f>+'Current &amp; Proposed Revenues'!D596*1.08+'Current &amp; Proposed Revenues'!F596*5.56</f>
        <v>13827.113480000002</v>
      </c>
      <c r="I596" s="8">
        <f>(+C596+E596+'Current &amp; Proposed Revenues'!D596*0.79+'Current &amp; Proposed Revenues'!F596*0.85)*0.8</f>
        <v>3100.2598800000001</v>
      </c>
      <c r="J596" s="8">
        <f>(+C596+E596+'Current &amp; Proposed Revenues'!D596*0.79+'Current &amp; Proposed Revenues'!F596*0.85)*0.2</f>
        <v>775.06497000000002</v>
      </c>
      <c r="K596" s="8">
        <f t="shared" si="66"/>
        <v>17702.438330000001</v>
      </c>
      <c r="L596" s="8">
        <f t="shared" si="67"/>
        <v>3540.4876660000004</v>
      </c>
      <c r="M596" s="8">
        <f t="shared" si="68"/>
        <v>9736.3410815000007</v>
      </c>
      <c r="N596" s="8">
        <f t="shared" si="69"/>
        <v>4425.6095825000002</v>
      </c>
      <c r="O596" s="8">
        <f t="shared" si="70"/>
        <v>17702.438330000001</v>
      </c>
    </row>
    <row r="597" spans="1:15" outlineLevel="2" x14ac:dyDescent="0.25">
      <c r="A597" s="1" t="s">
        <v>530</v>
      </c>
      <c r="B597" s="1" t="s">
        <v>545</v>
      </c>
      <c r="C597" s="13">
        <v>48.980000000000004</v>
      </c>
      <c r="D597" s="13">
        <v>2810.1986000000002</v>
      </c>
      <c r="E597" s="13">
        <v>0</v>
      </c>
      <c r="F597" s="13">
        <v>4493.41</v>
      </c>
      <c r="G597" s="8">
        <v>7352.5886</v>
      </c>
      <c r="H597" s="8">
        <f>+'Current &amp; Proposed Revenues'!D597*1.08+'Current &amp; Proposed Revenues'!F597*5.56</f>
        <v>5520.5623999999998</v>
      </c>
      <c r="I597" s="8">
        <f>(+C597+E597+'Current &amp; Proposed Revenues'!D597*0.79+'Current &amp; Proposed Revenues'!F597*0.85)*0.8</f>
        <v>1465.6209600000002</v>
      </c>
      <c r="J597" s="8">
        <f>(+C597+E597+'Current &amp; Proposed Revenues'!D597*0.79+'Current &amp; Proposed Revenues'!F597*0.85)*0.2</f>
        <v>366.40524000000005</v>
      </c>
      <c r="K597" s="8">
        <f t="shared" si="66"/>
        <v>7352.5886</v>
      </c>
      <c r="L597" s="8">
        <f t="shared" si="67"/>
        <v>1470.5177200000001</v>
      </c>
      <c r="M597" s="8">
        <f t="shared" si="68"/>
        <v>4043.9237300000004</v>
      </c>
      <c r="N597" s="8">
        <f t="shared" si="69"/>
        <v>1838.14715</v>
      </c>
      <c r="O597" s="8">
        <f t="shared" si="70"/>
        <v>7352.5886</v>
      </c>
    </row>
    <row r="598" spans="1:15" outlineLevel="2" x14ac:dyDescent="0.25">
      <c r="A598" s="1" t="s">
        <v>530</v>
      </c>
      <c r="B598" s="1" t="s">
        <v>546</v>
      </c>
      <c r="C598" s="13">
        <v>270.18</v>
      </c>
      <c r="D598" s="13">
        <v>3196.0731000000005</v>
      </c>
      <c r="E598" s="13">
        <v>102</v>
      </c>
      <c r="F598" s="13">
        <v>5765.8334599999998</v>
      </c>
      <c r="G598" s="8">
        <v>9334.0865599999997</v>
      </c>
      <c r="H598" s="8">
        <f>+'Current &amp; Proposed Revenues'!D598*1.08+'Current &amp; Proposed Revenues'!F598*5.56</f>
        <v>6847.1137600000002</v>
      </c>
      <c r="I598" s="8">
        <f>(+C598+E598+'Current &amp; Proposed Revenues'!D598*0.79+'Current &amp; Proposed Revenues'!F598*0.85)*0.8</f>
        <v>1989.5782400000001</v>
      </c>
      <c r="J598" s="8">
        <f>(+C598+E598+'Current &amp; Proposed Revenues'!D598*0.79+'Current &amp; Proposed Revenues'!F598*0.85)*0.2</f>
        <v>497.39456000000001</v>
      </c>
      <c r="K598" s="8">
        <f t="shared" si="66"/>
        <v>9334.0865600000016</v>
      </c>
      <c r="L598" s="8">
        <f t="shared" si="67"/>
        <v>1866.8173120000001</v>
      </c>
      <c r="M598" s="8">
        <f t="shared" si="68"/>
        <v>5133.7476080000006</v>
      </c>
      <c r="N598" s="8">
        <f t="shared" si="69"/>
        <v>2333.5216399999999</v>
      </c>
      <c r="O598" s="8">
        <f t="shared" si="70"/>
        <v>9334.0865599999997</v>
      </c>
    </row>
    <row r="599" spans="1:15" outlineLevel="2" x14ac:dyDescent="0.25">
      <c r="A599" s="1" t="s">
        <v>530</v>
      </c>
      <c r="B599" s="1" t="s">
        <v>547</v>
      </c>
      <c r="C599" s="13">
        <v>38.71</v>
      </c>
      <c r="D599" s="13">
        <v>4494.8161500000006</v>
      </c>
      <c r="E599" s="13">
        <v>0</v>
      </c>
      <c r="F599" s="13">
        <v>5993.7281899999998</v>
      </c>
      <c r="G599" s="8">
        <v>10527.25434</v>
      </c>
      <c r="H599" s="8">
        <f>+'Current &amp; Proposed Revenues'!D599*1.08+'Current &amp; Proposed Revenues'!F599*5.56</f>
        <v>7794.8646399999998</v>
      </c>
      <c r="I599" s="8">
        <f>(+C599+E599+'Current &amp; Proposed Revenues'!D599*0.79+'Current &amp; Proposed Revenues'!F599*0.85)*0.8</f>
        <v>2185.9117600000004</v>
      </c>
      <c r="J599" s="8">
        <f>(+C599+E599+'Current &amp; Proposed Revenues'!D599*0.79+'Current &amp; Proposed Revenues'!F599*0.85)*0.2</f>
        <v>546.4779400000001</v>
      </c>
      <c r="K599" s="8">
        <f t="shared" si="66"/>
        <v>10527.254340000001</v>
      </c>
      <c r="L599" s="8">
        <f t="shared" si="67"/>
        <v>2105.4508679999999</v>
      </c>
      <c r="M599" s="8">
        <f t="shared" si="68"/>
        <v>5789.9898870000006</v>
      </c>
      <c r="N599" s="8">
        <f t="shared" si="69"/>
        <v>2631.8135849999999</v>
      </c>
      <c r="O599" s="8">
        <f t="shared" si="70"/>
        <v>10527.25434</v>
      </c>
    </row>
    <row r="600" spans="1:15" outlineLevel="2" x14ac:dyDescent="0.25">
      <c r="A600" s="1" t="s">
        <v>530</v>
      </c>
      <c r="B600" s="1" t="s">
        <v>349</v>
      </c>
      <c r="C600" s="13">
        <v>22.91</v>
      </c>
      <c r="D600" s="13">
        <v>2070.6509999999998</v>
      </c>
      <c r="E600" s="13">
        <v>20.399999999999999</v>
      </c>
      <c r="F600" s="13">
        <v>6218.2769000000008</v>
      </c>
      <c r="G600" s="8">
        <v>8332.2379000000001</v>
      </c>
      <c r="H600" s="8">
        <f>+'Current &amp; Proposed Revenues'!D600*1.08+'Current &amp; Proposed Revenues'!F600*5.56</f>
        <v>6589.5843999999997</v>
      </c>
      <c r="I600" s="8">
        <f>(+C600+E600+'Current &amp; Proposed Revenues'!D600*0.79+'Current &amp; Proposed Revenues'!F600*0.85)*0.8</f>
        <v>1394.1228000000001</v>
      </c>
      <c r="J600" s="8">
        <f>(+C600+E600+'Current &amp; Proposed Revenues'!D600*0.79+'Current &amp; Proposed Revenues'!F600*0.85)*0.2</f>
        <v>348.53070000000002</v>
      </c>
      <c r="K600" s="8">
        <f t="shared" si="66"/>
        <v>8332.2379000000001</v>
      </c>
      <c r="L600" s="8">
        <f t="shared" si="67"/>
        <v>1666.44758</v>
      </c>
      <c r="M600" s="8">
        <f t="shared" si="68"/>
        <v>4582.730845</v>
      </c>
      <c r="N600" s="8">
        <f t="shared" si="69"/>
        <v>2083.059475</v>
      </c>
      <c r="O600" s="8">
        <f t="shared" si="70"/>
        <v>8332.2379000000001</v>
      </c>
    </row>
    <row r="601" spans="1:15" outlineLevel="2" x14ac:dyDescent="0.25">
      <c r="A601" s="1" t="s">
        <v>530</v>
      </c>
      <c r="B601" s="1" t="s">
        <v>548</v>
      </c>
      <c r="C601" s="13">
        <v>116.3275</v>
      </c>
      <c r="D601" s="13">
        <v>1692.9110000000001</v>
      </c>
      <c r="E601" s="13">
        <v>0</v>
      </c>
      <c r="F601" s="13">
        <v>2327.4069</v>
      </c>
      <c r="G601" s="8">
        <v>4136.6454000000003</v>
      </c>
      <c r="H601" s="8">
        <f>+'Current &amp; Proposed Revenues'!D601*1.08+'Current &amp; Proposed Revenues'!F601*5.56</f>
        <v>2996.5043999999998</v>
      </c>
      <c r="I601" s="8">
        <f>(+C601+E601+'Current &amp; Proposed Revenues'!D601*0.79+'Current &amp; Proposed Revenues'!F601*0.85)*0.8</f>
        <v>912.11280000000011</v>
      </c>
      <c r="J601" s="8">
        <f>(+C601+E601+'Current &amp; Proposed Revenues'!D601*0.79+'Current &amp; Proposed Revenues'!F601*0.85)*0.2</f>
        <v>228.02820000000003</v>
      </c>
      <c r="K601" s="8">
        <f t="shared" si="66"/>
        <v>4136.6453999999994</v>
      </c>
      <c r="L601" s="8">
        <f t="shared" si="67"/>
        <v>827.32908000000009</v>
      </c>
      <c r="M601" s="8">
        <f t="shared" si="68"/>
        <v>2275.1549700000005</v>
      </c>
      <c r="N601" s="8">
        <f t="shared" si="69"/>
        <v>1034.1613500000001</v>
      </c>
      <c r="O601" s="8">
        <f t="shared" si="70"/>
        <v>4136.6454000000003</v>
      </c>
    </row>
    <row r="602" spans="1:15" outlineLevel="1" x14ac:dyDescent="0.25">
      <c r="A602" s="23" t="s">
        <v>1245</v>
      </c>
      <c r="B602" s="22"/>
      <c r="C602" s="13">
        <f t="shared" ref="C602:O602" si="73">SUBTOTAL(9,C582:C601)</f>
        <v>5518.9913500000002</v>
      </c>
      <c r="D602" s="13">
        <f t="shared" si="73"/>
        <v>48249.711949999997</v>
      </c>
      <c r="E602" s="13">
        <f t="shared" si="73"/>
        <v>1412.74845</v>
      </c>
      <c r="F602" s="13">
        <f t="shared" si="73"/>
        <v>101199.83645999999</v>
      </c>
      <c r="G602" s="8">
        <f t="shared" si="73"/>
        <v>156381.28821</v>
      </c>
      <c r="H602" s="8">
        <f t="shared" si="73"/>
        <v>115646.34516</v>
      </c>
      <c r="I602" s="8">
        <f t="shared" si="73"/>
        <v>32587.954440000001</v>
      </c>
      <c r="J602" s="8">
        <f t="shared" si="73"/>
        <v>8146.9886100000003</v>
      </c>
      <c r="K602" s="8">
        <f t="shared" si="73"/>
        <v>156381.28821000003</v>
      </c>
      <c r="L602" s="8">
        <f t="shared" si="73"/>
        <v>31276.257642</v>
      </c>
      <c r="M602" s="8">
        <f t="shared" si="73"/>
        <v>86009.70851550001</v>
      </c>
      <c r="N602" s="8">
        <f t="shared" si="73"/>
        <v>39095.3220525</v>
      </c>
      <c r="O602" s="8">
        <f t="shared" si="73"/>
        <v>156381.28821</v>
      </c>
    </row>
    <row r="603" spans="1:15" outlineLevel="2" x14ac:dyDescent="0.25">
      <c r="A603" s="1" t="s">
        <v>549</v>
      </c>
      <c r="B603" s="1" t="s">
        <v>550</v>
      </c>
      <c r="C603" s="13">
        <v>0</v>
      </c>
      <c r="D603" s="13">
        <v>187</v>
      </c>
      <c r="E603" s="13">
        <v>0</v>
      </c>
      <c r="F603" s="13">
        <v>102.56</v>
      </c>
      <c r="G603" s="8">
        <v>289.56</v>
      </c>
      <c r="H603" s="8">
        <f>+'Current &amp; Proposed Revenues'!D603*1.08+'Current &amp; Proposed Revenues'!F603*5.56</f>
        <v>196.95999999999998</v>
      </c>
      <c r="I603" s="8">
        <f>(+C603+E603+'Current &amp; Proposed Revenues'!D603*0.79+'Current &amp; Proposed Revenues'!F603*0.85)*0.8</f>
        <v>74.08</v>
      </c>
      <c r="J603" s="8">
        <f>(+C603+E603+'Current &amp; Proposed Revenues'!D603*0.79+'Current &amp; Proposed Revenues'!F603*0.85)*0.2</f>
        <v>18.52</v>
      </c>
      <c r="K603" s="8">
        <f t="shared" si="66"/>
        <v>289.55999999999995</v>
      </c>
      <c r="L603" s="8">
        <f t="shared" si="67"/>
        <v>57.912000000000006</v>
      </c>
      <c r="M603" s="8">
        <f t="shared" si="68"/>
        <v>159.25800000000001</v>
      </c>
      <c r="N603" s="8">
        <f t="shared" si="69"/>
        <v>72.39</v>
      </c>
      <c r="O603" s="8">
        <f t="shared" si="70"/>
        <v>289.56</v>
      </c>
    </row>
    <row r="604" spans="1:15" outlineLevel="2" x14ac:dyDescent="0.25">
      <c r="A604" s="1" t="s">
        <v>549</v>
      </c>
      <c r="B604" s="1" t="s">
        <v>551</v>
      </c>
      <c r="C604" s="13">
        <v>0</v>
      </c>
      <c r="D604" s="13">
        <v>43.010000000000005</v>
      </c>
      <c r="E604" s="13">
        <v>0</v>
      </c>
      <c r="F604" s="13">
        <v>794.84</v>
      </c>
      <c r="G604" s="8">
        <v>837.85</v>
      </c>
      <c r="H604" s="8">
        <f>+'Current &amp; Proposed Revenues'!D604*1.08+'Current &amp; Proposed Revenues'!F604*5.56</f>
        <v>714.28</v>
      </c>
      <c r="I604" s="8">
        <f>(+C604+E604+'Current &amp; Proposed Revenues'!D604*0.79+'Current &amp; Proposed Revenues'!F604*0.85)*0.8</f>
        <v>98.855999999999995</v>
      </c>
      <c r="J604" s="8">
        <f>(+C604+E604+'Current &amp; Proposed Revenues'!D604*0.79+'Current &amp; Proposed Revenues'!F604*0.85)*0.2</f>
        <v>24.713999999999999</v>
      </c>
      <c r="K604" s="8">
        <f t="shared" si="66"/>
        <v>837.84999999999991</v>
      </c>
      <c r="L604" s="8">
        <f t="shared" si="67"/>
        <v>167.57000000000002</v>
      </c>
      <c r="M604" s="8">
        <f t="shared" si="68"/>
        <v>460.81750000000005</v>
      </c>
      <c r="N604" s="8">
        <f t="shared" si="69"/>
        <v>209.46250000000001</v>
      </c>
      <c r="O604" s="8">
        <f t="shared" si="70"/>
        <v>837.85</v>
      </c>
    </row>
    <row r="605" spans="1:15" outlineLevel="2" x14ac:dyDescent="0.25">
      <c r="A605" s="1" t="s">
        <v>549</v>
      </c>
      <c r="B605" s="1" t="s">
        <v>445</v>
      </c>
      <c r="C605" s="13">
        <v>0</v>
      </c>
      <c r="D605" s="13">
        <v>187.89760000000001</v>
      </c>
      <c r="E605" s="13">
        <v>0</v>
      </c>
      <c r="F605" s="13">
        <v>192.3</v>
      </c>
      <c r="G605" s="8">
        <v>380.19760000000002</v>
      </c>
      <c r="H605" s="8">
        <f>+'Current &amp; Proposed Revenues'!D605*1.08+'Current &amp; Proposed Revenues'!F605*5.56</f>
        <v>275.3184</v>
      </c>
      <c r="I605" s="8">
        <f>(+C605+E605+'Current &amp; Proposed Revenues'!D605*0.79+'Current &amp; Proposed Revenues'!F605*0.85)*0.8</f>
        <v>83.903360000000021</v>
      </c>
      <c r="J605" s="8">
        <f>(+C605+E605+'Current &amp; Proposed Revenues'!D605*0.79+'Current &amp; Proposed Revenues'!F605*0.85)*0.2</f>
        <v>20.975840000000005</v>
      </c>
      <c r="K605" s="8">
        <f t="shared" si="66"/>
        <v>380.19760000000002</v>
      </c>
      <c r="L605" s="8">
        <f t="shared" si="67"/>
        <v>76.03952000000001</v>
      </c>
      <c r="M605" s="8">
        <f t="shared" si="68"/>
        <v>209.10868000000002</v>
      </c>
      <c r="N605" s="8">
        <f t="shared" si="69"/>
        <v>95.049400000000006</v>
      </c>
      <c r="O605" s="8">
        <f t="shared" si="70"/>
        <v>380.19760000000002</v>
      </c>
    </row>
    <row r="606" spans="1:15" outlineLevel="2" x14ac:dyDescent="0.25">
      <c r="A606" s="1" t="s">
        <v>549</v>
      </c>
      <c r="B606" s="1" t="s">
        <v>552</v>
      </c>
      <c r="C606" s="13">
        <v>0</v>
      </c>
      <c r="D606" s="13">
        <v>35.53</v>
      </c>
      <c r="E606" s="13">
        <v>0</v>
      </c>
      <c r="F606" s="13">
        <v>83.33</v>
      </c>
      <c r="G606" s="8">
        <v>118.86</v>
      </c>
      <c r="H606" s="8">
        <f>+'Current &amp; Proposed Revenues'!D606*1.08+'Current &amp; Proposed Revenues'!F606*5.56</f>
        <v>92.800000000000011</v>
      </c>
      <c r="I606" s="8">
        <f>(+C606+E606+'Current &amp; Proposed Revenues'!D606*0.79+'Current &amp; Proposed Revenues'!F606*0.85)*0.8</f>
        <v>20.848000000000003</v>
      </c>
      <c r="J606" s="8">
        <f>(+C606+E606+'Current &amp; Proposed Revenues'!D606*0.79+'Current &amp; Proposed Revenues'!F606*0.85)*0.2</f>
        <v>5.2120000000000006</v>
      </c>
      <c r="K606" s="8">
        <f t="shared" si="66"/>
        <v>118.86000000000001</v>
      </c>
      <c r="L606" s="8">
        <f t="shared" si="67"/>
        <v>23.772000000000002</v>
      </c>
      <c r="M606" s="8">
        <f t="shared" si="68"/>
        <v>65.373000000000005</v>
      </c>
      <c r="N606" s="8">
        <f t="shared" si="69"/>
        <v>29.715</v>
      </c>
      <c r="O606" s="8">
        <f t="shared" si="70"/>
        <v>118.86000000000001</v>
      </c>
    </row>
    <row r="607" spans="1:15" outlineLevel="2" x14ac:dyDescent="0.25">
      <c r="A607" s="1" t="s">
        <v>549</v>
      </c>
      <c r="B607" s="1" t="s">
        <v>553</v>
      </c>
      <c r="C607" s="13">
        <v>0</v>
      </c>
      <c r="D607" s="13">
        <v>110.33000000000001</v>
      </c>
      <c r="E607" s="13">
        <v>0</v>
      </c>
      <c r="F607" s="13">
        <v>262.81</v>
      </c>
      <c r="G607" s="8">
        <v>373.14</v>
      </c>
      <c r="H607" s="8">
        <f>+'Current &amp; Proposed Revenues'!D607*1.08+'Current &amp; Proposed Revenues'!F607*5.56</f>
        <v>291.68</v>
      </c>
      <c r="I607" s="8">
        <f>(+C607+E607+'Current &amp; Proposed Revenues'!D607*0.79+'Current &amp; Proposed Revenues'!F607*0.85)*0.8</f>
        <v>65.168000000000006</v>
      </c>
      <c r="J607" s="8">
        <f>(+C607+E607+'Current &amp; Proposed Revenues'!D607*0.79+'Current &amp; Proposed Revenues'!F607*0.85)*0.2</f>
        <v>16.292000000000002</v>
      </c>
      <c r="K607" s="8">
        <f t="shared" si="66"/>
        <v>373.14</v>
      </c>
      <c r="L607" s="8">
        <f t="shared" si="67"/>
        <v>74.628</v>
      </c>
      <c r="M607" s="8">
        <f t="shared" si="68"/>
        <v>205.227</v>
      </c>
      <c r="N607" s="8">
        <f t="shared" si="69"/>
        <v>93.284999999999997</v>
      </c>
      <c r="O607" s="8">
        <f t="shared" si="70"/>
        <v>373.14</v>
      </c>
    </row>
    <row r="608" spans="1:15" outlineLevel="2" x14ac:dyDescent="0.25">
      <c r="A608" s="1" t="s">
        <v>549</v>
      </c>
      <c r="B608" s="1" t="s">
        <v>554</v>
      </c>
      <c r="C608" s="13">
        <v>0</v>
      </c>
      <c r="D608" s="13">
        <v>117.81</v>
      </c>
      <c r="E608" s="13">
        <v>0</v>
      </c>
      <c r="F608" s="13">
        <v>0</v>
      </c>
      <c r="G608" s="8">
        <v>117.81</v>
      </c>
      <c r="H608" s="8">
        <f>+'Current &amp; Proposed Revenues'!D608*1.08+'Current &amp; Proposed Revenues'!F608*5.56</f>
        <v>68.040000000000006</v>
      </c>
      <c r="I608" s="8">
        <f>(+C608+E608+'Current &amp; Proposed Revenues'!D608*0.79+'Current &amp; Proposed Revenues'!F608*0.85)*0.8</f>
        <v>39.816000000000003</v>
      </c>
      <c r="J608" s="8">
        <f>(+C608+E608+'Current &amp; Proposed Revenues'!D608*0.79+'Current &amp; Proposed Revenues'!F608*0.85)*0.2</f>
        <v>9.9540000000000006</v>
      </c>
      <c r="K608" s="8">
        <f t="shared" si="66"/>
        <v>117.81</v>
      </c>
      <c r="L608" s="8">
        <f t="shared" si="67"/>
        <v>23.562000000000001</v>
      </c>
      <c r="M608" s="8">
        <f t="shared" si="68"/>
        <v>64.795500000000004</v>
      </c>
      <c r="N608" s="8">
        <f t="shared" si="69"/>
        <v>29.452500000000001</v>
      </c>
      <c r="O608" s="8">
        <f t="shared" si="70"/>
        <v>117.81</v>
      </c>
    </row>
    <row r="609" spans="1:15" outlineLevel="2" x14ac:dyDescent="0.25">
      <c r="A609" s="1" t="s">
        <v>549</v>
      </c>
      <c r="B609" s="1" t="s">
        <v>555</v>
      </c>
      <c r="C609" s="13">
        <v>0</v>
      </c>
      <c r="D609" s="13">
        <v>71.06</v>
      </c>
      <c r="E609" s="13">
        <v>0</v>
      </c>
      <c r="F609" s="13">
        <v>0</v>
      </c>
      <c r="G609" s="8">
        <v>71.06</v>
      </c>
      <c r="H609" s="8">
        <f>+'Current &amp; Proposed Revenues'!D609*1.08+'Current &amp; Proposed Revenues'!F609*5.56</f>
        <v>41.040000000000006</v>
      </c>
      <c r="I609" s="8">
        <f>(+C609+E609+'Current &amp; Proposed Revenues'!D609*0.79+'Current &amp; Proposed Revenues'!F609*0.85)*0.8</f>
        <v>24.016000000000005</v>
      </c>
      <c r="J609" s="8">
        <f>(+C609+E609+'Current &amp; Proposed Revenues'!D609*0.79+'Current &amp; Proposed Revenues'!F609*0.85)*0.2</f>
        <v>6.0040000000000013</v>
      </c>
      <c r="K609" s="8">
        <f t="shared" si="66"/>
        <v>71.060000000000016</v>
      </c>
      <c r="L609" s="8">
        <f t="shared" si="67"/>
        <v>14.212000000000002</v>
      </c>
      <c r="M609" s="8">
        <f t="shared" si="68"/>
        <v>39.083000000000006</v>
      </c>
      <c r="N609" s="8">
        <f t="shared" si="69"/>
        <v>17.765000000000001</v>
      </c>
      <c r="O609" s="8">
        <f t="shared" si="70"/>
        <v>71.06</v>
      </c>
    </row>
    <row r="610" spans="1:15" outlineLevel="2" x14ac:dyDescent="0.25">
      <c r="A610" s="1" t="s">
        <v>549</v>
      </c>
      <c r="B610" s="1" t="s">
        <v>556</v>
      </c>
      <c r="C610" s="13">
        <v>0</v>
      </c>
      <c r="D610" s="13">
        <v>173.91</v>
      </c>
      <c r="E610" s="13">
        <v>0</v>
      </c>
      <c r="F610" s="13">
        <v>448.7</v>
      </c>
      <c r="G610" s="8">
        <v>622.61</v>
      </c>
      <c r="H610" s="8">
        <f>+'Current &amp; Proposed Revenues'!D610*1.08+'Current &amp; Proposed Revenues'!F610*5.56</f>
        <v>489.64</v>
      </c>
      <c r="I610" s="8">
        <f>(+C610+E610+'Current &amp; Proposed Revenues'!D610*0.79+'Current &amp; Proposed Revenues'!F610*0.85)*0.8</f>
        <v>106.376</v>
      </c>
      <c r="J610" s="8">
        <f>(+C610+E610+'Current &amp; Proposed Revenues'!D610*0.79+'Current &amp; Proposed Revenues'!F610*0.85)*0.2</f>
        <v>26.594000000000001</v>
      </c>
      <c r="K610" s="8">
        <f t="shared" ref="K610:K678" si="74">SUM(H610:J610)</f>
        <v>622.61</v>
      </c>
      <c r="L610" s="8">
        <f t="shared" ref="L610:L678" si="75">+G610*0.2</f>
        <v>124.52200000000001</v>
      </c>
      <c r="M610" s="8">
        <f t="shared" ref="M610:M678" si="76">+G610*0.55</f>
        <v>342.43550000000005</v>
      </c>
      <c r="N610" s="8">
        <f t="shared" ref="N610:N678" si="77">+G610*0.25</f>
        <v>155.6525</v>
      </c>
      <c r="O610" s="8">
        <f t="shared" ref="O610:O678" si="78">SUM(L610:N610)</f>
        <v>622.61</v>
      </c>
    </row>
    <row r="611" spans="1:15" outlineLevel="1" x14ac:dyDescent="0.25">
      <c r="A611" s="23" t="s">
        <v>1244</v>
      </c>
      <c r="B611" s="22"/>
      <c r="C611" s="13">
        <f t="shared" ref="C611:O611" si="79">SUBTOTAL(9,C603:C610)</f>
        <v>0</v>
      </c>
      <c r="D611" s="13">
        <f t="shared" si="79"/>
        <v>926.54759999999999</v>
      </c>
      <c r="E611" s="13">
        <f t="shared" si="79"/>
        <v>0</v>
      </c>
      <c r="F611" s="13">
        <f t="shared" si="79"/>
        <v>1884.54</v>
      </c>
      <c r="G611" s="8">
        <f t="shared" si="79"/>
        <v>2811.0875999999998</v>
      </c>
      <c r="H611" s="8">
        <f t="shared" si="79"/>
        <v>2169.7583999999997</v>
      </c>
      <c r="I611" s="8">
        <f t="shared" si="79"/>
        <v>513.0633600000001</v>
      </c>
      <c r="J611" s="8">
        <f t="shared" si="79"/>
        <v>128.26584000000003</v>
      </c>
      <c r="K611" s="8">
        <f t="shared" si="79"/>
        <v>2811.0875999999998</v>
      </c>
      <c r="L611" s="8">
        <f t="shared" si="79"/>
        <v>562.21752000000004</v>
      </c>
      <c r="M611" s="8">
        <f t="shared" si="79"/>
        <v>1546.0981800000002</v>
      </c>
      <c r="N611" s="8">
        <f t="shared" si="79"/>
        <v>702.77189999999996</v>
      </c>
      <c r="O611" s="8">
        <f t="shared" si="79"/>
        <v>2811.0875999999998</v>
      </c>
    </row>
    <row r="612" spans="1:15" outlineLevel="2" x14ac:dyDescent="0.25">
      <c r="A612" s="1" t="s">
        <v>557</v>
      </c>
      <c r="B612" s="1" t="s">
        <v>558</v>
      </c>
      <c r="C612" s="13">
        <v>54.510000000000005</v>
      </c>
      <c r="D612" s="13">
        <v>927.29560000000004</v>
      </c>
      <c r="E612" s="13">
        <v>0</v>
      </c>
      <c r="F612" s="13">
        <v>3121.2213000000002</v>
      </c>
      <c r="G612" s="8">
        <v>4103.0268999999998</v>
      </c>
      <c r="H612" s="8">
        <f>+'Current &amp; Proposed Revenues'!D612*1.08+'Current &amp; Proposed Revenues'!F612*5.56</f>
        <v>3242.8811999999998</v>
      </c>
      <c r="I612" s="8">
        <f>(+C612+E612+'Current &amp; Proposed Revenues'!D612*0.79+'Current &amp; Proposed Revenues'!F612*0.85)*0.8</f>
        <v>688.11656000000005</v>
      </c>
      <c r="J612" s="8">
        <f>(+C612+E612+'Current &amp; Proposed Revenues'!D612*0.79+'Current &amp; Proposed Revenues'!F612*0.85)*0.2</f>
        <v>172.02914000000001</v>
      </c>
      <c r="K612" s="8">
        <f t="shared" si="74"/>
        <v>4103.0268999999998</v>
      </c>
      <c r="L612" s="8">
        <f t="shared" si="75"/>
        <v>820.60537999999997</v>
      </c>
      <c r="M612" s="8">
        <f t="shared" si="76"/>
        <v>2256.6647950000001</v>
      </c>
      <c r="N612" s="8">
        <f t="shared" si="77"/>
        <v>1025.756725</v>
      </c>
      <c r="O612" s="8">
        <f t="shared" si="78"/>
        <v>4103.0268999999998</v>
      </c>
    </row>
    <row r="613" spans="1:15" outlineLevel="2" x14ac:dyDescent="0.25">
      <c r="A613" s="1" t="s">
        <v>557</v>
      </c>
      <c r="B613" s="1" t="s">
        <v>559</v>
      </c>
      <c r="C613" s="13">
        <v>0</v>
      </c>
      <c r="D613" s="13">
        <v>74.800000000000011</v>
      </c>
      <c r="E613" s="13">
        <v>0</v>
      </c>
      <c r="F613" s="13">
        <v>141.661</v>
      </c>
      <c r="G613" s="8">
        <v>216.46100000000001</v>
      </c>
      <c r="H613" s="8">
        <f>+'Current &amp; Proposed Revenues'!D613*1.08+'Current &amp; Proposed Revenues'!F613*5.56</f>
        <v>166.07600000000002</v>
      </c>
      <c r="I613" s="8">
        <f>(+C613+E613+'Current &amp; Proposed Revenues'!D613*0.79+'Current &amp; Proposed Revenues'!F613*0.85)*0.8</f>
        <v>40.308000000000007</v>
      </c>
      <c r="J613" s="8">
        <f>(+C613+E613+'Current &amp; Proposed Revenues'!D613*0.79+'Current &amp; Proposed Revenues'!F613*0.85)*0.2</f>
        <v>10.077000000000002</v>
      </c>
      <c r="K613" s="8">
        <f t="shared" si="74"/>
        <v>216.46100000000001</v>
      </c>
      <c r="L613" s="8">
        <f t="shared" si="75"/>
        <v>43.292200000000008</v>
      </c>
      <c r="M613" s="8">
        <f t="shared" si="76"/>
        <v>119.05355000000002</v>
      </c>
      <c r="N613" s="8">
        <f t="shared" si="77"/>
        <v>54.115250000000003</v>
      </c>
      <c r="O613" s="8">
        <f t="shared" si="78"/>
        <v>216.46100000000001</v>
      </c>
    </row>
    <row r="614" spans="1:15" outlineLevel="2" x14ac:dyDescent="0.25">
      <c r="A614" s="1" t="s">
        <v>557</v>
      </c>
      <c r="B614" s="1" t="s">
        <v>560</v>
      </c>
      <c r="C614" s="13">
        <v>60.830000000000005</v>
      </c>
      <c r="D614" s="13">
        <v>2144.1046000000001</v>
      </c>
      <c r="E614" s="13">
        <v>0</v>
      </c>
      <c r="F614" s="13">
        <v>589.72</v>
      </c>
      <c r="G614" s="8">
        <v>2794.6545999999998</v>
      </c>
      <c r="H614" s="8">
        <f>+'Current &amp; Proposed Revenues'!D614*1.08+'Current &amp; Proposed Revenues'!F614*5.56</f>
        <v>1749.8263999999999</v>
      </c>
      <c r="I614" s="8">
        <f>(+C614+E614+'Current &amp; Proposed Revenues'!D614*0.79+'Current &amp; Proposed Revenues'!F614*0.85)*0.8</f>
        <v>835.86256000000003</v>
      </c>
      <c r="J614" s="8">
        <f>(+C614+E614+'Current &amp; Proposed Revenues'!D614*0.79+'Current &amp; Proposed Revenues'!F614*0.85)*0.2</f>
        <v>208.96564000000001</v>
      </c>
      <c r="K614" s="8">
        <f t="shared" si="74"/>
        <v>2794.6545999999998</v>
      </c>
      <c r="L614" s="8">
        <f t="shared" si="75"/>
        <v>558.93092000000001</v>
      </c>
      <c r="M614" s="8">
        <f t="shared" si="76"/>
        <v>1537.0600300000001</v>
      </c>
      <c r="N614" s="8">
        <f t="shared" si="77"/>
        <v>698.66364999999996</v>
      </c>
      <c r="O614" s="8">
        <f t="shared" si="78"/>
        <v>2794.6546000000003</v>
      </c>
    </row>
    <row r="615" spans="1:15" outlineLevel="2" x14ac:dyDescent="0.25">
      <c r="A615" s="1" t="s">
        <v>557</v>
      </c>
      <c r="B615" s="1" t="s">
        <v>561</v>
      </c>
      <c r="C615" s="13">
        <v>0</v>
      </c>
      <c r="D615" s="13">
        <v>52.36</v>
      </c>
      <c r="E615" s="13">
        <v>0</v>
      </c>
      <c r="F615" s="13">
        <v>0</v>
      </c>
      <c r="G615" s="8">
        <v>52.36</v>
      </c>
      <c r="H615" s="8">
        <f>+'Current &amp; Proposed Revenues'!D615*1.08+'Current &amp; Proposed Revenues'!F615*5.56</f>
        <v>30.240000000000002</v>
      </c>
      <c r="I615" s="8">
        <f>(+C615+E615+'Current &amp; Proposed Revenues'!D615*0.79+'Current &amp; Proposed Revenues'!F615*0.85)*0.8</f>
        <v>17.696000000000002</v>
      </c>
      <c r="J615" s="8">
        <f>(+C615+E615+'Current &amp; Proposed Revenues'!D615*0.79+'Current &amp; Proposed Revenues'!F615*0.85)*0.2</f>
        <v>4.4240000000000004</v>
      </c>
      <c r="K615" s="8">
        <f t="shared" si="74"/>
        <v>52.360000000000007</v>
      </c>
      <c r="L615" s="8">
        <f t="shared" si="75"/>
        <v>10.472000000000001</v>
      </c>
      <c r="M615" s="8">
        <f t="shared" si="76"/>
        <v>28.798000000000002</v>
      </c>
      <c r="N615" s="8">
        <f t="shared" si="77"/>
        <v>13.09</v>
      </c>
      <c r="O615" s="8">
        <f t="shared" si="78"/>
        <v>52.36</v>
      </c>
    </row>
    <row r="616" spans="1:15" outlineLevel="2" x14ac:dyDescent="0.25">
      <c r="A616" s="1" t="s">
        <v>557</v>
      </c>
      <c r="B616" s="1" t="s">
        <v>506</v>
      </c>
      <c r="C616" s="13">
        <v>141.64700000000002</v>
      </c>
      <c r="D616" s="13">
        <v>1496.7293</v>
      </c>
      <c r="E616" s="13">
        <v>0</v>
      </c>
      <c r="F616" s="13">
        <v>1800.7613000000001</v>
      </c>
      <c r="G616" s="8">
        <v>3439.1376</v>
      </c>
      <c r="H616" s="8">
        <f>+'Current &amp; Proposed Revenues'!D616*1.08+'Current &amp; Proposed Revenues'!F616*5.56</f>
        <v>2426.3919999999998</v>
      </c>
      <c r="I616" s="8">
        <f>(+C616+E616+'Current &amp; Proposed Revenues'!D616*0.79+'Current &amp; Proposed Revenues'!F616*0.85)*0.8</f>
        <v>810.19648000000007</v>
      </c>
      <c r="J616" s="8">
        <f>(+C616+E616+'Current &amp; Proposed Revenues'!D616*0.79+'Current &amp; Proposed Revenues'!F616*0.85)*0.2</f>
        <v>202.54912000000002</v>
      </c>
      <c r="K616" s="8">
        <f t="shared" si="74"/>
        <v>3439.1376</v>
      </c>
      <c r="L616" s="8">
        <f t="shared" si="75"/>
        <v>687.82752000000005</v>
      </c>
      <c r="M616" s="8">
        <f t="shared" si="76"/>
        <v>1891.5256800000002</v>
      </c>
      <c r="N616" s="8">
        <f t="shared" si="77"/>
        <v>859.78440000000001</v>
      </c>
      <c r="O616" s="8">
        <f t="shared" si="78"/>
        <v>3439.1376000000005</v>
      </c>
    </row>
    <row r="617" spans="1:15" outlineLevel="2" x14ac:dyDescent="0.25">
      <c r="A617" s="1" t="s">
        <v>557</v>
      </c>
      <c r="B617" s="1" t="s">
        <v>11</v>
      </c>
      <c r="C617" s="13">
        <v>45.425000000000004</v>
      </c>
      <c r="D617" s="13">
        <v>2159.9061000000002</v>
      </c>
      <c r="E617" s="13">
        <v>34</v>
      </c>
      <c r="F617" s="13">
        <v>4422.5154000000002</v>
      </c>
      <c r="G617" s="8">
        <v>6661.8465000000006</v>
      </c>
      <c r="H617" s="8">
        <f>+'Current &amp; Proposed Revenues'!D617*1.08+'Current &amp; Proposed Revenues'!F617*5.56</f>
        <v>5083.4988000000003</v>
      </c>
      <c r="I617" s="8">
        <f>(+C617+E617+'Current &amp; Proposed Revenues'!D617*0.79+'Current &amp; Proposed Revenues'!F617*0.85)*0.8</f>
        <v>1262.6781600000002</v>
      </c>
      <c r="J617" s="8">
        <f>(+C617+E617+'Current &amp; Proposed Revenues'!D617*0.79+'Current &amp; Proposed Revenues'!F617*0.85)*0.2</f>
        <v>315.66954000000004</v>
      </c>
      <c r="K617" s="8">
        <f t="shared" si="74"/>
        <v>6661.8465000000006</v>
      </c>
      <c r="L617" s="8">
        <f t="shared" si="75"/>
        <v>1332.3693000000003</v>
      </c>
      <c r="M617" s="8">
        <f t="shared" si="76"/>
        <v>3664.0155750000008</v>
      </c>
      <c r="N617" s="8">
        <f t="shared" si="77"/>
        <v>1665.4616250000001</v>
      </c>
      <c r="O617" s="8">
        <f t="shared" si="78"/>
        <v>6661.8465000000015</v>
      </c>
    </row>
    <row r="618" spans="1:15" outlineLevel="2" x14ac:dyDescent="0.25">
      <c r="A618" s="1" t="s">
        <v>557</v>
      </c>
      <c r="B618" s="1" t="s">
        <v>562</v>
      </c>
      <c r="C618" s="13">
        <v>17.380000000000003</v>
      </c>
      <c r="D618" s="13">
        <v>230.51490000000001</v>
      </c>
      <c r="E618" s="13">
        <v>0</v>
      </c>
      <c r="F618" s="13">
        <v>653.65334000000007</v>
      </c>
      <c r="G618" s="8">
        <v>901.54824000000008</v>
      </c>
      <c r="H618" s="8">
        <f>+'Current &amp; Proposed Revenues'!D618*1.08+'Current &amp; Proposed Revenues'!F618*5.56</f>
        <v>700.10703999999987</v>
      </c>
      <c r="I618" s="8">
        <f>(+C618+E618+'Current &amp; Proposed Revenues'!D618*0.79+'Current &amp; Proposed Revenues'!F618*0.85)*0.8</f>
        <v>161.15296000000001</v>
      </c>
      <c r="J618" s="8">
        <f>(+C618+E618+'Current &amp; Proposed Revenues'!D618*0.79+'Current &amp; Proposed Revenues'!F618*0.85)*0.2</f>
        <v>40.288240000000002</v>
      </c>
      <c r="K618" s="8">
        <f t="shared" si="74"/>
        <v>901.54823999999985</v>
      </c>
      <c r="L618" s="8">
        <f t="shared" si="75"/>
        <v>180.30964800000004</v>
      </c>
      <c r="M618" s="8">
        <f t="shared" si="76"/>
        <v>495.85153200000008</v>
      </c>
      <c r="N618" s="8">
        <f t="shared" si="77"/>
        <v>225.38706000000002</v>
      </c>
      <c r="O618" s="8">
        <f t="shared" si="78"/>
        <v>901.54824000000008</v>
      </c>
    </row>
    <row r="619" spans="1:15" outlineLevel="2" x14ac:dyDescent="0.25">
      <c r="A619" s="1" t="s">
        <v>557</v>
      </c>
      <c r="B619" s="1" t="s">
        <v>563</v>
      </c>
      <c r="C619" s="13">
        <v>38.71</v>
      </c>
      <c r="D619" s="13">
        <v>1175.4259000000002</v>
      </c>
      <c r="E619" s="13">
        <v>0</v>
      </c>
      <c r="F619" s="13">
        <v>184.54390000000001</v>
      </c>
      <c r="G619" s="8">
        <v>1398.6798000000003</v>
      </c>
      <c r="H619" s="8">
        <f>+'Current &amp; Proposed Revenues'!D619*1.08+'Current &amp; Proposed Revenues'!F619*5.56</f>
        <v>838.92800000000011</v>
      </c>
      <c r="I619" s="8">
        <f>(+C619+E619+'Current &amp; Proposed Revenues'!D619*0.79+'Current &amp; Proposed Revenues'!F619*0.85)*0.8</f>
        <v>447.80144000000013</v>
      </c>
      <c r="J619" s="8">
        <f>(+C619+E619+'Current &amp; Proposed Revenues'!D619*0.79+'Current &amp; Proposed Revenues'!F619*0.85)*0.2</f>
        <v>111.95036000000003</v>
      </c>
      <c r="K619" s="8">
        <f t="shared" si="74"/>
        <v>1398.6798000000003</v>
      </c>
      <c r="L619" s="8">
        <f t="shared" si="75"/>
        <v>279.73596000000009</v>
      </c>
      <c r="M619" s="8">
        <f t="shared" si="76"/>
        <v>769.27389000000028</v>
      </c>
      <c r="N619" s="8">
        <f t="shared" si="77"/>
        <v>349.66995000000009</v>
      </c>
      <c r="O619" s="8">
        <f t="shared" si="78"/>
        <v>1398.6798000000003</v>
      </c>
    </row>
    <row r="620" spans="1:15" outlineLevel="2" x14ac:dyDescent="0.25">
      <c r="A620" s="1" t="s">
        <v>557</v>
      </c>
      <c r="B620" s="1" t="s">
        <v>564</v>
      </c>
      <c r="C620" s="13">
        <v>0</v>
      </c>
      <c r="D620" s="13">
        <v>576.22367000000008</v>
      </c>
      <c r="E620" s="13">
        <v>0</v>
      </c>
      <c r="F620" s="13">
        <v>397.42</v>
      </c>
      <c r="G620" s="8">
        <v>973.64367000000016</v>
      </c>
      <c r="H620" s="8">
        <f>+'Current &amp; Proposed Revenues'!D620*1.08+'Current &amp; Proposed Revenues'!F620*5.56</f>
        <v>677.51228000000003</v>
      </c>
      <c r="I620" s="8">
        <f>(+C620+E620+'Current &amp; Proposed Revenues'!D620*0.79+'Current &amp; Proposed Revenues'!F620*0.85)*0.8</f>
        <v>236.90511200000003</v>
      </c>
      <c r="J620" s="8">
        <f>(+C620+E620+'Current &amp; Proposed Revenues'!D620*0.79+'Current &amp; Proposed Revenues'!F620*0.85)*0.2</f>
        <v>59.226278000000008</v>
      </c>
      <c r="K620" s="8">
        <f t="shared" si="74"/>
        <v>973.64367000000004</v>
      </c>
      <c r="L620" s="8">
        <f t="shared" si="75"/>
        <v>194.72873400000003</v>
      </c>
      <c r="M620" s="8">
        <f t="shared" si="76"/>
        <v>535.50401850000014</v>
      </c>
      <c r="N620" s="8">
        <f t="shared" si="77"/>
        <v>243.41091750000004</v>
      </c>
      <c r="O620" s="8">
        <f t="shared" si="78"/>
        <v>973.64367000000016</v>
      </c>
    </row>
    <row r="621" spans="1:15" outlineLevel="2" x14ac:dyDescent="0.25">
      <c r="A621" s="1" t="s">
        <v>557</v>
      </c>
      <c r="B621" s="1" t="s">
        <v>565</v>
      </c>
      <c r="C621" s="13">
        <v>63.2</v>
      </c>
      <c r="D621" s="13">
        <v>1613.4173000000001</v>
      </c>
      <c r="E621" s="13">
        <v>85.722499999999997</v>
      </c>
      <c r="F621" s="13">
        <v>2374.0076000000004</v>
      </c>
      <c r="G621" s="8">
        <v>4136.3474000000006</v>
      </c>
      <c r="H621" s="8">
        <f>+'Current &amp; Proposed Revenues'!D621*1.08+'Current &amp; Proposed Revenues'!F621*5.56</f>
        <v>2991.0147999999999</v>
      </c>
      <c r="I621" s="8">
        <f>(+C621+E621+'Current &amp; Proposed Revenues'!D621*0.79+'Current &amp; Proposed Revenues'!F621*0.85)*0.8</f>
        <v>916.26607999999999</v>
      </c>
      <c r="J621" s="8">
        <f>(+C621+E621+'Current &amp; Proposed Revenues'!D621*0.79+'Current &amp; Proposed Revenues'!F621*0.85)*0.2</f>
        <v>229.06652</v>
      </c>
      <c r="K621" s="8">
        <f t="shared" si="74"/>
        <v>4136.3473999999997</v>
      </c>
      <c r="L621" s="8">
        <f t="shared" si="75"/>
        <v>827.26948000000016</v>
      </c>
      <c r="M621" s="8">
        <f t="shared" si="76"/>
        <v>2274.9910700000005</v>
      </c>
      <c r="N621" s="8">
        <f t="shared" si="77"/>
        <v>1034.0868500000001</v>
      </c>
      <c r="O621" s="8">
        <f t="shared" si="78"/>
        <v>4136.3474000000006</v>
      </c>
    </row>
    <row r="622" spans="1:15" outlineLevel="2" x14ac:dyDescent="0.25">
      <c r="A622" s="1" t="s">
        <v>557</v>
      </c>
      <c r="B622" s="1" t="s">
        <v>566</v>
      </c>
      <c r="C622" s="13">
        <v>10.27</v>
      </c>
      <c r="D622" s="13">
        <v>1060.0282000000002</v>
      </c>
      <c r="E622" s="13">
        <v>0</v>
      </c>
      <c r="F622" s="13">
        <v>1597.6925000000001</v>
      </c>
      <c r="G622" s="8">
        <v>2667.9907000000003</v>
      </c>
      <c r="H622" s="8">
        <f>+'Current &amp; Proposed Revenues'!D622*1.08+'Current &amp; Proposed Revenues'!F622*5.56</f>
        <v>1998.0388</v>
      </c>
      <c r="I622" s="8">
        <f>(+C622+E622+'Current &amp; Proposed Revenues'!D622*0.79+'Current &amp; Proposed Revenues'!F622*0.85)*0.8</f>
        <v>535.96152000000006</v>
      </c>
      <c r="J622" s="8">
        <f>(+C622+E622+'Current &amp; Proposed Revenues'!D622*0.79+'Current &amp; Proposed Revenues'!F622*0.85)*0.2</f>
        <v>133.99038000000002</v>
      </c>
      <c r="K622" s="8">
        <f t="shared" si="74"/>
        <v>2667.9907000000003</v>
      </c>
      <c r="L622" s="8">
        <f t="shared" si="75"/>
        <v>533.59814000000006</v>
      </c>
      <c r="M622" s="8">
        <f t="shared" si="76"/>
        <v>1467.3948850000004</v>
      </c>
      <c r="N622" s="8">
        <f t="shared" si="77"/>
        <v>666.99767500000007</v>
      </c>
      <c r="O622" s="8">
        <f t="shared" si="78"/>
        <v>2667.9907000000003</v>
      </c>
    </row>
    <row r="623" spans="1:15" outlineLevel="1" x14ac:dyDescent="0.25">
      <c r="A623" s="23" t="s">
        <v>1243</v>
      </c>
      <c r="B623" s="22"/>
      <c r="C623" s="13">
        <f t="shared" ref="C623:O623" si="80">SUBTOTAL(9,C612:C622)</f>
        <v>431.97199999999998</v>
      </c>
      <c r="D623" s="13">
        <f t="shared" si="80"/>
        <v>11510.80557</v>
      </c>
      <c r="E623" s="13">
        <f t="shared" si="80"/>
        <v>119.7225</v>
      </c>
      <c r="F623" s="13">
        <f t="shared" si="80"/>
        <v>15283.196340000002</v>
      </c>
      <c r="G623" s="8">
        <f t="shared" si="80"/>
        <v>27345.696410000004</v>
      </c>
      <c r="H623" s="8">
        <f t="shared" si="80"/>
        <v>19904.515319999999</v>
      </c>
      <c r="I623" s="8">
        <f t="shared" si="80"/>
        <v>5952.944872</v>
      </c>
      <c r="J623" s="8">
        <f t="shared" si="80"/>
        <v>1488.236218</v>
      </c>
      <c r="K623" s="8">
        <f t="shared" si="80"/>
        <v>27345.696410000004</v>
      </c>
      <c r="L623" s="8">
        <f t="shared" si="80"/>
        <v>5469.1392820000001</v>
      </c>
      <c r="M623" s="8">
        <f t="shared" si="80"/>
        <v>15040.133025500003</v>
      </c>
      <c r="N623" s="8">
        <f t="shared" si="80"/>
        <v>6836.424102500001</v>
      </c>
      <c r="O623" s="8">
        <f t="shared" si="80"/>
        <v>27345.696410000011</v>
      </c>
    </row>
    <row r="624" spans="1:15" outlineLevel="2" x14ac:dyDescent="0.25">
      <c r="A624" s="1" t="s">
        <v>567</v>
      </c>
      <c r="B624" s="1" t="s">
        <v>568</v>
      </c>
      <c r="C624" s="13">
        <v>231.47</v>
      </c>
      <c r="D624" s="13">
        <v>3735.7738000000004</v>
      </c>
      <c r="E624" s="13">
        <v>34</v>
      </c>
      <c r="F624" s="13">
        <v>4916.2136</v>
      </c>
      <c r="G624" s="8">
        <v>8917.4573999999993</v>
      </c>
      <c r="H624" s="8">
        <f>+'Current &amp; Proposed Revenues'!D624*1.08+'Current &amp; Proposed Revenues'!F624*5.56</f>
        <v>6421.8567999999996</v>
      </c>
      <c r="I624" s="8">
        <f>(+C624+E624+'Current &amp; Proposed Revenues'!D624*0.79+'Current &amp; Proposed Revenues'!F624*0.85)*0.8</f>
        <v>1996.4804800000002</v>
      </c>
      <c r="J624" s="8">
        <f>(+C624+E624+'Current &amp; Proposed Revenues'!D624*0.79+'Current &amp; Proposed Revenues'!F624*0.85)*0.2</f>
        <v>499.12012000000004</v>
      </c>
      <c r="K624" s="8">
        <f t="shared" si="74"/>
        <v>8917.4573999999993</v>
      </c>
      <c r="L624" s="8">
        <f t="shared" si="75"/>
        <v>1783.4914799999999</v>
      </c>
      <c r="M624" s="8">
        <f t="shared" si="76"/>
        <v>4904.6015699999998</v>
      </c>
      <c r="N624" s="8">
        <f t="shared" si="77"/>
        <v>2229.3643499999998</v>
      </c>
      <c r="O624" s="8">
        <f t="shared" si="78"/>
        <v>8917.4573999999993</v>
      </c>
    </row>
    <row r="625" spans="1:15" outlineLevel="2" x14ac:dyDescent="0.25">
      <c r="A625" s="1" t="s">
        <v>567</v>
      </c>
      <c r="B625" s="1" t="s">
        <v>569</v>
      </c>
      <c r="C625" s="13">
        <v>45.03</v>
      </c>
      <c r="D625" s="13">
        <v>904.81820000000005</v>
      </c>
      <c r="E625" s="13">
        <v>14.45</v>
      </c>
      <c r="F625" s="13">
        <v>4826.7300000000005</v>
      </c>
      <c r="G625" s="8">
        <v>5791.0282000000007</v>
      </c>
      <c r="H625" s="8">
        <f>+'Current &amp; Proposed Revenues'!D625*1.08+'Current &amp; Proposed Revenues'!F625*5.56</f>
        <v>4709.2487999999994</v>
      </c>
      <c r="I625" s="8">
        <f>(+C625+E625+'Current &amp; Proposed Revenues'!D625*0.79+'Current &amp; Proposed Revenues'!F625*0.85)*0.8</f>
        <v>865.42351999999994</v>
      </c>
      <c r="J625" s="8">
        <f>(+C625+E625+'Current &amp; Proposed Revenues'!D625*0.79+'Current &amp; Proposed Revenues'!F625*0.85)*0.2</f>
        <v>216.35587999999998</v>
      </c>
      <c r="K625" s="8">
        <f t="shared" si="74"/>
        <v>5791.0281999999997</v>
      </c>
      <c r="L625" s="8">
        <f t="shared" si="75"/>
        <v>1158.2056400000001</v>
      </c>
      <c r="M625" s="8">
        <f t="shared" si="76"/>
        <v>3185.0655100000008</v>
      </c>
      <c r="N625" s="8">
        <f t="shared" si="77"/>
        <v>1447.7570500000002</v>
      </c>
      <c r="O625" s="8">
        <f t="shared" si="78"/>
        <v>5791.0282000000007</v>
      </c>
    </row>
    <row r="626" spans="1:15" outlineLevel="2" x14ac:dyDescent="0.25">
      <c r="A626" s="1" t="s">
        <v>567</v>
      </c>
      <c r="B626" s="1" t="s">
        <v>570</v>
      </c>
      <c r="C626" s="13">
        <v>8.6900000000000013</v>
      </c>
      <c r="D626" s="13">
        <v>4148.6698000000006</v>
      </c>
      <c r="E626" s="13">
        <v>0</v>
      </c>
      <c r="F626" s="13">
        <v>11013.309450000001</v>
      </c>
      <c r="G626" s="8">
        <v>15170.669250000001</v>
      </c>
      <c r="H626" s="8">
        <f>+'Current &amp; Proposed Revenues'!D626*1.08+'Current &amp; Proposed Revenues'!F626*5.56</f>
        <v>11948.909399999999</v>
      </c>
      <c r="I626" s="8">
        <f>(+C626+E626+'Current &amp; Proposed Revenues'!D626*0.79+'Current &amp; Proposed Revenues'!F626*0.85)*0.8</f>
        <v>2577.4078800000007</v>
      </c>
      <c r="J626" s="8">
        <f>(+C626+E626+'Current &amp; Proposed Revenues'!D626*0.79+'Current &amp; Proposed Revenues'!F626*0.85)*0.2</f>
        <v>644.35197000000016</v>
      </c>
      <c r="K626" s="8">
        <f t="shared" si="74"/>
        <v>15170.669249999999</v>
      </c>
      <c r="L626" s="8">
        <f t="shared" si="75"/>
        <v>3034.1338500000002</v>
      </c>
      <c r="M626" s="8">
        <f t="shared" si="76"/>
        <v>8343.8680875000009</v>
      </c>
      <c r="N626" s="8">
        <f t="shared" si="77"/>
        <v>3792.6673125000002</v>
      </c>
      <c r="O626" s="8">
        <f t="shared" si="78"/>
        <v>15170.669250000001</v>
      </c>
    </row>
    <row r="627" spans="1:15" outlineLevel="2" x14ac:dyDescent="0.25">
      <c r="A627" s="1" t="s">
        <v>567</v>
      </c>
      <c r="B627" s="1" t="s">
        <v>521</v>
      </c>
      <c r="C627" s="13">
        <v>81.812400000000011</v>
      </c>
      <c r="D627" s="13">
        <v>5428.6810599999999</v>
      </c>
      <c r="E627" s="13">
        <v>258.62949999999995</v>
      </c>
      <c r="F627" s="13">
        <v>12032.275099999999</v>
      </c>
      <c r="G627" s="8">
        <v>17801.39806</v>
      </c>
      <c r="H627" s="8">
        <f>+'Current &amp; Proposed Revenues'!D627*1.08+'Current &amp; Proposed Revenues'!F627*5.56</f>
        <v>13572.012639999999</v>
      </c>
      <c r="I627" s="8">
        <f>(+C627+E627+'Current &amp; Proposed Revenues'!D627*0.79+'Current &amp; Proposed Revenues'!F627*0.85)*0.8</f>
        <v>3383.5083359999999</v>
      </c>
      <c r="J627" s="8">
        <f>(+C627+E627+'Current &amp; Proposed Revenues'!D627*0.79+'Current &amp; Proposed Revenues'!F627*0.85)*0.2</f>
        <v>845.87708399999997</v>
      </c>
      <c r="K627" s="8">
        <f t="shared" si="74"/>
        <v>17801.39806</v>
      </c>
      <c r="L627" s="8">
        <f t="shared" si="75"/>
        <v>3560.2796120000003</v>
      </c>
      <c r="M627" s="8">
        <f t="shared" si="76"/>
        <v>9790.7689330000012</v>
      </c>
      <c r="N627" s="8">
        <f t="shared" si="77"/>
        <v>4450.3495149999999</v>
      </c>
      <c r="O627" s="8">
        <f t="shared" si="78"/>
        <v>17801.39806</v>
      </c>
    </row>
    <row r="628" spans="1:15" outlineLevel="2" x14ac:dyDescent="0.25">
      <c r="A628" s="1" t="s">
        <v>567</v>
      </c>
      <c r="B628" s="1" t="s">
        <v>571</v>
      </c>
      <c r="C628" s="13">
        <v>75.697800000000001</v>
      </c>
      <c r="D628" s="13">
        <v>1725.7482000000002</v>
      </c>
      <c r="E628" s="13">
        <v>0</v>
      </c>
      <c r="F628" s="13">
        <v>14569.224899999999</v>
      </c>
      <c r="G628" s="8">
        <v>16370.670899999999</v>
      </c>
      <c r="H628" s="8">
        <f>+'Current &amp; Proposed Revenues'!D628*1.08+'Current &amp; Proposed Revenues'!F628*5.56</f>
        <v>13633.957199999999</v>
      </c>
      <c r="I628" s="8">
        <f>(+C628+E628+'Current &amp; Proposed Revenues'!D628*0.79+'Current &amp; Proposed Revenues'!F628*0.85)*0.8</f>
        <v>2189.3709599999997</v>
      </c>
      <c r="J628" s="8">
        <f>(+C628+E628+'Current &amp; Proposed Revenues'!D628*0.79+'Current &amp; Proposed Revenues'!F628*0.85)*0.2</f>
        <v>547.34273999999994</v>
      </c>
      <c r="K628" s="8">
        <f t="shared" si="74"/>
        <v>16370.670899999999</v>
      </c>
      <c r="L628" s="8">
        <f t="shared" si="75"/>
        <v>3274.13418</v>
      </c>
      <c r="M628" s="8">
        <f t="shared" si="76"/>
        <v>9003.8689950000007</v>
      </c>
      <c r="N628" s="8">
        <f t="shared" si="77"/>
        <v>4092.6677249999998</v>
      </c>
      <c r="O628" s="8">
        <f t="shared" si="78"/>
        <v>16370.670900000001</v>
      </c>
    </row>
    <row r="629" spans="1:15" outlineLevel="2" x14ac:dyDescent="0.25">
      <c r="A629" s="1" t="s">
        <v>567</v>
      </c>
      <c r="B629" s="1" t="s">
        <v>572</v>
      </c>
      <c r="C629" s="13">
        <v>112.97</v>
      </c>
      <c r="D629" s="13">
        <v>2900.8375000000001</v>
      </c>
      <c r="E629" s="13">
        <v>0</v>
      </c>
      <c r="F629" s="13">
        <v>8239.7345000000005</v>
      </c>
      <c r="G629" s="8">
        <v>11253.542000000001</v>
      </c>
      <c r="H629" s="8">
        <f>+'Current &amp; Proposed Revenues'!D629*1.08+'Current &amp; Proposed Revenues'!F629*5.56</f>
        <v>8822.4519999999993</v>
      </c>
      <c r="I629" s="8">
        <f>(+C629+E629+'Current &amp; Proposed Revenues'!D629*0.79+'Current &amp; Proposed Revenues'!F629*0.85)*0.8</f>
        <v>1944.8720000000003</v>
      </c>
      <c r="J629" s="8">
        <f>(+C629+E629+'Current &amp; Proposed Revenues'!D629*0.79+'Current &amp; Proposed Revenues'!F629*0.85)*0.2</f>
        <v>486.21800000000007</v>
      </c>
      <c r="K629" s="8">
        <f t="shared" si="74"/>
        <v>11253.542000000001</v>
      </c>
      <c r="L629" s="8">
        <f t="shared" si="75"/>
        <v>2250.7084000000004</v>
      </c>
      <c r="M629" s="8">
        <f t="shared" si="76"/>
        <v>6189.4481000000014</v>
      </c>
      <c r="N629" s="8">
        <f t="shared" si="77"/>
        <v>2813.3855000000003</v>
      </c>
      <c r="O629" s="8">
        <f t="shared" si="78"/>
        <v>11253.542000000001</v>
      </c>
    </row>
    <row r="630" spans="1:15" outlineLevel="2" x14ac:dyDescent="0.25">
      <c r="A630" s="1" t="s">
        <v>567</v>
      </c>
      <c r="B630" s="1" t="s">
        <v>97</v>
      </c>
      <c r="C630" s="13">
        <v>0</v>
      </c>
      <c r="D630" s="13">
        <v>910.25990000000002</v>
      </c>
      <c r="E630" s="13">
        <v>0</v>
      </c>
      <c r="F630" s="13">
        <v>5280.1093000000001</v>
      </c>
      <c r="G630" s="8">
        <v>6190.3692000000001</v>
      </c>
      <c r="H630" s="8">
        <f>+'Current &amp; Proposed Revenues'!D630*1.08+'Current &amp; Proposed Revenues'!F630*5.56</f>
        <v>5105.6503999999995</v>
      </c>
      <c r="I630" s="8">
        <f>(+C630+E630+'Current &amp; Proposed Revenues'!D630*0.79+'Current &amp; Proposed Revenues'!F630*0.85)*0.8</f>
        <v>867.77503999999999</v>
      </c>
      <c r="J630" s="8">
        <f>(+C630+E630+'Current &amp; Proposed Revenues'!D630*0.79+'Current &amp; Proposed Revenues'!F630*0.85)*0.2</f>
        <v>216.94376</v>
      </c>
      <c r="K630" s="8">
        <f t="shared" si="74"/>
        <v>6190.3691999999992</v>
      </c>
      <c r="L630" s="8">
        <f t="shared" si="75"/>
        <v>1238.07384</v>
      </c>
      <c r="M630" s="8">
        <f t="shared" si="76"/>
        <v>3404.7030600000003</v>
      </c>
      <c r="N630" s="8">
        <f t="shared" si="77"/>
        <v>1547.5923</v>
      </c>
      <c r="O630" s="8">
        <f t="shared" si="78"/>
        <v>6190.369200000001</v>
      </c>
    </row>
    <row r="631" spans="1:15" outlineLevel="2" x14ac:dyDescent="0.25">
      <c r="A631" s="1" t="s">
        <v>567</v>
      </c>
      <c r="B631" s="1" t="s">
        <v>573</v>
      </c>
      <c r="C631" s="13">
        <v>56.09</v>
      </c>
      <c r="D631" s="13">
        <v>788.69681000000003</v>
      </c>
      <c r="E631" s="13">
        <v>0</v>
      </c>
      <c r="F631" s="13">
        <v>3161.5081500000001</v>
      </c>
      <c r="G631" s="8">
        <v>4006.2949600000002</v>
      </c>
      <c r="H631" s="8">
        <f>+'Current &amp; Proposed Revenues'!D631*1.08+'Current &amp; Proposed Revenues'!F631*5.56</f>
        <v>3197.7794399999993</v>
      </c>
      <c r="I631" s="8">
        <f>(+C631+E631+'Current &amp; Proposed Revenues'!D631*0.79+'Current &amp; Proposed Revenues'!F631*0.85)*0.8</f>
        <v>646.81241599999998</v>
      </c>
      <c r="J631" s="8">
        <f>(+C631+E631+'Current &amp; Proposed Revenues'!D631*0.79+'Current &amp; Proposed Revenues'!F631*0.85)*0.2</f>
        <v>161.703104</v>
      </c>
      <c r="K631" s="8">
        <f t="shared" si="74"/>
        <v>4006.2949599999993</v>
      </c>
      <c r="L631" s="8">
        <f t="shared" si="75"/>
        <v>801.25899200000003</v>
      </c>
      <c r="M631" s="8">
        <f t="shared" si="76"/>
        <v>2203.4622280000003</v>
      </c>
      <c r="N631" s="8">
        <f t="shared" si="77"/>
        <v>1001.57374</v>
      </c>
      <c r="O631" s="8">
        <f t="shared" si="78"/>
        <v>4006.2949600000002</v>
      </c>
    </row>
    <row r="632" spans="1:15" outlineLevel="2" x14ac:dyDescent="0.25">
      <c r="A632" s="1" t="s">
        <v>567</v>
      </c>
      <c r="B632" s="1" t="s">
        <v>574</v>
      </c>
      <c r="C632" s="13">
        <v>55.197300000000006</v>
      </c>
      <c r="D632" s="13">
        <v>1834.3952000000002</v>
      </c>
      <c r="E632" s="13">
        <v>0</v>
      </c>
      <c r="F632" s="13">
        <v>4867.6257999999998</v>
      </c>
      <c r="G632" s="8">
        <v>6757.2183000000005</v>
      </c>
      <c r="H632" s="8">
        <f>+'Current &amp; Proposed Revenues'!D632*1.08+'Current &amp; Proposed Revenues'!F632*5.56</f>
        <v>5281.5896000000002</v>
      </c>
      <c r="I632" s="8">
        <f>(+C632+E632+'Current &amp; Proposed Revenues'!D632*0.79+'Current &amp; Proposed Revenues'!F632*0.85)*0.8</f>
        <v>1180.5029600000003</v>
      </c>
      <c r="J632" s="8">
        <f>(+C632+E632+'Current &amp; Proposed Revenues'!D632*0.79+'Current &amp; Proposed Revenues'!F632*0.85)*0.2</f>
        <v>295.12574000000006</v>
      </c>
      <c r="K632" s="8">
        <f t="shared" si="74"/>
        <v>6757.2183000000014</v>
      </c>
      <c r="L632" s="8">
        <f t="shared" si="75"/>
        <v>1351.4436600000001</v>
      </c>
      <c r="M632" s="8">
        <f t="shared" si="76"/>
        <v>3716.4700650000004</v>
      </c>
      <c r="N632" s="8">
        <f t="shared" si="77"/>
        <v>1689.3045750000001</v>
      </c>
      <c r="O632" s="8">
        <f t="shared" si="78"/>
        <v>6757.2183000000005</v>
      </c>
    </row>
    <row r="633" spans="1:15" outlineLevel="2" x14ac:dyDescent="0.25">
      <c r="A633" s="1" t="s">
        <v>567</v>
      </c>
      <c r="B633" s="1" t="s">
        <v>575</v>
      </c>
      <c r="C633" s="13">
        <v>25.311600000000002</v>
      </c>
      <c r="D633" s="13">
        <v>577.19420000000002</v>
      </c>
      <c r="E633" s="13">
        <v>0</v>
      </c>
      <c r="F633" s="13">
        <v>6383.7830999999996</v>
      </c>
      <c r="G633" s="8">
        <v>6986.2888999999996</v>
      </c>
      <c r="H633" s="8">
        <f>+'Current &amp; Proposed Revenues'!D633*1.08+'Current &amp; Proposed Revenues'!F633*5.56</f>
        <v>5870.6123999999991</v>
      </c>
      <c r="I633" s="8">
        <f>(+C633+E633+'Current &amp; Proposed Revenues'!D633*0.79+'Current &amp; Proposed Revenues'!F633*0.85)*0.8</f>
        <v>892.54120000000012</v>
      </c>
      <c r="J633" s="8">
        <f>(+C633+E633+'Current &amp; Proposed Revenues'!D633*0.79+'Current &amp; Proposed Revenues'!F633*0.85)*0.2</f>
        <v>223.13530000000003</v>
      </c>
      <c r="K633" s="8">
        <f t="shared" si="74"/>
        <v>6986.2888999999996</v>
      </c>
      <c r="L633" s="8">
        <f t="shared" si="75"/>
        <v>1397.2577799999999</v>
      </c>
      <c r="M633" s="8">
        <f t="shared" si="76"/>
        <v>3842.4588950000002</v>
      </c>
      <c r="N633" s="8">
        <f t="shared" si="77"/>
        <v>1746.5722249999999</v>
      </c>
      <c r="O633" s="8">
        <f t="shared" si="78"/>
        <v>6986.2888999999996</v>
      </c>
    </row>
    <row r="634" spans="1:15" outlineLevel="2" x14ac:dyDescent="0.25">
      <c r="A634" s="1" t="s">
        <v>567</v>
      </c>
      <c r="B634" s="1" t="s">
        <v>335</v>
      </c>
      <c r="C634" s="13">
        <v>57.67</v>
      </c>
      <c r="D634" s="13">
        <v>2371.2591100000004</v>
      </c>
      <c r="E634" s="13">
        <v>0</v>
      </c>
      <c r="F634" s="13">
        <v>9515.1963000000014</v>
      </c>
      <c r="G634" s="8">
        <v>11944.125410000002</v>
      </c>
      <c r="H634" s="8">
        <f>+'Current &amp; Proposed Revenues'!D634*1.08+'Current &amp; Proposed Revenues'!F634*5.56</f>
        <v>9622.9280400000007</v>
      </c>
      <c r="I634" s="8">
        <f>(+C634+E634+'Current &amp; Proposed Revenues'!D634*0.79+'Current &amp; Proposed Revenues'!F634*0.85)*0.8</f>
        <v>1856.9578959999999</v>
      </c>
      <c r="J634" s="8">
        <f>(+C634+E634+'Current &amp; Proposed Revenues'!D634*0.79+'Current &amp; Proposed Revenues'!F634*0.85)*0.2</f>
        <v>464.23947399999997</v>
      </c>
      <c r="K634" s="8">
        <f t="shared" si="74"/>
        <v>11944.125410000001</v>
      </c>
      <c r="L634" s="8">
        <f t="shared" si="75"/>
        <v>2388.8250820000007</v>
      </c>
      <c r="M634" s="8">
        <f t="shared" si="76"/>
        <v>6569.2689755000019</v>
      </c>
      <c r="N634" s="8">
        <f t="shared" si="77"/>
        <v>2986.0313525000006</v>
      </c>
      <c r="O634" s="8">
        <f t="shared" si="78"/>
        <v>11944.125410000002</v>
      </c>
    </row>
    <row r="635" spans="1:15" outlineLevel="1" x14ac:dyDescent="0.25">
      <c r="A635" s="23" t="s">
        <v>1242</v>
      </c>
      <c r="B635" s="22"/>
      <c r="C635" s="13">
        <f t="shared" ref="C635:O635" si="81">SUBTOTAL(9,C624:C634)</f>
        <v>749.93910000000005</v>
      </c>
      <c r="D635" s="13">
        <f t="shared" si="81"/>
        <v>25326.333780000001</v>
      </c>
      <c r="E635" s="13">
        <f t="shared" si="81"/>
        <v>307.07949999999994</v>
      </c>
      <c r="F635" s="13">
        <f t="shared" si="81"/>
        <v>84805.710200000001</v>
      </c>
      <c r="G635" s="8">
        <f t="shared" si="81"/>
        <v>111189.06258000001</v>
      </c>
      <c r="H635" s="8">
        <f t="shared" si="81"/>
        <v>88186.996719999996</v>
      </c>
      <c r="I635" s="8">
        <f t="shared" si="81"/>
        <v>18401.652688000002</v>
      </c>
      <c r="J635" s="8">
        <f t="shared" si="81"/>
        <v>4600.4131720000005</v>
      </c>
      <c r="K635" s="8">
        <f t="shared" si="81"/>
        <v>111189.06258</v>
      </c>
      <c r="L635" s="8">
        <f t="shared" si="81"/>
        <v>22237.812516000002</v>
      </c>
      <c r="M635" s="8">
        <f t="shared" si="81"/>
        <v>61153.984419000015</v>
      </c>
      <c r="N635" s="8">
        <f t="shared" si="81"/>
        <v>27797.265645000003</v>
      </c>
      <c r="O635" s="8">
        <f t="shared" si="81"/>
        <v>111189.06258000001</v>
      </c>
    </row>
    <row r="636" spans="1:15" outlineLevel="2" x14ac:dyDescent="0.25">
      <c r="A636" s="1" t="s">
        <v>576</v>
      </c>
      <c r="B636" s="1" t="s">
        <v>577</v>
      </c>
      <c r="C636" s="13">
        <v>58.001800000000003</v>
      </c>
      <c r="D636" s="13">
        <v>971.67070000000012</v>
      </c>
      <c r="E636" s="13">
        <v>79.899999999999991</v>
      </c>
      <c r="F636" s="13">
        <v>971.75599999999997</v>
      </c>
      <c r="G636" s="8">
        <v>2081.3285000000001</v>
      </c>
      <c r="H636" s="8">
        <f>+'Current &amp; Proposed Revenues'!D636*1.08+'Current &amp; Proposed Revenues'!F636*5.56</f>
        <v>1404.0747999999999</v>
      </c>
      <c r="I636" s="8">
        <f>(+C636+E636+'Current &amp; Proposed Revenues'!D636*0.79+'Current &amp; Proposed Revenues'!F636*0.85)*0.8</f>
        <v>541.8029600000001</v>
      </c>
      <c r="J636" s="8">
        <f>(+C636+E636+'Current &amp; Proposed Revenues'!D636*0.79+'Current &amp; Proposed Revenues'!F636*0.85)*0.2</f>
        <v>135.45074000000002</v>
      </c>
      <c r="K636" s="8">
        <f t="shared" si="74"/>
        <v>2081.3285000000001</v>
      </c>
      <c r="L636" s="8">
        <f t="shared" si="75"/>
        <v>416.26570000000004</v>
      </c>
      <c r="M636" s="8">
        <f t="shared" si="76"/>
        <v>1144.7306750000002</v>
      </c>
      <c r="N636" s="8">
        <f t="shared" si="77"/>
        <v>520.33212500000002</v>
      </c>
      <c r="O636" s="8">
        <f t="shared" si="78"/>
        <v>2081.3285000000001</v>
      </c>
    </row>
    <row r="637" spans="1:15" outlineLevel="2" x14ac:dyDescent="0.25">
      <c r="A637" s="1" t="s">
        <v>576</v>
      </c>
      <c r="B637" s="1" t="s">
        <v>578</v>
      </c>
      <c r="C637" s="13">
        <v>0</v>
      </c>
      <c r="D637" s="13">
        <v>1143.5050000000001</v>
      </c>
      <c r="E637" s="13">
        <v>0</v>
      </c>
      <c r="F637" s="13">
        <v>960.08980000000008</v>
      </c>
      <c r="G637" s="8">
        <v>2103.5948000000003</v>
      </c>
      <c r="H637" s="8">
        <f>+'Current &amp; Proposed Revenues'!D637*1.08+'Current &amp; Proposed Revenues'!F637*5.56</f>
        <v>1493.1968000000002</v>
      </c>
      <c r="I637" s="8">
        <f>(+C637+E637+'Current &amp; Proposed Revenues'!D637*0.79+'Current &amp; Proposed Revenues'!F637*0.85)*0.8</f>
        <v>488.31840000000005</v>
      </c>
      <c r="J637" s="8">
        <f>(+C637+E637+'Current &amp; Proposed Revenues'!D637*0.79+'Current &amp; Proposed Revenues'!F637*0.85)*0.2</f>
        <v>122.07960000000001</v>
      </c>
      <c r="K637" s="8">
        <f t="shared" si="74"/>
        <v>2103.5948000000003</v>
      </c>
      <c r="L637" s="8">
        <f t="shared" si="75"/>
        <v>420.7189600000001</v>
      </c>
      <c r="M637" s="8">
        <f t="shared" si="76"/>
        <v>1156.9771400000002</v>
      </c>
      <c r="N637" s="8">
        <f t="shared" si="77"/>
        <v>525.89870000000008</v>
      </c>
      <c r="O637" s="8">
        <f t="shared" si="78"/>
        <v>2103.5948000000003</v>
      </c>
    </row>
    <row r="638" spans="1:15" outlineLevel="2" x14ac:dyDescent="0.25">
      <c r="A638" s="1" t="s">
        <v>576</v>
      </c>
      <c r="B638" s="1" t="s">
        <v>579</v>
      </c>
      <c r="C638" s="13">
        <v>0</v>
      </c>
      <c r="D638" s="13">
        <v>74.388600000000011</v>
      </c>
      <c r="E638" s="13">
        <v>0</v>
      </c>
      <c r="F638" s="13">
        <v>211.53</v>
      </c>
      <c r="G638" s="8">
        <v>285.91860000000003</v>
      </c>
      <c r="H638" s="8">
        <f>+'Current &amp; Proposed Revenues'!D638*1.08+'Current &amp; Proposed Revenues'!F638*5.56</f>
        <v>226.44239999999999</v>
      </c>
      <c r="I638" s="8">
        <f>(+C638+E638+'Current &amp; Proposed Revenues'!D638*0.79+'Current &amp; Proposed Revenues'!F638*0.85)*0.8</f>
        <v>47.580960000000005</v>
      </c>
      <c r="J638" s="8">
        <f>(+C638+E638+'Current &amp; Proposed Revenues'!D638*0.79+'Current &amp; Proposed Revenues'!F638*0.85)*0.2</f>
        <v>11.895240000000001</v>
      </c>
      <c r="K638" s="8">
        <f t="shared" si="74"/>
        <v>285.91860000000003</v>
      </c>
      <c r="L638" s="8">
        <f t="shared" si="75"/>
        <v>57.183720000000008</v>
      </c>
      <c r="M638" s="8">
        <f t="shared" si="76"/>
        <v>157.25523000000004</v>
      </c>
      <c r="N638" s="8">
        <f t="shared" si="77"/>
        <v>71.479650000000007</v>
      </c>
      <c r="O638" s="8">
        <f t="shared" si="78"/>
        <v>285.91860000000003</v>
      </c>
    </row>
    <row r="639" spans="1:15" outlineLevel="2" x14ac:dyDescent="0.25">
      <c r="A639" s="1" t="s">
        <v>576</v>
      </c>
      <c r="B639" s="1" t="s">
        <v>580</v>
      </c>
      <c r="C639" s="13">
        <v>0</v>
      </c>
      <c r="D639" s="13">
        <v>518.49490000000003</v>
      </c>
      <c r="E639" s="13">
        <v>0</v>
      </c>
      <c r="F639" s="13">
        <v>602.54</v>
      </c>
      <c r="G639" s="8">
        <v>1121.0349000000001</v>
      </c>
      <c r="H639" s="8">
        <f>+'Current &amp; Proposed Revenues'!D639*1.08+'Current &amp; Proposed Revenues'!F639*5.56</f>
        <v>822.09159999999997</v>
      </c>
      <c r="I639" s="8">
        <f>(+C639+E639+'Current &amp; Proposed Revenues'!D639*0.79+'Current &amp; Proposed Revenues'!F639*0.85)*0.8</f>
        <v>239.15463999999997</v>
      </c>
      <c r="J639" s="8">
        <f>(+C639+E639+'Current &amp; Proposed Revenues'!D639*0.79+'Current &amp; Proposed Revenues'!F639*0.85)*0.2</f>
        <v>59.788659999999993</v>
      </c>
      <c r="K639" s="8">
        <f t="shared" si="74"/>
        <v>1121.0348999999999</v>
      </c>
      <c r="L639" s="8">
        <f t="shared" si="75"/>
        <v>224.20698000000004</v>
      </c>
      <c r="M639" s="8">
        <f t="shared" si="76"/>
        <v>616.56919500000015</v>
      </c>
      <c r="N639" s="8">
        <f t="shared" si="77"/>
        <v>280.25872500000003</v>
      </c>
      <c r="O639" s="8">
        <f t="shared" si="78"/>
        <v>1121.0349000000001</v>
      </c>
    </row>
    <row r="640" spans="1:15" outlineLevel="2" x14ac:dyDescent="0.25">
      <c r="A640" s="1" t="s">
        <v>576</v>
      </c>
      <c r="B640" s="1" t="s">
        <v>581</v>
      </c>
      <c r="C640" s="13">
        <v>0</v>
      </c>
      <c r="D640" s="13">
        <v>671.76010000000008</v>
      </c>
      <c r="E640" s="13">
        <v>0</v>
      </c>
      <c r="F640" s="13">
        <v>0</v>
      </c>
      <c r="G640" s="8">
        <v>671.76010000000008</v>
      </c>
      <c r="H640" s="8">
        <f>+'Current &amp; Proposed Revenues'!D640*1.08+'Current &amp; Proposed Revenues'!F640*5.56</f>
        <v>387.96840000000003</v>
      </c>
      <c r="I640" s="8">
        <f>(+C640+E640+'Current &amp; Proposed Revenues'!D640*0.79+'Current &amp; Proposed Revenues'!F640*0.85)*0.8</f>
        <v>227.03336000000004</v>
      </c>
      <c r="J640" s="8">
        <f>(+C640+E640+'Current &amp; Proposed Revenues'!D640*0.79+'Current &amp; Proposed Revenues'!F640*0.85)*0.2</f>
        <v>56.758340000000011</v>
      </c>
      <c r="K640" s="8">
        <f t="shared" si="74"/>
        <v>671.76010000000008</v>
      </c>
      <c r="L640" s="8">
        <f t="shared" si="75"/>
        <v>134.35202000000001</v>
      </c>
      <c r="M640" s="8">
        <f t="shared" si="76"/>
        <v>369.46805500000005</v>
      </c>
      <c r="N640" s="8">
        <f t="shared" si="77"/>
        <v>167.94002500000002</v>
      </c>
      <c r="O640" s="8">
        <f t="shared" si="78"/>
        <v>671.76010000000008</v>
      </c>
    </row>
    <row r="641" spans="1:15" outlineLevel="2" x14ac:dyDescent="0.25">
      <c r="A641" s="1" t="s">
        <v>576</v>
      </c>
      <c r="B641" s="1" t="s">
        <v>582</v>
      </c>
      <c r="C641" s="13">
        <v>7.9</v>
      </c>
      <c r="D641" s="13">
        <v>76.67</v>
      </c>
      <c r="E641" s="13">
        <v>0</v>
      </c>
      <c r="F641" s="13">
        <v>0</v>
      </c>
      <c r="G641" s="8">
        <v>84.570000000000007</v>
      </c>
      <c r="H641" s="8">
        <f>+'Current &amp; Proposed Revenues'!D641*1.08+'Current &amp; Proposed Revenues'!F641*5.56</f>
        <v>44.28</v>
      </c>
      <c r="I641" s="8">
        <f>(+C641+E641+'Current &amp; Proposed Revenues'!D641*0.79+'Current &amp; Proposed Revenues'!F641*0.85)*0.8</f>
        <v>32.231999999999999</v>
      </c>
      <c r="J641" s="8">
        <f>(+C641+E641+'Current &amp; Proposed Revenues'!D641*0.79+'Current &amp; Proposed Revenues'!F641*0.85)*0.2</f>
        <v>8.0579999999999998</v>
      </c>
      <c r="K641" s="8">
        <f t="shared" si="74"/>
        <v>84.57</v>
      </c>
      <c r="L641" s="8">
        <f t="shared" si="75"/>
        <v>16.914000000000001</v>
      </c>
      <c r="M641" s="8">
        <f t="shared" si="76"/>
        <v>46.513500000000008</v>
      </c>
      <c r="N641" s="8">
        <f t="shared" si="77"/>
        <v>21.142500000000002</v>
      </c>
      <c r="O641" s="8">
        <f t="shared" si="78"/>
        <v>84.570000000000007</v>
      </c>
    </row>
    <row r="642" spans="1:15" outlineLevel="2" x14ac:dyDescent="0.25">
      <c r="A642" s="1" t="s">
        <v>576</v>
      </c>
      <c r="B642" s="1" t="s">
        <v>583</v>
      </c>
      <c r="C642" s="13">
        <v>15.010000000000002</v>
      </c>
      <c r="D642" s="13">
        <v>631.66730000000007</v>
      </c>
      <c r="E642" s="13">
        <v>13.6</v>
      </c>
      <c r="F642" s="13">
        <v>1602.5</v>
      </c>
      <c r="G642" s="8">
        <v>2262.7773000000002</v>
      </c>
      <c r="H642" s="8">
        <f>+'Current &amp; Proposed Revenues'!D642*1.08+'Current &amp; Proposed Revenues'!F642*5.56</f>
        <v>1754.8132000000001</v>
      </c>
      <c r="I642" s="8">
        <f>(+C642+E642+'Current &amp; Proposed Revenues'!D642*0.79+'Current &amp; Proposed Revenues'!F642*0.85)*0.8</f>
        <v>406.37128000000007</v>
      </c>
      <c r="J642" s="8">
        <f>(+C642+E642+'Current &amp; Proposed Revenues'!D642*0.79+'Current &amp; Proposed Revenues'!F642*0.85)*0.2</f>
        <v>101.59282000000002</v>
      </c>
      <c r="K642" s="8">
        <f t="shared" si="74"/>
        <v>2262.7772999999997</v>
      </c>
      <c r="L642" s="8">
        <f t="shared" si="75"/>
        <v>452.55546000000004</v>
      </c>
      <c r="M642" s="8">
        <f t="shared" si="76"/>
        <v>1244.5275150000002</v>
      </c>
      <c r="N642" s="8">
        <f t="shared" si="77"/>
        <v>565.69432500000005</v>
      </c>
      <c r="O642" s="8">
        <f t="shared" si="78"/>
        <v>2262.7773000000002</v>
      </c>
    </row>
    <row r="643" spans="1:15" outlineLevel="2" x14ac:dyDescent="0.25">
      <c r="A643" s="1" t="s">
        <v>576</v>
      </c>
      <c r="B643" s="1" t="s">
        <v>584</v>
      </c>
      <c r="C643" s="13">
        <v>39.5</v>
      </c>
      <c r="D643" s="13">
        <v>431.97</v>
      </c>
      <c r="E643" s="13">
        <v>10.676</v>
      </c>
      <c r="F643" s="13">
        <v>198.71</v>
      </c>
      <c r="G643" s="8">
        <v>680.85599999999999</v>
      </c>
      <c r="H643" s="8">
        <f>+'Current &amp; Proposed Revenues'!D643*1.08+'Current &amp; Proposed Revenues'!F643*5.56</f>
        <v>421.84000000000003</v>
      </c>
      <c r="I643" s="8">
        <f>(+C643+E643+'Current &amp; Proposed Revenues'!D643*0.79+'Current &amp; Proposed Revenues'!F643*0.85)*0.8</f>
        <v>207.21280000000002</v>
      </c>
      <c r="J643" s="8">
        <f>(+C643+E643+'Current &amp; Proposed Revenues'!D643*0.79+'Current &amp; Proposed Revenues'!F643*0.85)*0.2</f>
        <v>51.803200000000004</v>
      </c>
      <c r="K643" s="8">
        <f t="shared" si="74"/>
        <v>680.85599999999999</v>
      </c>
      <c r="L643" s="8">
        <f t="shared" si="75"/>
        <v>136.1712</v>
      </c>
      <c r="M643" s="8">
        <f t="shared" si="76"/>
        <v>374.47080000000005</v>
      </c>
      <c r="N643" s="8">
        <f t="shared" si="77"/>
        <v>170.214</v>
      </c>
      <c r="O643" s="8">
        <f t="shared" si="78"/>
        <v>680.85599999999999</v>
      </c>
    </row>
    <row r="644" spans="1:15" outlineLevel="2" x14ac:dyDescent="0.25">
      <c r="A644" s="1" t="s">
        <v>576</v>
      </c>
      <c r="B644" s="1" t="s">
        <v>585</v>
      </c>
      <c r="C644" s="13">
        <v>56.09</v>
      </c>
      <c r="D644" s="13">
        <v>681.61500000000001</v>
      </c>
      <c r="E644" s="13">
        <v>0</v>
      </c>
      <c r="F644" s="13">
        <v>0</v>
      </c>
      <c r="G644" s="8">
        <v>737.70500000000004</v>
      </c>
      <c r="H644" s="8">
        <f>+'Current &amp; Proposed Revenues'!D644*1.08+'Current &amp; Proposed Revenues'!F644*5.56</f>
        <v>393.66</v>
      </c>
      <c r="I644" s="8">
        <f>(+C644+E644+'Current &amp; Proposed Revenues'!D644*0.79+'Current &amp; Proposed Revenues'!F644*0.85)*0.8</f>
        <v>275.23600000000005</v>
      </c>
      <c r="J644" s="8">
        <f>(+C644+E644+'Current &amp; Proposed Revenues'!D644*0.79+'Current &amp; Proposed Revenues'!F644*0.85)*0.2</f>
        <v>68.809000000000012</v>
      </c>
      <c r="K644" s="8">
        <f t="shared" si="74"/>
        <v>737.70500000000004</v>
      </c>
      <c r="L644" s="8">
        <f t="shared" si="75"/>
        <v>147.54100000000003</v>
      </c>
      <c r="M644" s="8">
        <f t="shared" si="76"/>
        <v>405.73775000000006</v>
      </c>
      <c r="N644" s="8">
        <f t="shared" si="77"/>
        <v>184.42625000000001</v>
      </c>
      <c r="O644" s="8">
        <f t="shared" si="78"/>
        <v>737.70500000000004</v>
      </c>
    </row>
    <row r="645" spans="1:15" outlineLevel="2" x14ac:dyDescent="0.25">
      <c r="A645" s="1" t="s">
        <v>576</v>
      </c>
      <c r="B645" s="1" t="s">
        <v>586</v>
      </c>
      <c r="C645" s="13">
        <v>0</v>
      </c>
      <c r="D645" s="13">
        <v>402.05</v>
      </c>
      <c r="E645" s="13">
        <v>0</v>
      </c>
      <c r="F645" s="13">
        <v>112.175</v>
      </c>
      <c r="G645" s="8">
        <v>514.22500000000002</v>
      </c>
      <c r="H645" s="8">
        <f>+'Current &amp; Proposed Revenues'!D645*1.08+'Current &amp; Proposed Revenues'!F645*5.56</f>
        <v>329.5</v>
      </c>
      <c r="I645" s="8">
        <f>(+C645+E645+'Current &amp; Proposed Revenues'!D645*0.79+'Current &amp; Proposed Revenues'!F645*0.85)*0.8</f>
        <v>147.78</v>
      </c>
      <c r="J645" s="8">
        <f>(+C645+E645+'Current &amp; Proposed Revenues'!D645*0.79+'Current &amp; Proposed Revenues'!F645*0.85)*0.2</f>
        <v>36.945</v>
      </c>
      <c r="K645" s="8">
        <f t="shared" si="74"/>
        <v>514.22500000000002</v>
      </c>
      <c r="L645" s="8">
        <f t="shared" si="75"/>
        <v>102.84500000000001</v>
      </c>
      <c r="M645" s="8">
        <f t="shared" si="76"/>
        <v>282.82375000000002</v>
      </c>
      <c r="N645" s="8">
        <f t="shared" si="77"/>
        <v>128.55625000000001</v>
      </c>
      <c r="O645" s="8">
        <f t="shared" si="78"/>
        <v>514.22500000000002</v>
      </c>
    </row>
    <row r="646" spans="1:15" outlineLevel="2" x14ac:dyDescent="0.25">
      <c r="A646" s="1" t="s">
        <v>576</v>
      </c>
      <c r="B646" s="1" t="s">
        <v>587</v>
      </c>
      <c r="C646" s="13">
        <v>0</v>
      </c>
      <c r="D646" s="13">
        <v>379.61</v>
      </c>
      <c r="E646" s="13">
        <v>0</v>
      </c>
      <c r="F646" s="13">
        <v>0</v>
      </c>
      <c r="G646" s="8">
        <v>379.61</v>
      </c>
      <c r="H646" s="8">
        <f>+'Current &amp; Proposed Revenues'!D646*1.08+'Current &amp; Proposed Revenues'!F646*5.56</f>
        <v>219.24</v>
      </c>
      <c r="I646" s="8">
        <f>(+C646+E646+'Current &amp; Proposed Revenues'!D646*0.79+'Current &amp; Proposed Revenues'!F646*0.85)*0.8</f>
        <v>128.29600000000002</v>
      </c>
      <c r="J646" s="8">
        <f>(+C646+E646+'Current &amp; Proposed Revenues'!D646*0.79+'Current &amp; Proposed Revenues'!F646*0.85)*0.2</f>
        <v>32.074000000000005</v>
      </c>
      <c r="K646" s="8">
        <f t="shared" si="74"/>
        <v>379.61000000000007</v>
      </c>
      <c r="L646" s="8">
        <f t="shared" si="75"/>
        <v>75.922000000000011</v>
      </c>
      <c r="M646" s="8">
        <f t="shared" si="76"/>
        <v>208.78550000000001</v>
      </c>
      <c r="N646" s="8">
        <f t="shared" si="77"/>
        <v>94.902500000000003</v>
      </c>
      <c r="O646" s="8">
        <f t="shared" si="78"/>
        <v>379.61</v>
      </c>
    </row>
    <row r="647" spans="1:15" outlineLevel="2" x14ac:dyDescent="0.25">
      <c r="A647" s="1" t="s">
        <v>576</v>
      </c>
      <c r="B647" s="1" t="s">
        <v>588</v>
      </c>
      <c r="C647" s="13">
        <v>0</v>
      </c>
      <c r="D647" s="13">
        <v>409.5487</v>
      </c>
      <c r="E647" s="13">
        <v>0</v>
      </c>
      <c r="F647" s="13">
        <v>1146.8771999999999</v>
      </c>
      <c r="G647" s="8">
        <v>1556.4259</v>
      </c>
      <c r="H647" s="8">
        <f>+'Current &amp; Proposed Revenues'!D647*1.08+'Current &amp; Proposed Revenues'!F647*5.56</f>
        <v>1231.326</v>
      </c>
      <c r="I647" s="8">
        <f>(+C647+E647+'Current &amp; Proposed Revenues'!D647*0.79+'Current &amp; Proposed Revenues'!F647*0.85)*0.8</f>
        <v>260.07992000000002</v>
      </c>
      <c r="J647" s="8">
        <f>(+C647+E647+'Current &amp; Proposed Revenues'!D647*0.79+'Current &amp; Proposed Revenues'!F647*0.85)*0.2</f>
        <v>65.019980000000004</v>
      </c>
      <c r="K647" s="8">
        <f t="shared" si="74"/>
        <v>1556.4259000000002</v>
      </c>
      <c r="L647" s="8">
        <f t="shared" si="75"/>
        <v>311.28518000000003</v>
      </c>
      <c r="M647" s="8">
        <f t="shared" si="76"/>
        <v>856.03424500000006</v>
      </c>
      <c r="N647" s="8">
        <f t="shared" si="77"/>
        <v>389.10647499999999</v>
      </c>
      <c r="O647" s="8">
        <f t="shared" si="78"/>
        <v>1556.4259000000002</v>
      </c>
    </row>
    <row r="648" spans="1:15" outlineLevel="2" x14ac:dyDescent="0.25">
      <c r="A648" s="1" t="s">
        <v>576</v>
      </c>
      <c r="B648" s="1" t="s">
        <v>381</v>
      </c>
      <c r="C648" s="13">
        <v>0</v>
      </c>
      <c r="D648" s="13">
        <v>0</v>
      </c>
      <c r="E648" s="13">
        <v>0</v>
      </c>
      <c r="F648" s="13">
        <v>64.741</v>
      </c>
      <c r="G648" s="8">
        <v>64.741</v>
      </c>
      <c r="H648" s="8">
        <f>+'Current &amp; Proposed Revenues'!D648*1.08+'Current &amp; Proposed Revenues'!F648*5.56</f>
        <v>56.155999999999992</v>
      </c>
      <c r="I648" s="8">
        <f>(+C648+E648+'Current &amp; Proposed Revenues'!D648*0.79+'Current &amp; Proposed Revenues'!F648*0.85)*0.8</f>
        <v>6.8679999999999994</v>
      </c>
      <c r="J648" s="8">
        <f>(+C648+E648+'Current &amp; Proposed Revenues'!D648*0.79+'Current &amp; Proposed Revenues'!F648*0.85)*0.2</f>
        <v>1.7169999999999999</v>
      </c>
      <c r="K648" s="8">
        <f t="shared" si="74"/>
        <v>64.741</v>
      </c>
      <c r="L648" s="8">
        <f t="shared" si="75"/>
        <v>12.9482</v>
      </c>
      <c r="M648" s="8">
        <f t="shared" si="76"/>
        <v>35.607550000000003</v>
      </c>
      <c r="N648" s="8">
        <f t="shared" si="77"/>
        <v>16.18525</v>
      </c>
      <c r="O648" s="8">
        <f t="shared" si="78"/>
        <v>64.741</v>
      </c>
    </row>
    <row r="649" spans="1:15" outlineLevel="2" x14ac:dyDescent="0.25">
      <c r="A649" s="1" t="s">
        <v>576</v>
      </c>
      <c r="B649" s="1" t="s">
        <v>589</v>
      </c>
      <c r="C649" s="13">
        <v>0</v>
      </c>
      <c r="D649" s="13">
        <v>61.71</v>
      </c>
      <c r="E649" s="13">
        <v>0</v>
      </c>
      <c r="F649" s="13">
        <v>0</v>
      </c>
      <c r="G649" s="8">
        <v>61.71</v>
      </c>
      <c r="H649" s="8">
        <f>+'Current &amp; Proposed Revenues'!D649*1.08+'Current &amp; Proposed Revenues'!F649*5.56</f>
        <v>35.64</v>
      </c>
      <c r="I649" s="8">
        <f>(+C649+E649+'Current &amp; Proposed Revenues'!D649*0.79+'Current &amp; Proposed Revenues'!F649*0.85)*0.8</f>
        <v>20.856000000000002</v>
      </c>
      <c r="J649" s="8">
        <f>(+C649+E649+'Current &amp; Proposed Revenues'!D649*0.79+'Current &amp; Proposed Revenues'!F649*0.85)*0.2</f>
        <v>5.2140000000000004</v>
      </c>
      <c r="K649" s="8">
        <f t="shared" si="74"/>
        <v>61.71</v>
      </c>
      <c r="L649" s="8">
        <f t="shared" si="75"/>
        <v>12.342000000000001</v>
      </c>
      <c r="M649" s="8">
        <f t="shared" si="76"/>
        <v>33.9405</v>
      </c>
      <c r="N649" s="8">
        <f t="shared" si="77"/>
        <v>15.4275</v>
      </c>
      <c r="O649" s="8">
        <f t="shared" si="78"/>
        <v>61.71</v>
      </c>
    </row>
    <row r="650" spans="1:15" outlineLevel="2" x14ac:dyDescent="0.25">
      <c r="A650" s="1" t="s">
        <v>576</v>
      </c>
      <c r="B650" s="1" t="s">
        <v>590</v>
      </c>
      <c r="C650" s="13">
        <v>7.9</v>
      </c>
      <c r="D650" s="13">
        <v>649.82500000000005</v>
      </c>
      <c r="E650" s="13">
        <v>0</v>
      </c>
      <c r="F650" s="13">
        <v>493.57</v>
      </c>
      <c r="G650" s="8">
        <v>1151.2950000000001</v>
      </c>
      <c r="H650" s="8">
        <f>+'Current &amp; Proposed Revenues'!D650*1.08+'Current &amp; Proposed Revenues'!F650*5.56</f>
        <v>803.42</v>
      </c>
      <c r="I650" s="8">
        <f>(+C650+E650+'Current &amp; Proposed Revenues'!D650*0.79+'Current &amp; Proposed Revenues'!F650*0.85)*0.8</f>
        <v>278.3</v>
      </c>
      <c r="J650" s="8">
        <f>(+C650+E650+'Current &amp; Proposed Revenues'!D650*0.79+'Current &amp; Proposed Revenues'!F650*0.85)*0.2</f>
        <v>69.575000000000003</v>
      </c>
      <c r="K650" s="8">
        <f t="shared" si="74"/>
        <v>1151.2950000000001</v>
      </c>
      <c r="L650" s="8">
        <f t="shared" si="75"/>
        <v>230.25900000000001</v>
      </c>
      <c r="M650" s="8">
        <f t="shared" si="76"/>
        <v>633.21225000000004</v>
      </c>
      <c r="N650" s="8">
        <f t="shared" si="77"/>
        <v>287.82375000000002</v>
      </c>
      <c r="O650" s="8">
        <f t="shared" si="78"/>
        <v>1151.2950000000001</v>
      </c>
    </row>
    <row r="651" spans="1:15" outlineLevel="2" x14ac:dyDescent="0.25">
      <c r="A651" s="1" t="s">
        <v>576</v>
      </c>
      <c r="B651" s="1" t="s">
        <v>591</v>
      </c>
      <c r="C651" s="13">
        <v>0</v>
      </c>
      <c r="D651" s="13">
        <v>29.92</v>
      </c>
      <c r="E651" s="13">
        <v>0</v>
      </c>
      <c r="F651" s="13">
        <v>0</v>
      </c>
      <c r="G651" s="8">
        <v>29.92</v>
      </c>
      <c r="H651" s="8">
        <f>+'Current &amp; Proposed Revenues'!D651*1.08+'Current &amp; Proposed Revenues'!F651*5.56</f>
        <v>17.28</v>
      </c>
      <c r="I651" s="8">
        <f>(+C651+E651+'Current &amp; Proposed Revenues'!D651*0.79+'Current &amp; Proposed Revenues'!F651*0.85)*0.8</f>
        <v>10.112000000000002</v>
      </c>
      <c r="J651" s="8">
        <f>(+C651+E651+'Current &amp; Proposed Revenues'!D651*0.79+'Current &amp; Proposed Revenues'!F651*0.85)*0.2</f>
        <v>2.5280000000000005</v>
      </c>
      <c r="K651" s="8">
        <f t="shared" si="74"/>
        <v>29.92</v>
      </c>
      <c r="L651" s="8">
        <f t="shared" si="75"/>
        <v>5.9840000000000009</v>
      </c>
      <c r="M651" s="8">
        <f t="shared" si="76"/>
        <v>16.456000000000003</v>
      </c>
      <c r="N651" s="8">
        <f t="shared" si="77"/>
        <v>7.48</v>
      </c>
      <c r="O651" s="8">
        <f t="shared" si="78"/>
        <v>29.920000000000005</v>
      </c>
    </row>
    <row r="652" spans="1:15" outlineLevel="2" x14ac:dyDescent="0.25">
      <c r="A652" s="1" t="s">
        <v>576</v>
      </c>
      <c r="B652" s="1" t="s">
        <v>592</v>
      </c>
      <c r="C652" s="13">
        <v>7.9</v>
      </c>
      <c r="D652" s="13">
        <v>877.01130000000012</v>
      </c>
      <c r="E652" s="13">
        <v>0</v>
      </c>
      <c r="F652" s="13">
        <v>884.58</v>
      </c>
      <c r="G652" s="8">
        <v>1769.4913000000001</v>
      </c>
      <c r="H652" s="8">
        <f>+'Current &amp; Proposed Revenues'!D652*1.08+'Current &amp; Proposed Revenues'!F652*5.56</f>
        <v>1273.7891999999999</v>
      </c>
      <c r="I652" s="8">
        <f>(+C652+E652+'Current &amp; Proposed Revenues'!D652*0.79+'Current &amp; Proposed Revenues'!F652*0.85)*0.8</f>
        <v>396.56168000000002</v>
      </c>
      <c r="J652" s="8">
        <f>(+C652+E652+'Current &amp; Proposed Revenues'!D652*0.79+'Current &amp; Proposed Revenues'!F652*0.85)*0.2</f>
        <v>99.140420000000006</v>
      </c>
      <c r="K652" s="8">
        <f t="shared" si="74"/>
        <v>1769.4912999999999</v>
      </c>
      <c r="L652" s="8">
        <f t="shared" si="75"/>
        <v>353.89826000000005</v>
      </c>
      <c r="M652" s="8">
        <f t="shared" si="76"/>
        <v>973.22021500000017</v>
      </c>
      <c r="N652" s="8">
        <f t="shared" si="77"/>
        <v>442.37282500000003</v>
      </c>
      <c r="O652" s="8">
        <f t="shared" si="78"/>
        <v>1769.4913000000001</v>
      </c>
    </row>
    <row r="653" spans="1:15" outlineLevel="2" x14ac:dyDescent="0.25">
      <c r="A653" s="1" t="s">
        <v>576</v>
      </c>
      <c r="B653" s="1" t="s">
        <v>593</v>
      </c>
      <c r="C653" s="13">
        <v>47.400000000000006</v>
      </c>
      <c r="D653" s="13">
        <v>1421.7049</v>
      </c>
      <c r="E653" s="13">
        <v>0</v>
      </c>
      <c r="F653" s="13">
        <v>1290.7817</v>
      </c>
      <c r="G653" s="8">
        <v>2759.8865999999998</v>
      </c>
      <c r="H653" s="8">
        <f>+'Current &amp; Proposed Revenues'!D653*1.08+'Current &amp; Proposed Revenues'!F653*5.56</f>
        <v>1940.7087999999999</v>
      </c>
      <c r="I653" s="8">
        <f>(+C653+E653+'Current &amp; Proposed Revenues'!D653*0.79+'Current &amp; Proposed Revenues'!F653*0.85)*0.8</f>
        <v>655.34223999999995</v>
      </c>
      <c r="J653" s="8">
        <f>(+C653+E653+'Current &amp; Proposed Revenues'!D653*0.79+'Current &amp; Proposed Revenues'!F653*0.85)*0.2</f>
        <v>163.83555999999999</v>
      </c>
      <c r="K653" s="8">
        <f t="shared" si="74"/>
        <v>2759.8865999999998</v>
      </c>
      <c r="L653" s="8">
        <f t="shared" si="75"/>
        <v>551.97731999999996</v>
      </c>
      <c r="M653" s="8">
        <f t="shared" si="76"/>
        <v>1517.9376300000001</v>
      </c>
      <c r="N653" s="8">
        <f t="shared" si="77"/>
        <v>689.97164999999995</v>
      </c>
      <c r="O653" s="8">
        <f t="shared" si="78"/>
        <v>2759.8866000000003</v>
      </c>
    </row>
    <row r="654" spans="1:15" outlineLevel="1" x14ac:dyDescent="0.25">
      <c r="A654" s="23" t="s">
        <v>1241</v>
      </c>
      <c r="B654" s="22"/>
      <c r="C654" s="13">
        <f t="shared" ref="C654:O654" si="82">SUBTOTAL(9,C636:C653)</f>
        <v>239.70180000000002</v>
      </c>
      <c r="D654" s="13">
        <f t="shared" si="82"/>
        <v>9433.1215000000011</v>
      </c>
      <c r="E654" s="13">
        <f t="shared" si="82"/>
        <v>104.17599999999999</v>
      </c>
      <c r="F654" s="13">
        <f t="shared" si="82"/>
        <v>8539.8507000000009</v>
      </c>
      <c r="G654" s="8">
        <f t="shared" si="82"/>
        <v>18316.849999999999</v>
      </c>
      <c r="H654" s="8">
        <f t="shared" si="82"/>
        <v>12855.4272</v>
      </c>
      <c r="I654" s="8">
        <f t="shared" si="82"/>
        <v>4369.1382400000002</v>
      </c>
      <c r="J654" s="8">
        <f t="shared" si="82"/>
        <v>1092.2845600000001</v>
      </c>
      <c r="K654" s="8">
        <f t="shared" si="82"/>
        <v>18316.849999999999</v>
      </c>
      <c r="L654" s="8">
        <f t="shared" si="82"/>
        <v>3663.3699999999994</v>
      </c>
      <c r="M654" s="8">
        <f t="shared" si="82"/>
        <v>10074.2675</v>
      </c>
      <c r="N654" s="8">
        <f t="shared" si="82"/>
        <v>4579.2124999999996</v>
      </c>
      <c r="O654" s="8">
        <f t="shared" si="82"/>
        <v>18316.850000000002</v>
      </c>
    </row>
    <row r="655" spans="1:15" outlineLevel="2" x14ac:dyDescent="0.25">
      <c r="A655" s="1" t="s">
        <v>594</v>
      </c>
      <c r="B655" s="1" t="s">
        <v>595</v>
      </c>
      <c r="C655" s="13">
        <v>347.24450000000002</v>
      </c>
      <c r="D655" s="13">
        <v>3404.2415000000001</v>
      </c>
      <c r="E655" s="13">
        <v>102</v>
      </c>
      <c r="F655" s="13">
        <v>7708.3454999999994</v>
      </c>
      <c r="G655" s="8">
        <v>11561.8315</v>
      </c>
      <c r="H655" s="8">
        <f>+'Current &amp; Proposed Revenues'!D655*1.08+'Current &amp; Proposed Revenues'!F655*5.56</f>
        <v>8652.2639999999992</v>
      </c>
      <c r="I655" s="8">
        <f>(+C655+E655+'Current &amp; Proposed Revenues'!D655*0.79+'Current &amp; Proposed Revenues'!F655*0.85)*0.8</f>
        <v>2327.654</v>
      </c>
      <c r="J655" s="8">
        <f>(+C655+E655+'Current &amp; Proposed Revenues'!D655*0.79+'Current &amp; Proposed Revenues'!F655*0.85)*0.2</f>
        <v>581.9135</v>
      </c>
      <c r="K655" s="8">
        <f t="shared" si="74"/>
        <v>11561.8315</v>
      </c>
      <c r="L655" s="8">
        <f t="shared" si="75"/>
        <v>2312.3663000000001</v>
      </c>
      <c r="M655" s="8">
        <f t="shared" si="76"/>
        <v>6359.0073250000005</v>
      </c>
      <c r="N655" s="8">
        <f t="shared" si="77"/>
        <v>2890.4578750000001</v>
      </c>
      <c r="O655" s="8">
        <f t="shared" si="78"/>
        <v>11561.8315</v>
      </c>
    </row>
    <row r="656" spans="1:15" outlineLevel="2" x14ac:dyDescent="0.25">
      <c r="A656" s="1" t="s">
        <v>594</v>
      </c>
      <c r="B656" s="1" t="s">
        <v>596</v>
      </c>
      <c r="C656" s="13">
        <v>695.99</v>
      </c>
      <c r="D656" s="13">
        <v>5413.6780500000004</v>
      </c>
      <c r="E656" s="13">
        <v>232.04999999999998</v>
      </c>
      <c r="F656" s="13">
        <v>7924.683</v>
      </c>
      <c r="G656" s="8">
        <v>14266.40105</v>
      </c>
      <c r="H656" s="8">
        <f>+'Current &amp; Proposed Revenues'!D656*1.08+'Current &amp; Proposed Revenues'!F656*5.56</f>
        <v>10000.4442</v>
      </c>
      <c r="I656" s="8">
        <f>(+C656+E656+'Current &amp; Proposed Revenues'!D656*0.79+'Current &amp; Proposed Revenues'!F656*0.85)*0.8</f>
        <v>3412.7654800000005</v>
      </c>
      <c r="J656" s="8">
        <f>(+C656+E656+'Current &amp; Proposed Revenues'!D656*0.79+'Current &amp; Proposed Revenues'!F656*0.85)*0.2</f>
        <v>853.19137000000012</v>
      </c>
      <c r="K656" s="8">
        <f t="shared" si="74"/>
        <v>14266.40105</v>
      </c>
      <c r="L656" s="8">
        <f t="shared" si="75"/>
        <v>2853.2802100000004</v>
      </c>
      <c r="M656" s="8">
        <f t="shared" si="76"/>
        <v>7846.5205775000004</v>
      </c>
      <c r="N656" s="8">
        <f t="shared" si="77"/>
        <v>3566.6002625000001</v>
      </c>
      <c r="O656" s="8">
        <f t="shared" si="78"/>
        <v>14266.40105</v>
      </c>
    </row>
    <row r="657" spans="1:15" outlineLevel="2" x14ac:dyDescent="0.25">
      <c r="A657" s="1" t="s">
        <v>594</v>
      </c>
      <c r="B657" s="1" t="s">
        <v>597</v>
      </c>
      <c r="C657" s="13">
        <v>40.858800000000002</v>
      </c>
      <c r="D657" s="13">
        <v>388.96000000000004</v>
      </c>
      <c r="E657" s="13">
        <v>0</v>
      </c>
      <c r="F657" s="13">
        <v>1668.94606</v>
      </c>
      <c r="G657" s="8">
        <v>2098.7648600000002</v>
      </c>
      <c r="H657" s="8">
        <f>+'Current &amp; Proposed Revenues'!D657*1.08+'Current &amp; Proposed Revenues'!F657*5.56</f>
        <v>1672.27496</v>
      </c>
      <c r="I657" s="8">
        <f>(+C657+E657+'Current &amp; Proposed Revenues'!D657*0.79+'Current &amp; Proposed Revenues'!F657*0.85)*0.8</f>
        <v>341.19191999999998</v>
      </c>
      <c r="J657" s="8">
        <f>(+C657+E657+'Current &amp; Proposed Revenues'!D657*0.79+'Current &amp; Proposed Revenues'!F657*0.85)*0.2</f>
        <v>85.297979999999995</v>
      </c>
      <c r="K657" s="8">
        <f t="shared" si="74"/>
        <v>2098.7648599999998</v>
      </c>
      <c r="L657" s="8">
        <f t="shared" si="75"/>
        <v>419.75297200000006</v>
      </c>
      <c r="M657" s="8">
        <f t="shared" si="76"/>
        <v>1154.3206730000002</v>
      </c>
      <c r="N657" s="8">
        <f t="shared" si="77"/>
        <v>524.69121500000006</v>
      </c>
      <c r="O657" s="8">
        <f t="shared" si="78"/>
        <v>2098.7648600000002</v>
      </c>
    </row>
    <row r="658" spans="1:15" outlineLevel="2" x14ac:dyDescent="0.25">
      <c r="A658" s="1" t="s">
        <v>594</v>
      </c>
      <c r="B658" s="1" t="s">
        <v>598</v>
      </c>
      <c r="C658" s="13">
        <v>1053.5677000000001</v>
      </c>
      <c r="D658" s="13">
        <v>5831.2210000000005</v>
      </c>
      <c r="E658" s="13">
        <v>677.12699999999995</v>
      </c>
      <c r="F658" s="13">
        <v>12875.895200000001</v>
      </c>
      <c r="G658" s="8">
        <v>20437.810900000004</v>
      </c>
      <c r="H658" s="8">
        <f>+'Current &amp; Proposed Revenues'!D658*1.08+'Current &amp; Proposed Revenues'!F658*5.56</f>
        <v>14536.2472</v>
      </c>
      <c r="I658" s="8">
        <f>(+C658+E658+'Current &amp; Proposed Revenues'!D658*0.79+'Current &amp; Proposed Revenues'!F658*0.85)*0.8</f>
        <v>4721.2509600000003</v>
      </c>
      <c r="J658" s="8">
        <f>(+C658+E658+'Current &amp; Proposed Revenues'!D658*0.79+'Current &amp; Proposed Revenues'!F658*0.85)*0.2</f>
        <v>1180.3127400000001</v>
      </c>
      <c r="K658" s="8">
        <f t="shared" si="74"/>
        <v>20437.8109</v>
      </c>
      <c r="L658" s="8">
        <f t="shared" si="75"/>
        <v>4087.5621800000008</v>
      </c>
      <c r="M658" s="8">
        <f t="shared" si="76"/>
        <v>11240.795995000002</v>
      </c>
      <c r="N658" s="8">
        <f t="shared" si="77"/>
        <v>5109.452725000001</v>
      </c>
      <c r="O658" s="8">
        <f t="shared" si="78"/>
        <v>20437.810900000004</v>
      </c>
    </row>
    <row r="659" spans="1:15" outlineLevel="2" x14ac:dyDescent="0.25">
      <c r="A659" s="1" t="s">
        <v>594</v>
      </c>
      <c r="B659" s="1" t="s">
        <v>599</v>
      </c>
      <c r="C659" s="13">
        <v>127.98</v>
      </c>
      <c r="D659" s="13">
        <v>2596.2145</v>
      </c>
      <c r="E659" s="13">
        <v>576.40200000000004</v>
      </c>
      <c r="F659" s="13">
        <v>7064.7302200000004</v>
      </c>
      <c r="G659" s="8">
        <v>10365.326720000001</v>
      </c>
      <c r="H659" s="8">
        <f>+'Current &amp; Proposed Revenues'!D659*1.08+'Current &amp; Proposed Revenues'!F659*5.56</f>
        <v>7627.3275199999998</v>
      </c>
      <c r="I659" s="8">
        <f>(+C659+E659+'Current &amp; Proposed Revenues'!D659*0.79+'Current &amp; Proposed Revenues'!F659*0.85)*0.8</f>
        <v>2190.3993600000003</v>
      </c>
      <c r="J659" s="8">
        <f>(+C659+E659+'Current &amp; Proposed Revenues'!D659*0.79+'Current &amp; Proposed Revenues'!F659*0.85)*0.2</f>
        <v>547.59984000000009</v>
      </c>
      <c r="K659" s="8">
        <f t="shared" si="74"/>
        <v>10365.326720000001</v>
      </c>
      <c r="L659" s="8">
        <f t="shared" si="75"/>
        <v>2073.0653440000001</v>
      </c>
      <c r="M659" s="8">
        <f t="shared" si="76"/>
        <v>5700.9296960000011</v>
      </c>
      <c r="N659" s="8">
        <f t="shared" si="77"/>
        <v>2591.3316800000002</v>
      </c>
      <c r="O659" s="8">
        <f t="shared" si="78"/>
        <v>10365.326720000001</v>
      </c>
    </row>
    <row r="660" spans="1:15" outlineLevel="2" x14ac:dyDescent="0.25">
      <c r="A660" s="1" t="s">
        <v>594</v>
      </c>
      <c r="B660" s="1" t="s">
        <v>600</v>
      </c>
      <c r="C660" s="13">
        <v>16439.860500000003</v>
      </c>
      <c r="D660" s="13">
        <v>7818.7879000000003</v>
      </c>
      <c r="E660" s="13">
        <v>549.34649999999999</v>
      </c>
      <c r="F660" s="13">
        <v>9244.9506999999994</v>
      </c>
      <c r="G660" s="8">
        <v>34052.945599999999</v>
      </c>
      <c r="H660" s="8">
        <f>+'Current &amp; Proposed Revenues'!D660*1.08+'Current &amp; Proposed Revenues'!F660*5.56</f>
        <v>12534.684799999999</v>
      </c>
      <c r="I660" s="8">
        <f>(+C660+E660+'Current &amp; Proposed Revenues'!D660*0.79+'Current &amp; Proposed Revenues'!F660*0.85)*0.8</f>
        <v>17214.608640000002</v>
      </c>
      <c r="J660" s="8">
        <f>(+C660+E660+'Current &amp; Proposed Revenues'!D660*0.79+'Current &amp; Proposed Revenues'!F660*0.85)*0.2</f>
        <v>4303.6521600000005</v>
      </c>
      <c r="K660" s="8">
        <f t="shared" si="74"/>
        <v>34052.945599999999</v>
      </c>
      <c r="L660" s="8">
        <f t="shared" si="75"/>
        <v>6810.5891200000005</v>
      </c>
      <c r="M660" s="8">
        <f t="shared" si="76"/>
        <v>18729.120080000001</v>
      </c>
      <c r="N660" s="8">
        <f t="shared" si="77"/>
        <v>8513.2363999999998</v>
      </c>
      <c r="O660" s="8">
        <f t="shared" si="78"/>
        <v>34052.945599999999</v>
      </c>
    </row>
    <row r="661" spans="1:15" outlineLevel="2" x14ac:dyDescent="0.25">
      <c r="A661" s="1" t="s">
        <v>594</v>
      </c>
      <c r="B661" s="1" t="s">
        <v>601</v>
      </c>
      <c r="C661" s="13">
        <v>488.22</v>
      </c>
      <c r="D661" s="13">
        <v>2422.9964</v>
      </c>
      <c r="E661" s="13">
        <v>816.51</v>
      </c>
      <c r="F661" s="13">
        <v>7401.8000700000011</v>
      </c>
      <c r="G661" s="8">
        <v>11129.526470000001</v>
      </c>
      <c r="H661" s="8">
        <f>+'Current &amp; Proposed Revenues'!D661*1.08+'Current &amp; Proposed Revenues'!F661*5.56</f>
        <v>7819.6597199999997</v>
      </c>
      <c r="I661" s="8">
        <f>(+C661+E661+'Current &amp; Proposed Revenues'!D661*0.79+'Current &amp; Proposed Revenues'!F661*0.85)*0.8</f>
        <v>2647.8934000000004</v>
      </c>
      <c r="J661" s="8">
        <f>(+C661+E661+'Current &amp; Proposed Revenues'!D661*0.79+'Current &amp; Proposed Revenues'!F661*0.85)*0.2</f>
        <v>661.9733500000001</v>
      </c>
      <c r="K661" s="8">
        <f t="shared" si="74"/>
        <v>11129.526470000001</v>
      </c>
      <c r="L661" s="8">
        <f t="shared" si="75"/>
        <v>2225.9052940000001</v>
      </c>
      <c r="M661" s="8">
        <f t="shared" si="76"/>
        <v>6121.2395585000013</v>
      </c>
      <c r="N661" s="8">
        <f t="shared" si="77"/>
        <v>2782.3816175000002</v>
      </c>
      <c r="O661" s="8">
        <f t="shared" si="78"/>
        <v>11129.526470000001</v>
      </c>
    </row>
    <row r="662" spans="1:15" outlineLevel="2" x14ac:dyDescent="0.25">
      <c r="A662" s="1" t="s">
        <v>594</v>
      </c>
      <c r="B662" s="1" t="s">
        <v>602</v>
      </c>
      <c r="C662" s="13">
        <v>137.85500000000002</v>
      </c>
      <c r="D662" s="13">
        <v>4977.9306500000002</v>
      </c>
      <c r="E662" s="13">
        <v>34</v>
      </c>
      <c r="F662" s="13">
        <v>4093.3554900000004</v>
      </c>
      <c r="G662" s="8">
        <v>9243.1411399999997</v>
      </c>
      <c r="H662" s="8">
        <f>+'Current &amp; Proposed Revenues'!D662*1.08+'Current &amp; Proposed Revenues'!F662*5.56</f>
        <v>6425.5094399999998</v>
      </c>
      <c r="I662" s="8">
        <f>(+C662+E662+'Current &amp; Proposed Revenues'!D662*0.79+'Current &amp; Proposed Revenues'!F662*0.85)*0.8</f>
        <v>2254.1053600000005</v>
      </c>
      <c r="J662" s="8">
        <f>(+C662+E662+'Current &amp; Proposed Revenues'!D662*0.79+'Current &amp; Proposed Revenues'!F662*0.85)*0.2</f>
        <v>563.52634000000012</v>
      </c>
      <c r="K662" s="8">
        <f t="shared" si="74"/>
        <v>9243.1411399999997</v>
      </c>
      <c r="L662" s="8">
        <f t="shared" si="75"/>
        <v>1848.628228</v>
      </c>
      <c r="M662" s="8">
        <f t="shared" si="76"/>
        <v>5083.7276270000002</v>
      </c>
      <c r="N662" s="8">
        <f t="shared" si="77"/>
        <v>2310.7852849999999</v>
      </c>
      <c r="O662" s="8">
        <f t="shared" si="78"/>
        <v>9243.1411399999997</v>
      </c>
    </row>
    <row r="663" spans="1:15" outlineLevel="2" x14ac:dyDescent="0.25">
      <c r="A663" s="1" t="s">
        <v>594</v>
      </c>
      <c r="B663" s="1" t="s">
        <v>603</v>
      </c>
      <c r="C663" s="13">
        <v>216.46</v>
      </c>
      <c r="D663" s="13">
        <v>897.97213000000011</v>
      </c>
      <c r="E663" s="13">
        <v>204</v>
      </c>
      <c r="F663" s="13">
        <v>4198.55</v>
      </c>
      <c r="G663" s="8">
        <v>5516.9821300000003</v>
      </c>
      <c r="H663" s="8">
        <f>+'Current &amp; Proposed Revenues'!D663*1.08+'Current &amp; Proposed Revenues'!F663*5.56</f>
        <v>4160.4149200000002</v>
      </c>
      <c r="I663" s="8">
        <f>(+C663+E663+'Current &amp; Proposed Revenues'!D663*0.79+'Current &amp; Proposed Revenues'!F663*0.85)*0.8</f>
        <v>1085.2537680000003</v>
      </c>
      <c r="J663" s="8">
        <f>(+C663+E663+'Current &amp; Proposed Revenues'!D663*0.79+'Current &amp; Proposed Revenues'!F663*0.85)*0.2</f>
        <v>271.31344200000007</v>
      </c>
      <c r="K663" s="8">
        <f t="shared" si="74"/>
        <v>5516.9821300000003</v>
      </c>
      <c r="L663" s="8">
        <f t="shared" si="75"/>
        <v>1103.396426</v>
      </c>
      <c r="M663" s="8">
        <f t="shared" si="76"/>
        <v>3034.3401715000005</v>
      </c>
      <c r="N663" s="8">
        <f t="shared" si="77"/>
        <v>1379.2455325000001</v>
      </c>
      <c r="O663" s="8">
        <f t="shared" si="78"/>
        <v>5516.9821300000003</v>
      </c>
    </row>
    <row r="664" spans="1:15" outlineLevel="2" x14ac:dyDescent="0.25">
      <c r="A664" s="1" t="s">
        <v>594</v>
      </c>
      <c r="B664" s="1" t="s">
        <v>604</v>
      </c>
      <c r="C664" s="13">
        <v>692.04000000000008</v>
      </c>
      <c r="D664" s="13">
        <v>5168.5434900000009</v>
      </c>
      <c r="E664" s="13">
        <v>34</v>
      </c>
      <c r="F664" s="13">
        <v>10255.551300000001</v>
      </c>
      <c r="G664" s="8">
        <v>16150.134790000002</v>
      </c>
      <c r="H664" s="8">
        <f>+'Current &amp; Proposed Revenues'!D664*1.08+'Current &amp; Proposed Revenues'!F664*5.56</f>
        <v>11880.651960000001</v>
      </c>
      <c r="I664" s="8">
        <f>(+C664+E664+'Current &amp; Proposed Revenues'!D664*0.79+'Current &amp; Proposed Revenues'!F664*0.85)*0.8</f>
        <v>3415.586264</v>
      </c>
      <c r="J664" s="8">
        <f>(+C664+E664+'Current &amp; Proposed Revenues'!D664*0.79+'Current &amp; Proposed Revenues'!F664*0.85)*0.2</f>
        <v>853.89656600000001</v>
      </c>
      <c r="K664" s="8">
        <f t="shared" si="74"/>
        <v>16150.13479</v>
      </c>
      <c r="L664" s="8">
        <f t="shared" si="75"/>
        <v>3230.0269580000004</v>
      </c>
      <c r="M664" s="8">
        <f t="shared" si="76"/>
        <v>8882.5741345000024</v>
      </c>
      <c r="N664" s="8">
        <f t="shared" si="77"/>
        <v>4037.5336975000005</v>
      </c>
      <c r="O664" s="8">
        <f t="shared" si="78"/>
        <v>16150.134790000004</v>
      </c>
    </row>
    <row r="665" spans="1:15" outlineLevel="2" x14ac:dyDescent="0.25">
      <c r="A665" s="1" t="s">
        <v>594</v>
      </c>
      <c r="B665" s="1" t="s">
        <v>605</v>
      </c>
      <c r="C665" s="13">
        <v>888.17014000000006</v>
      </c>
      <c r="D665" s="13">
        <v>1719.4276000000002</v>
      </c>
      <c r="E665" s="13">
        <v>808.5625</v>
      </c>
      <c r="F665" s="13">
        <v>3666.08412</v>
      </c>
      <c r="G665" s="8">
        <v>7082.2443600000006</v>
      </c>
      <c r="H665" s="8">
        <f>+'Current &amp; Proposed Revenues'!D665*1.08+'Current &amp; Proposed Revenues'!F665*5.56</f>
        <v>4172.9803199999997</v>
      </c>
      <c r="I665" s="8">
        <f>(+C665+E665+'Current &amp; Proposed Revenues'!D665*0.79+'Current &amp; Proposed Revenues'!F665*0.85)*0.8</f>
        <v>2327.4112319999999</v>
      </c>
      <c r="J665" s="8">
        <f>(+C665+E665+'Current &amp; Proposed Revenues'!D665*0.79+'Current &amp; Proposed Revenues'!F665*0.85)*0.2</f>
        <v>581.85280799999998</v>
      </c>
      <c r="K665" s="8">
        <f t="shared" si="74"/>
        <v>7082.2443599999988</v>
      </c>
      <c r="L665" s="8">
        <f t="shared" si="75"/>
        <v>1416.4488720000002</v>
      </c>
      <c r="M665" s="8">
        <f t="shared" si="76"/>
        <v>3895.2343980000005</v>
      </c>
      <c r="N665" s="8">
        <f t="shared" si="77"/>
        <v>1770.5610900000001</v>
      </c>
      <c r="O665" s="8">
        <f t="shared" si="78"/>
        <v>7082.2443600000006</v>
      </c>
    </row>
    <row r="666" spans="1:15" outlineLevel="2" x14ac:dyDescent="0.25">
      <c r="A666" s="1" t="s">
        <v>594</v>
      </c>
      <c r="B666" s="1" t="s">
        <v>606</v>
      </c>
      <c r="C666" s="13">
        <v>1384.4750000000001</v>
      </c>
      <c r="D666" s="13">
        <v>3407.0839000000001</v>
      </c>
      <c r="E666" s="13">
        <v>845.12099999999998</v>
      </c>
      <c r="F666" s="13">
        <v>4798.8464999999997</v>
      </c>
      <c r="G666" s="8">
        <v>10435.526399999999</v>
      </c>
      <c r="H666" s="8">
        <f>+'Current &amp; Proposed Revenues'!D666*1.08+'Current &amp; Proposed Revenues'!F666*5.56</f>
        <v>6130.2215999999999</v>
      </c>
      <c r="I666" s="8">
        <f>(+C666+E666+'Current &amp; Proposed Revenues'!D666*0.79+'Current &amp; Proposed Revenues'!F666*0.85)*0.8</f>
        <v>3444.2438400000001</v>
      </c>
      <c r="J666" s="8">
        <f>(+C666+E666+'Current &amp; Proposed Revenues'!D666*0.79+'Current &amp; Proposed Revenues'!F666*0.85)*0.2</f>
        <v>861.06096000000002</v>
      </c>
      <c r="K666" s="8">
        <f t="shared" si="74"/>
        <v>10435.526400000001</v>
      </c>
      <c r="L666" s="8">
        <f t="shared" si="75"/>
        <v>2087.1052799999998</v>
      </c>
      <c r="M666" s="8">
        <f t="shared" si="76"/>
        <v>5739.5395200000003</v>
      </c>
      <c r="N666" s="8">
        <f t="shared" si="77"/>
        <v>2608.8815999999997</v>
      </c>
      <c r="O666" s="8">
        <f t="shared" si="78"/>
        <v>10435.526399999999</v>
      </c>
    </row>
    <row r="667" spans="1:15" outlineLevel="2" x14ac:dyDescent="0.25">
      <c r="A667" s="1" t="s">
        <v>594</v>
      </c>
      <c r="B667" s="1" t="s">
        <v>607</v>
      </c>
      <c r="C667" s="13">
        <v>352.76660000000004</v>
      </c>
      <c r="D667" s="13">
        <v>3342.5819900000001</v>
      </c>
      <c r="E667" s="13">
        <v>96.899999999999991</v>
      </c>
      <c r="F667" s="13">
        <v>7080.1911400000008</v>
      </c>
      <c r="G667" s="8">
        <v>10872.439730000002</v>
      </c>
      <c r="H667" s="8">
        <f>+'Current &amp; Proposed Revenues'!D667*1.08+'Current &amp; Proposed Revenues'!F667*5.56</f>
        <v>8071.7954</v>
      </c>
      <c r="I667" s="8">
        <f>(+C667+E667+'Current &amp; Proposed Revenues'!D667*0.79+'Current &amp; Proposed Revenues'!F667*0.85)*0.8</f>
        <v>2240.5154640000001</v>
      </c>
      <c r="J667" s="8">
        <f>(+C667+E667+'Current &amp; Proposed Revenues'!D667*0.79+'Current &amp; Proposed Revenues'!F667*0.85)*0.2</f>
        <v>560.12886600000002</v>
      </c>
      <c r="K667" s="8">
        <f t="shared" si="74"/>
        <v>10872.439729999998</v>
      </c>
      <c r="L667" s="8">
        <f t="shared" si="75"/>
        <v>2174.4879460000006</v>
      </c>
      <c r="M667" s="8">
        <f t="shared" si="76"/>
        <v>5979.8418515000012</v>
      </c>
      <c r="N667" s="8">
        <f t="shared" si="77"/>
        <v>2718.1099325000005</v>
      </c>
      <c r="O667" s="8">
        <f t="shared" si="78"/>
        <v>10872.439730000002</v>
      </c>
    </row>
    <row r="668" spans="1:15" outlineLevel="2" x14ac:dyDescent="0.25">
      <c r="A668" s="1" t="s">
        <v>594</v>
      </c>
      <c r="B668" s="1" t="s">
        <v>349</v>
      </c>
      <c r="C668" s="13">
        <v>1973.42</v>
      </c>
      <c r="D668" s="13">
        <v>6865.4936900000012</v>
      </c>
      <c r="E668" s="13">
        <v>411.57849999999996</v>
      </c>
      <c r="F668" s="13">
        <v>10025.24</v>
      </c>
      <c r="G668" s="8">
        <v>19275.732190000002</v>
      </c>
      <c r="H668" s="8">
        <f>+'Current &amp; Proposed Revenues'!D668*1.08+'Current &amp; Proposed Revenues'!F668*5.56</f>
        <v>12660.937960000001</v>
      </c>
      <c r="I668" s="8">
        <f>(+C668+E668+'Current &amp; Proposed Revenues'!D668*0.79+'Current &amp; Proposed Revenues'!F668*0.85)*0.8</f>
        <v>5291.835384</v>
      </c>
      <c r="J668" s="8">
        <f>(+C668+E668+'Current &amp; Proposed Revenues'!D668*0.79+'Current &amp; Proposed Revenues'!F668*0.85)*0.2</f>
        <v>1322.958846</v>
      </c>
      <c r="K668" s="8">
        <f t="shared" si="74"/>
        <v>19275.732190000002</v>
      </c>
      <c r="L668" s="8">
        <f t="shared" si="75"/>
        <v>3855.1464380000007</v>
      </c>
      <c r="M668" s="8">
        <f t="shared" si="76"/>
        <v>10601.652704500002</v>
      </c>
      <c r="N668" s="8">
        <f t="shared" si="77"/>
        <v>4818.9330475000006</v>
      </c>
      <c r="O668" s="8">
        <f t="shared" si="78"/>
        <v>19275.732190000002</v>
      </c>
    </row>
    <row r="669" spans="1:15" outlineLevel="2" x14ac:dyDescent="0.25">
      <c r="A669" s="1" t="s">
        <v>594</v>
      </c>
      <c r="B669" s="1" t="s">
        <v>608</v>
      </c>
      <c r="C669" s="13">
        <v>367.88641000000001</v>
      </c>
      <c r="D669" s="13">
        <v>7635.0604000000003</v>
      </c>
      <c r="E669" s="13">
        <v>0</v>
      </c>
      <c r="F669" s="13">
        <v>5031.9333300000008</v>
      </c>
      <c r="G669" s="8">
        <v>13034.880140000001</v>
      </c>
      <c r="H669" s="8">
        <f>+'Current &amp; Proposed Revenues'!D669*1.08+'Current &amp; Proposed Revenues'!F669*5.56</f>
        <v>8774.22588</v>
      </c>
      <c r="I669" s="8">
        <f>(+C669+E669+'Current &amp; Proposed Revenues'!D669*0.79+'Current &amp; Proposed Revenues'!F669*0.85)*0.8</f>
        <v>3408.5234080000005</v>
      </c>
      <c r="J669" s="8">
        <f>(+C669+E669+'Current &amp; Proposed Revenues'!D669*0.79+'Current &amp; Proposed Revenues'!F669*0.85)*0.2</f>
        <v>852.13085200000012</v>
      </c>
      <c r="K669" s="8">
        <f t="shared" si="74"/>
        <v>13034.880140000001</v>
      </c>
      <c r="L669" s="8">
        <f t="shared" si="75"/>
        <v>2606.9760280000005</v>
      </c>
      <c r="M669" s="8">
        <f t="shared" si="76"/>
        <v>7169.1840770000008</v>
      </c>
      <c r="N669" s="8">
        <f t="shared" si="77"/>
        <v>3258.7200350000003</v>
      </c>
      <c r="O669" s="8">
        <f t="shared" si="78"/>
        <v>13034.880140000001</v>
      </c>
    </row>
    <row r="670" spans="1:15" outlineLevel="2" x14ac:dyDescent="0.25">
      <c r="A670" s="1" t="s">
        <v>594</v>
      </c>
      <c r="B670" s="1" t="s">
        <v>609</v>
      </c>
      <c r="C670" s="13">
        <v>1433.1311000000001</v>
      </c>
      <c r="D670" s="13">
        <v>10316.977000000001</v>
      </c>
      <c r="E670" s="13">
        <v>204</v>
      </c>
      <c r="F670" s="13">
        <v>8582.2849000000006</v>
      </c>
      <c r="G670" s="8">
        <v>20536.393000000004</v>
      </c>
      <c r="H670" s="8">
        <f>+'Current &amp; Proposed Revenues'!D670*1.08+'Current &amp; Proposed Revenues'!F670*5.56</f>
        <v>13402.696400000001</v>
      </c>
      <c r="I670" s="8">
        <f>(+C670+E670+'Current &amp; Proposed Revenues'!D670*0.79+'Current &amp; Proposed Revenues'!F670*0.85)*0.8</f>
        <v>5706.9572800000014</v>
      </c>
      <c r="J670" s="8">
        <f>(+C670+E670+'Current &amp; Proposed Revenues'!D670*0.79+'Current &amp; Proposed Revenues'!F670*0.85)*0.2</f>
        <v>1426.7393200000004</v>
      </c>
      <c r="K670" s="8">
        <f t="shared" si="74"/>
        <v>20536.393000000004</v>
      </c>
      <c r="L670" s="8">
        <f t="shared" si="75"/>
        <v>4107.2786000000006</v>
      </c>
      <c r="M670" s="8">
        <f t="shared" si="76"/>
        <v>11295.016150000003</v>
      </c>
      <c r="N670" s="8">
        <f t="shared" si="77"/>
        <v>5134.0982500000009</v>
      </c>
      <c r="O670" s="8">
        <f t="shared" si="78"/>
        <v>20536.393000000004</v>
      </c>
    </row>
    <row r="671" spans="1:15" outlineLevel="2" x14ac:dyDescent="0.25">
      <c r="A671" s="1" t="s">
        <v>594</v>
      </c>
      <c r="B671" s="1" t="s">
        <v>610</v>
      </c>
      <c r="C671" s="13">
        <v>0</v>
      </c>
      <c r="D671" s="13">
        <v>158.5386</v>
      </c>
      <c r="E671" s="13">
        <v>0</v>
      </c>
      <c r="F671" s="13">
        <v>0</v>
      </c>
      <c r="G671" s="8">
        <v>158.5386</v>
      </c>
      <c r="H671" s="8">
        <f>+'Current &amp; Proposed Revenues'!D671*1.08+'Current &amp; Proposed Revenues'!F671*5.56</f>
        <v>91.562400000000011</v>
      </c>
      <c r="I671" s="8">
        <f>(+C671+E671+'Current &amp; Proposed Revenues'!D671*0.79+'Current &amp; Proposed Revenues'!F671*0.85)*0.8</f>
        <v>53.580960000000005</v>
      </c>
      <c r="J671" s="8">
        <f>(+C671+E671+'Current &amp; Proposed Revenues'!D671*0.79+'Current &amp; Proposed Revenues'!F671*0.85)*0.2</f>
        <v>13.395240000000001</v>
      </c>
      <c r="K671" s="8">
        <f t="shared" si="74"/>
        <v>158.53860000000003</v>
      </c>
      <c r="L671" s="8">
        <f t="shared" si="75"/>
        <v>31.707720000000002</v>
      </c>
      <c r="M671" s="8">
        <f t="shared" si="76"/>
        <v>87.196230000000014</v>
      </c>
      <c r="N671" s="8">
        <f t="shared" si="77"/>
        <v>39.634650000000001</v>
      </c>
      <c r="O671" s="8">
        <f t="shared" si="78"/>
        <v>158.5386</v>
      </c>
    </row>
    <row r="672" spans="1:15" outlineLevel="2" x14ac:dyDescent="0.25">
      <c r="A672" s="1" t="s">
        <v>594</v>
      </c>
      <c r="B672" s="1" t="s">
        <v>611</v>
      </c>
      <c r="C672" s="13">
        <v>6859.4949500000012</v>
      </c>
      <c r="D672" s="13">
        <v>7942.9858200000008</v>
      </c>
      <c r="E672" s="13">
        <v>1562.4105</v>
      </c>
      <c r="F672" s="13">
        <v>15828.712980000002</v>
      </c>
      <c r="G672" s="8">
        <v>32193.604250000004</v>
      </c>
      <c r="H672" s="8">
        <f>+'Current &amp; Proposed Revenues'!D672*1.08+'Current &amp; Proposed Revenues'!F672*5.56</f>
        <v>18317.134559999999</v>
      </c>
      <c r="I672" s="8">
        <f>(+C672+E672+'Current &amp; Proposed Revenues'!D672*0.79+'Current &amp; Proposed Revenues'!F672*0.85)*0.8</f>
        <v>11101.175752000003</v>
      </c>
      <c r="J672" s="8">
        <f>(+C672+E672+'Current &amp; Proposed Revenues'!D672*0.79+'Current &amp; Proposed Revenues'!F672*0.85)*0.2</f>
        <v>2775.2939380000007</v>
      </c>
      <c r="K672" s="8">
        <f t="shared" si="74"/>
        <v>32193.604250000004</v>
      </c>
      <c r="L672" s="8">
        <f t="shared" si="75"/>
        <v>6438.7208500000015</v>
      </c>
      <c r="M672" s="8">
        <f t="shared" si="76"/>
        <v>17706.482337500005</v>
      </c>
      <c r="N672" s="8">
        <f t="shared" si="77"/>
        <v>8048.401062500001</v>
      </c>
      <c r="O672" s="8">
        <f t="shared" si="78"/>
        <v>32193.604250000008</v>
      </c>
    </row>
    <row r="673" spans="1:15" outlineLevel="1" x14ac:dyDescent="0.25">
      <c r="A673" s="23" t="s">
        <v>1240</v>
      </c>
      <c r="B673" s="22"/>
      <c r="C673" s="13">
        <f t="shared" ref="C673:O673" si="83">SUBTOTAL(9,C655:C672)</f>
        <v>33499.420699999995</v>
      </c>
      <c r="D673" s="13">
        <f t="shared" si="83"/>
        <v>80308.694620000024</v>
      </c>
      <c r="E673" s="13">
        <f t="shared" si="83"/>
        <v>7154.0079999999989</v>
      </c>
      <c r="F673" s="13">
        <f t="shared" si="83"/>
        <v>127450.10051</v>
      </c>
      <c r="G673" s="8">
        <f t="shared" si="83"/>
        <v>248412.22383000006</v>
      </c>
      <c r="H673" s="8">
        <f t="shared" si="83"/>
        <v>156931.03323999999</v>
      </c>
      <c r="I673" s="8">
        <f t="shared" si="83"/>
        <v>73184.952472000004</v>
      </c>
      <c r="J673" s="8">
        <f t="shared" si="83"/>
        <v>18296.238118000001</v>
      </c>
      <c r="K673" s="8">
        <f t="shared" si="83"/>
        <v>248412.22383000003</v>
      </c>
      <c r="L673" s="8">
        <f t="shared" si="83"/>
        <v>49682.444766000001</v>
      </c>
      <c r="M673" s="8">
        <f t="shared" si="83"/>
        <v>136626.72310650002</v>
      </c>
      <c r="N673" s="8">
        <f t="shared" si="83"/>
        <v>62103.055957500015</v>
      </c>
      <c r="O673" s="8">
        <f t="shared" si="83"/>
        <v>248412.22383000006</v>
      </c>
    </row>
    <row r="674" spans="1:15" outlineLevel="2" x14ac:dyDescent="0.25">
      <c r="A674" s="1" t="s">
        <v>612</v>
      </c>
      <c r="B674" s="1" t="s">
        <v>613</v>
      </c>
      <c r="C674" s="13">
        <v>357.79890000000006</v>
      </c>
      <c r="D674" s="13">
        <v>2889.7483999999999</v>
      </c>
      <c r="E674" s="13">
        <v>64.795500000000004</v>
      </c>
      <c r="F674" s="13">
        <v>11267.4339</v>
      </c>
      <c r="G674" s="8">
        <v>14579.7767</v>
      </c>
      <c r="H674" s="8">
        <f>+'Current &amp; Proposed Revenues'!D674*1.08+'Current &amp; Proposed Revenues'!F674*5.56</f>
        <v>11442.257999999998</v>
      </c>
      <c r="I674" s="8">
        <f>(+C674+E674+'Current &amp; Proposed Revenues'!D674*0.79+'Current &amp; Proposed Revenues'!F674*0.85)*0.8</f>
        <v>2510.01496</v>
      </c>
      <c r="J674" s="8">
        <f>(+C674+E674+'Current &amp; Proposed Revenues'!D674*0.79+'Current &amp; Proposed Revenues'!F674*0.85)*0.2</f>
        <v>627.50373999999999</v>
      </c>
      <c r="K674" s="8">
        <f t="shared" si="74"/>
        <v>14579.776699999999</v>
      </c>
      <c r="L674" s="8">
        <f t="shared" si="75"/>
        <v>2915.9553400000004</v>
      </c>
      <c r="M674" s="8">
        <f t="shared" si="76"/>
        <v>8018.8771850000012</v>
      </c>
      <c r="N674" s="8">
        <f t="shared" si="77"/>
        <v>3644.9441750000001</v>
      </c>
      <c r="O674" s="8">
        <f t="shared" si="78"/>
        <v>14579.776700000002</v>
      </c>
    </row>
    <row r="675" spans="1:15" outlineLevel="2" x14ac:dyDescent="0.25">
      <c r="A675" s="1" t="s">
        <v>612</v>
      </c>
      <c r="B675" s="1" t="s">
        <v>614</v>
      </c>
      <c r="C675" s="13">
        <v>1863.9812999999999</v>
      </c>
      <c r="D675" s="13">
        <v>4318.3311600000006</v>
      </c>
      <c r="E675" s="13">
        <v>223.97499999999999</v>
      </c>
      <c r="F675" s="13">
        <v>5683.1252299999996</v>
      </c>
      <c r="G675" s="8">
        <v>12089.412690000001</v>
      </c>
      <c r="H675" s="8">
        <f>+'Current &amp; Proposed Revenues'!D675*1.08+'Current &amp; Proposed Revenues'!F675*5.56</f>
        <v>7423.5221199999996</v>
      </c>
      <c r="I675" s="8">
        <f>(+C675+E675+'Current &amp; Proposed Revenues'!D675*0.79+'Current &amp; Proposed Revenues'!F675*0.85)*0.8</f>
        <v>3732.7124559999997</v>
      </c>
      <c r="J675" s="8">
        <f>(+C675+E675+'Current &amp; Proposed Revenues'!D675*0.79+'Current &amp; Proposed Revenues'!F675*0.85)*0.2</f>
        <v>933.17811399999994</v>
      </c>
      <c r="K675" s="8">
        <f t="shared" si="74"/>
        <v>12089.412689999999</v>
      </c>
      <c r="L675" s="8">
        <f t="shared" si="75"/>
        <v>2417.8825380000003</v>
      </c>
      <c r="M675" s="8">
        <f t="shared" si="76"/>
        <v>6649.1769795000009</v>
      </c>
      <c r="N675" s="8">
        <f t="shared" si="77"/>
        <v>3022.3531725000003</v>
      </c>
      <c r="O675" s="8">
        <f t="shared" si="78"/>
        <v>12089.412690000001</v>
      </c>
    </row>
    <row r="676" spans="1:15" outlineLevel="2" x14ac:dyDescent="0.25">
      <c r="A676" s="1" t="s">
        <v>612</v>
      </c>
      <c r="B676" s="1" t="s">
        <v>615</v>
      </c>
      <c r="C676" s="13">
        <v>11742.1571</v>
      </c>
      <c r="D676" s="13">
        <v>23773.382930000003</v>
      </c>
      <c r="E676" s="13">
        <v>10619.4342</v>
      </c>
      <c r="F676" s="13">
        <v>36369.53875</v>
      </c>
      <c r="G676" s="8">
        <v>82504.51298</v>
      </c>
      <c r="H676" s="8">
        <f>+'Current &amp; Proposed Revenues'!D676*1.08+'Current &amp; Proposed Revenues'!F676*5.56</f>
        <v>45276.827120000002</v>
      </c>
      <c r="I676" s="8">
        <f>(+C676+E676+'Current &amp; Proposed Revenues'!D676*0.79+'Current &amp; Proposed Revenues'!F676*0.85)*0.8</f>
        <v>29782.148688000001</v>
      </c>
      <c r="J676" s="8">
        <f>(+C676+E676+'Current &amp; Proposed Revenues'!D676*0.79+'Current &amp; Proposed Revenues'!F676*0.85)*0.2</f>
        <v>7445.5371720000003</v>
      </c>
      <c r="K676" s="8">
        <f t="shared" si="74"/>
        <v>82504.51298</v>
      </c>
      <c r="L676" s="8">
        <f t="shared" si="75"/>
        <v>16500.902596</v>
      </c>
      <c r="M676" s="8">
        <f t="shared" si="76"/>
        <v>45377.482139000007</v>
      </c>
      <c r="N676" s="8">
        <f t="shared" si="77"/>
        <v>20626.128245</v>
      </c>
      <c r="O676" s="8">
        <f t="shared" si="78"/>
        <v>82504.51298</v>
      </c>
    </row>
    <row r="677" spans="1:15" outlineLevel="2" x14ac:dyDescent="0.25">
      <c r="A677" s="1" t="s">
        <v>612</v>
      </c>
      <c r="B677" s="1" t="s">
        <v>616</v>
      </c>
      <c r="C677" s="13">
        <v>1260.5556000000001</v>
      </c>
      <c r="D677" s="13">
        <v>10965.9231</v>
      </c>
      <c r="E677" s="13">
        <v>2250.5619999999999</v>
      </c>
      <c r="F677" s="13">
        <v>28154.963500000002</v>
      </c>
      <c r="G677" s="8">
        <v>42632.004200000003</v>
      </c>
      <c r="H677" s="8">
        <f>+'Current &amp; Proposed Revenues'!D677*1.08+'Current &amp; Proposed Revenues'!F677*5.56</f>
        <v>30754.7264</v>
      </c>
      <c r="I677" s="8">
        <f>(+C677+E677+'Current &amp; Proposed Revenues'!D677*0.79+'Current &amp; Proposed Revenues'!F677*0.85)*0.8</f>
        <v>9501.8222399999995</v>
      </c>
      <c r="J677" s="8">
        <f>(+C677+E677+'Current &amp; Proposed Revenues'!D677*0.79+'Current &amp; Proposed Revenues'!F677*0.85)*0.2</f>
        <v>2375.4555599999999</v>
      </c>
      <c r="K677" s="8">
        <f t="shared" si="74"/>
        <v>42632.004200000003</v>
      </c>
      <c r="L677" s="8">
        <f t="shared" si="75"/>
        <v>8526.4008400000002</v>
      </c>
      <c r="M677" s="8">
        <f t="shared" si="76"/>
        <v>23447.602310000002</v>
      </c>
      <c r="N677" s="8">
        <f t="shared" si="77"/>
        <v>10658.001050000001</v>
      </c>
      <c r="O677" s="8">
        <f t="shared" si="78"/>
        <v>42632.004200000003</v>
      </c>
    </row>
    <row r="678" spans="1:15" outlineLevel="2" x14ac:dyDescent="0.25">
      <c r="A678" s="1" t="s">
        <v>612</v>
      </c>
      <c r="B678" s="1" t="s">
        <v>153</v>
      </c>
      <c r="C678" s="13">
        <v>370.44680000000005</v>
      </c>
      <c r="D678" s="13">
        <v>5039.1264000000001</v>
      </c>
      <c r="E678" s="13">
        <v>315.86</v>
      </c>
      <c r="F678" s="13">
        <v>6288.5945999999994</v>
      </c>
      <c r="G678" s="8">
        <v>12014.0278</v>
      </c>
      <c r="H678" s="8">
        <f>+'Current &amp; Proposed Revenues'!D678*1.08+'Current &amp; Proposed Revenues'!F678*5.56</f>
        <v>8364.9912000000004</v>
      </c>
      <c r="I678" s="8">
        <f>(+C678+E678+'Current &amp; Proposed Revenues'!D678*0.79+'Current &amp; Proposed Revenues'!F678*0.85)*0.8</f>
        <v>2919.2292799999996</v>
      </c>
      <c r="J678" s="8">
        <f>(+C678+E678+'Current &amp; Proposed Revenues'!D678*0.79+'Current &amp; Proposed Revenues'!F678*0.85)*0.2</f>
        <v>729.80731999999989</v>
      </c>
      <c r="K678" s="8">
        <f t="shared" si="74"/>
        <v>12014.0278</v>
      </c>
      <c r="L678" s="8">
        <f t="shared" si="75"/>
        <v>2402.8055600000002</v>
      </c>
      <c r="M678" s="8">
        <f t="shared" si="76"/>
        <v>6607.7152900000001</v>
      </c>
      <c r="N678" s="8">
        <f t="shared" si="77"/>
        <v>3003.50695</v>
      </c>
      <c r="O678" s="8">
        <f t="shared" si="78"/>
        <v>12014.0278</v>
      </c>
    </row>
    <row r="679" spans="1:15" outlineLevel="2" x14ac:dyDescent="0.25">
      <c r="A679" s="1" t="s">
        <v>612</v>
      </c>
      <c r="B679" s="1" t="s">
        <v>617</v>
      </c>
      <c r="C679" s="13">
        <v>3115.9259000000002</v>
      </c>
      <c r="D679" s="13">
        <v>3917.837</v>
      </c>
      <c r="E679" s="13">
        <v>176.79999999999998</v>
      </c>
      <c r="F679" s="13">
        <v>3352.6223</v>
      </c>
      <c r="G679" s="8">
        <v>10563.1852</v>
      </c>
      <c r="H679" s="8">
        <f>+'Current &amp; Proposed Revenues'!D679*1.08+'Current &amp; Proposed Revenues'!F679*5.56</f>
        <v>5170.7547999999997</v>
      </c>
      <c r="I679" s="8">
        <f>(+C679+E679+'Current &amp; Proposed Revenues'!D679*0.79+'Current &amp; Proposed Revenues'!F679*0.85)*0.8</f>
        <v>4313.9443200000005</v>
      </c>
      <c r="J679" s="8">
        <f>(+C679+E679+'Current &amp; Proposed Revenues'!D679*0.79+'Current &amp; Proposed Revenues'!F679*0.85)*0.2</f>
        <v>1078.4860800000001</v>
      </c>
      <c r="K679" s="8">
        <f t="shared" ref="K679:K744" si="84">SUM(H679:J679)</f>
        <v>10563.185200000002</v>
      </c>
      <c r="L679" s="8">
        <f t="shared" ref="L679:L744" si="85">+G679*0.2</f>
        <v>2112.6370400000001</v>
      </c>
      <c r="M679" s="8">
        <f t="shared" ref="M679:M744" si="86">+G679*0.55</f>
        <v>5809.7518600000003</v>
      </c>
      <c r="N679" s="8">
        <f t="shared" ref="N679:N744" si="87">+G679*0.25</f>
        <v>2640.7963</v>
      </c>
      <c r="O679" s="8">
        <f t="shared" ref="O679:O744" si="88">SUM(L679:N679)</f>
        <v>10563.1852</v>
      </c>
    </row>
    <row r="680" spans="1:15" outlineLevel="2" x14ac:dyDescent="0.25">
      <c r="A680" s="1" t="s">
        <v>612</v>
      </c>
      <c r="B680" s="1" t="s">
        <v>618</v>
      </c>
      <c r="C680" s="13">
        <v>362.90230000000003</v>
      </c>
      <c r="D680" s="13">
        <v>6713.8984000000009</v>
      </c>
      <c r="E680" s="13">
        <v>170.85</v>
      </c>
      <c r="F680" s="13">
        <v>9842.6831999999995</v>
      </c>
      <c r="G680" s="8">
        <v>17090.333900000001</v>
      </c>
      <c r="H680" s="8">
        <f>+'Current &amp; Proposed Revenues'!D680*1.08+'Current &amp; Proposed Revenues'!F680*5.56</f>
        <v>12415.036799999998</v>
      </c>
      <c r="I680" s="8">
        <f>(+C680+E680+'Current &amp; Proposed Revenues'!D680*0.79+'Current &amp; Proposed Revenues'!F680*0.85)*0.8</f>
        <v>3740.2376800000002</v>
      </c>
      <c r="J680" s="8">
        <f>(+C680+E680+'Current &amp; Proposed Revenues'!D680*0.79+'Current &amp; Proposed Revenues'!F680*0.85)*0.2</f>
        <v>935.05942000000005</v>
      </c>
      <c r="K680" s="8">
        <f t="shared" si="84"/>
        <v>17090.333899999998</v>
      </c>
      <c r="L680" s="8">
        <f t="shared" si="85"/>
        <v>3418.0667800000006</v>
      </c>
      <c r="M680" s="8">
        <f t="shared" si="86"/>
        <v>9399.683645000001</v>
      </c>
      <c r="N680" s="8">
        <f t="shared" si="87"/>
        <v>4272.5834750000004</v>
      </c>
      <c r="O680" s="8">
        <f t="shared" si="88"/>
        <v>17090.333900000001</v>
      </c>
    </row>
    <row r="681" spans="1:15" outlineLevel="2" x14ac:dyDescent="0.25">
      <c r="A681" s="1" t="s">
        <v>612</v>
      </c>
      <c r="B681" s="1" t="s">
        <v>619</v>
      </c>
      <c r="C681" s="13">
        <v>1125.0153</v>
      </c>
      <c r="D681" s="13">
        <v>10203.800860000001</v>
      </c>
      <c r="E681" s="13">
        <v>133.19499999999999</v>
      </c>
      <c r="F681" s="13">
        <v>12198.614600000001</v>
      </c>
      <c r="G681" s="8">
        <v>23660.625760000003</v>
      </c>
      <c r="H681" s="8">
        <f>+'Current &amp; Proposed Revenues'!D681*1.08+'Current &amp; Proposed Revenues'!F681*5.56</f>
        <v>16474.117839999999</v>
      </c>
      <c r="I681" s="8">
        <f>(+C681+E681+'Current &amp; Proposed Revenues'!D681*0.79+'Current &amp; Proposed Revenues'!F681*0.85)*0.8</f>
        <v>5749.2063360000002</v>
      </c>
      <c r="J681" s="8">
        <f>(+C681+E681+'Current &amp; Proposed Revenues'!D681*0.79+'Current &amp; Proposed Revenues'!F681*0.85)*0.2</f>
        <v>1437.301584</v>
      </c>
      <c r="K681" s="8">
        <f t="shared" si="84"/>
        <v>23660.625759999999</v>
      </c>
      <c r="L681" s="8">
        <f t="shared" si="85"/>
        <v>4732.1251520000005</v>
      </c>
      <c r="M681" s="8">
        <f t="shared" si="86"/>
        <v>13013.344168000003</v>
      </c>
      <c r="N681" s="8">
        <f t="shared" si="87"/>
        <v>5915.1564400000007</v>
      </c>
      <c r="O681" s="8">
        <f t="shared" si="88"/>
        <v>23660.625760000003</v>
      </c>
    </row>
    <row r="682" spans="1:15" outlineLevel="2" x14ac:dyDescent="0.25">
      <c r="A682" s="1" t="s">
        <v>612</v>
      </c>
      <c r="B682" s="1" t="s">
        <v>620</v>
      </c>
      <c r="C682" s="13">
        <v>2059.6089999999999</v>
      </c>
      <c r="D682" s="13">
        <v>8867.8392000000003</v>
      </c>
      <c r="E682" s="13">
        <v>881.5775000000001</v>
      </c>
      <c r="F682" s="13">
        <v>12806.69284</v>
      </c>
      <c r="G682" s="8">
        <v>24615.718540000002</v>
      </c>
      <c r="H682" s="8">
        <f>+'Current &amp; Proposed Revenues'!D682*1.08+'Current &amp; Proposed Revenues'!F682*5.56</f>
        <v>16229.990239999999</v>
      </c>
      <c r="I682" s="8">
        <f>(+C682+E682+'Current &amp; Proposed Revenues'!D682*0.79+'Current &amp; Proposed Revenues'!F682*0.85)*0.8</f>
        <v>6708.5826399999996</v>
      </c>
      <c r="J682" s="8">
        <f>(+C682+E682+'Current &amp; Proposed Revenues'!D682*0.79+'Current &amp; Proposed Revenues'!F682*0.85)*0.2</f>
        <v>1677.1456599999999</v>
      </c>
      <c r="K682" s="8">
        <f t="shared" si="84"/>
        <v>24615.718539999998</v>
      </c>
      <c r="L682" s="8">
        <f t="shared" si="85"/>
        <v>4923.1437080000005</v>
      </c>
      <c r="M682" s="8">
        <f t="shared" si="86"/>
        <v>13538.645197000002</v>
      </c>
      <c r="N682" s="8">
        <f t="shared" si="87"/>
        <v>6153.9296350000004</v>
      </c>
      <c r="O682" s="8">
        <f t="shared" si="88"/>
        <v>24615.718540000002</v>
      </c>
    </row>
    <row r="683" spans="1:15" outlineLevel="2" x14ac:dyDescent="0.25">
      <c r="A683" s="1" t="s">
        <v>612</v>
      </c>
      <c r="B683" s="1" t="s">
        <v>87</v>
      </c>
      <c r="C683" s="13">
        <v>457.80500000000001</v>
      </c>
      <c r="D683" s="13">
        <v>7106.1496000000006</v>
      </c>
      <c r="E683" s="13">
        <v>547.52749999999992</v>
      </c>
      <c r="F683" s="13">
        <v>5898.2897000000003</v>
      </c>
      <c r="G683" s="8">
        <v>14009.771800000002</v>
      </c>
      <c r="H683" s="8">
        <f>+'Current &amp; Proposed Revenues'!D683*1.08+'Current &amp; Proposed Revenues'!F683*5.56</f>
        <v>9220.2315999999992</v>
      </c>
      <c r="I683" s="8">
        <f>(+C683+E683+'Current &amp; Proposed Revenues'!D683*0.79+'Current &amp; Proposed Revenues'!F683*0.85)*0.8</f>
        <v>3831.6321600000006</v>
      </c>
      <c r="J683" s="8">
        <f>(+C683+E683+'Current &amp; Proposed Revenues'!D683*0.79+'Current &amp; Proposed Revenues'!F683*0.85)*0.2</f>
        <v>957.90804000000014</v>
      </c>
      <c r="K683" s="8">
        <f t="shared" si="84"/>
        <v>14009.7718</v>
      </c>
      <c r="L683" s="8">
        <f t="shared" si="85"/>
        <v>2801.9543600000006</v>
      </c>
      <c r="M683" s="8">
        <f t="shared" si="86"/>
        <v>7705.374490000002</v>
      </c>
      <c r="N683" s="8">
        <f t="shared" si="87"/>
        <v>3502.4429500000006</v>
      </c>
      <c r="O683" s="8">
        <f t="shared" si="88"/>
        <v>14009.771800000002</v>
      </c>
    </row>
    <row r="684" spans="1:15" outlineLevel="2" x14ac:dyDescent="0.25">
      <c r="A684" s="1" t="s">
        <v>612</v>
      </c>
      <c r="B684" s="1" t="s">
        <v>621</v>
      </c>
      <c r="C684" s="13">
        <v>622.61480000000006</v>
      </c>
      <c r="D684" s="13">
        <v>7387.5546800000002</v>
      </c>
      <c r="E684" s="13">
        <v>496.298</v>
      </c>
      <c r="F684" s="13">
        <v>6846.0274299999992</v>
      </c>
      <c r="G684" s="8">
        <v>15352.494910000001</v>
      </c>
      <c r="H684" s="8">
        <f>+'Current &amp; Proposed Revenues'!D684*1.08+'Current &amp; Proposed Revenues'!F684*5.56</f>
        <v>10204.816999999999</v>
      </c>
      <c r="I684" s="8">
        <f>(+C684+E684+'Current &amp; Proposed Revenues'!D684*0.79+'Current &amp; Proposed Revenues'!F684*0.85)*0.8</f>
        <v>4118.1423280000008</v>
      </c>
      <c r="J684" s="8">
        <f>(+C684+E684+'Current &amp; Proposed Revenues'!D684*0.79+'Current &amp; Proposed Revenues'!F684*0.85)*0.2</f>
        <v>1029.5355820000002</v>
      </c>
      <c r="K684" s="8">
        <f t="shared" si="84"/>
        <v>15352.494910000001</v>
      </c>
      <c r="L684" s="8">
        <f t="shared" si="85"/>
        <v>3070.4989820000005</v>
      </c>
      <c r="M684" s="8">
        <f t="shared" si="86"/>
        <v>8443.8722005000018</v>
      </c>
      <c r="N684" s="8">
        <f t="shared" si="87"/>
        <v>3838.1237275000003</v>
      </c>
      <c r="O684" s="8">
        <f t="shared" si="88"/>
        <v>15352.494910000003</v>
      </c>
    </row>
    <row r="685" spans="1:15" outlineLevel="2" x14ac:dyDescent="0.25">
      <c r="A685" s="1" t="s">
        <v>612</v>
      </c>
      <c r="B685" s="1" t="s">
        <v>105</v>
      </c>
      <c r="C685" s="13">
        <v>64.78</v>
      </c>
      <c r="D685" s="13">
        <v>1310.0284999999999</v>
      </c>
      <c r="E685" s="13">
        <v>96.05</v>
      </c>
      <c r="F685" s="13">
        <v>1723.2003</v>
      </c>
      <c r="G685" s="8">
        <v>3194.0587999999998</v>
      </c>
      <c r="H685" s="8">
        <f>+'Current &amp; Proposed Revenues'!D685*1.08+'Current &amp; Proposed Revenues'!F685*5.56</f>
        <v>2251.2887999999998</v>
      </c>
      <c r="I685" s="8">
        <f>(+C685+E685+'Current &amp; Proposed Revenues'!D685*0.79+'Current &amp; Proposed Revenues'!F685*0.85)*0.8</f>
        <v>754.21600000000001</v>
      </c>
      <c r="J685" s="8">
        <f>(+C685+E685+'Current &amp; Proposed Revenues'!D685*0.79+'Current &amp; Proposed Revenues'!F685*0.85)*0.2</f>
        <v>188.554</v>
      </c>
      <c r="K685" s="8">
        <f t="shared" si="84"/>
        <v>3194.0587999999998</v>
      </c>
      <c r="L685" s="8">
        <f t="shared" si="85"/>
        <v>638.81176000000005</v>
      </c>
      <c r="M685" s="8">
        <f t="shared" si="86"/>
        <v>1756.73234</v>
      </c>
      <c r="N685" s="8">
        <f t="shared" si="87"/>
        <v>798.51469999999995</v>
      </c>
      <c r="O685" s="8">
        <f t="shared" si="88"/>
        <v>3194.0587999999998</v>
      </c>
    </row>
    <row r="686" spans="1:15" outlineLevel="2" x14ac:dyDescent="0.25">
      <c r="A686" s="1" t="s">
        <v>612</v>
      </c>
      <c r="B686" s="1" t="s">
        <v>622</v>
      </c>
      <c r="C686" s="13">
        <v>785.48910000000001</v>
      </c>
      <c r="D686" s="13">
        <v>4761.3753000000006</v>
      </c>
      <c r="E686" s="13">
        <v>851.3175</v>
      </c>
      <c r="F686" s="13">
        <v>14064.052799999999</v>
      </c>
      <c r="G686" s="8">
        <v>20462.234700000001</v>
      </c>
      <c r="H686" s="8">
        <f>+'Current &amp; Proposed Revenues'!D686*1.08+'Current &amp; Proposed Revenues'!F686*5.56</f>
        <v>14948.97</v>
      </c>
      <c r="I686" s="8">
        <f>(+C686+E686+'Current &amp; Proposed Revenues'!D686*0.79+'Current &amp; Proposed Revenues'!F686*0.85)*0.8</f>
        <v>4410.6117599999998</v>
      </c>
      <c r="J686" s="8">
        <f>(+C686+E686+'Current &amp; Proposed Revenues'!D686*0.79+'Current &amp; Proposed Revenues'!F686*0.85)*0.2</f>
        <v>1102.6529399999999</v>
      </c>
      <c r="K686" s="8">
        <f t="shared" si="84"/>
        <v>20462.234700000001</v>
      </c>
      <c r="L686" s="8">
        <f t="shared" si="85"/>
        <v>4092.4469400000003</v>
      </c>
      <c r="M686" s="8">
        <f t="shared" si="86"/>
        <v>11254.229085000001</v>
      </c>
      <c r="N686" s="8">
        <f t="shared" si="87"/>
        <v>5115.5586750000002</v>
      </c>
      <c r="O686" s="8">
        <f t="shared" si="88"/>
        <v>20462.234700000001</v>
      </c>
    </row>
    <row r="687" spans="1:15" outlineLevel="2" x14ac:dyDescent="0.25">
      <c r="A687" s="1" t="s">
        <v>612</v>
      </c>
      <c r="B687" s="1" t="s">
        <v>623</v>
      </c>
      <c r="C687" s="13">
        <v>94.01</v>
      </c>
      <c r="D687" s="13">
        <v>1888.7</v>
      </c>
      <c r="E687" s="13">
        <v>128.70699999999999</v>
      </c>
      <c r="F687" s="13">
        <v>4420.9129000000003</v>
      </c>
      <c r="G687" s="8">
        <v>6532.3299000000006</v>
      </c>
      <c r="H687" s="8">
        <f>+'Current &amp; Proposed Revenues'!D687*1.08+'Current &amp; Proposed Revenues'!F687*5.56</f>
        <v>4925.4763999999996</v>
      </c>
      <c r="I687" s="8">
        <f>(+C687+E687+'Current &amp; Proposed Revenues'!D687*0.79+'Current &amp; Proposed Revenues'!F687*0.85)*0.8</f>
        <v>1285.4828000000002</v>
      </c>
      <c r="J687" s="8">
        <f>(+C687+E687+'Current &amp; Proposed Revenues'!D687*0.79+'Current &amp; Proposed Revenues'!F687*0.85)*0.2</f>
        <v>321.37070000000006</v>
      </c>
      <c r="K687" s="8">
        <f t="shared" si="84"/>
        <v>6532.3298999999997</v>
      </c>
      <c r="L687" s="8">
        <f t="shared" si="85"/>
        <v>1306.4659800000002</v>
      </c>
      <c r="M687" s="8">
        <f t="shared" si="86"/>
        <v>3592.7814450000005</v>
      </c>
      <c r="N687" s="8">
        <f t="shared" si="87"/>
        <v>1633.0824750000002</v>
      </c>
      <c r="O687" s="8">
        <f t="shared" si="88"/>
        <v>6532.3299000000006</v>
      </c>
    </row>
    <row r="688" spans="1:15" outlineLevel="2" x14ac:dyDescent="0.25">
      <c r="A688" s="1" t="s">
        <v>612</v>
      </c>
      <c r="B688" s="1" t="s">
        <v>624</v>
      </c>
      <c r="C688" s="13">
        <v>0</v>
      </c>
      <c r="D688" s="13">
        <v>0</v>
      </c>
      <c r="E688" s="13">
        <v>0</v>
      </c>
      <c r="F688" s="13">
        <v>161.98070000000001</v>
      </c>
      <c r="G688" s="8">
        <v>161.98070000000001</v>
      </c>
      <c r="H688" s="8">
        <f>+'Current &amp; Proposed Revenues'!D688*1.08+'Current &amp; Proposed Revenues'!F688*5.56</f>
        <v>140.50119999999998</v>
      </c>
      <c r="I688" s="8">
        <f>(+C688+E688+'Current &amp; Proposed Revenues'!D688*0.79+'Current &amp; Proposed Revenues'!F688*0.85)*0.8</f>
        <v>17.183599999999998</v>
      </c>
      <c r="J688" s="8">
        <f>(+C688+E688+'Current &amp; Proposed Revenues'!D688*0.79+'Current &amp; Proposed Revenues'!F688*0.85)*0.2</f>
        <v>4.2958999999999996</v>
      </c>
      <c r="K688" s="8">
        <f t="shared" si="84"/>
        <v>161.98069999999998</v>
      </c>
      <c r="L688" s="8">
        <f t="shared" si="85"/>
        <v>32.396140000000003</v>
      </c>
      <c r="M688" s="8">
        <f t="shared" si="86"/>
        <v>89.089385000000021</v>
      </c>
      <c r="N688" s="8">
        <f t="shared" si="87"/>
        <v>40.495175000000003</v>
      </c>
      <c r="O688" s="8">
        <f t="shared" si="88"/>
        <v>161.98070000000001</v>
      </c>
    </row>
    <row r="689" spans="1:15" outlineLevel="2" x14ac:dyDescent="0.25">
      <c r="A689" s="1" t="s">
        <v>612</v>
      </c>
      <c r="B689" s="1" t="s">
        <v>625</v>
      </c>
      <c r="C689" s="13">
        <v>885.47939999999994</v>
      </c>
      <c r="D689" s="13">
        <v>3169.5004000000004</v>
      </c>
      <c r="E689" s="13">
        <v>925.94749999999988</v>
      </c>
      <c r="F689" s="13">
        <v>7821.7384000000002</v>
      </c>
      <c r="G689" s="8">
        <v>12802.665700000001</v>
      </c>
      <c r="H689" s="8">
        <f>+'Current &amp; Proposed Revenues'!D689*1.08+'Current &amp; Proposed Revenues'!F689*5.56</f>
        <v>8615.0479999999989</v>
      </c>
      <c r="I689" s="8">
        <f>(+C689+E689+'Current &amp; Proposed Revenues'!D689*0.79+'Current &amp; Proposed Revenues'!F689*0.85)*0.8</f>
        <v>3350.0941600000001</v>
      </c>
      <c r="J689" s="8">
        <f>(+C689+E689+'Current &amp; Proposed Revenues'!D689*0.79+'Current &amp; Proposed Revenues'!F689*0.85)*0.2</f>
        <v>837.52354000000003</v>
      </c>
      <c r="K689" s="8">
        <f t="shared" si="84"/>
        <v>12802.6657</v>
      </c>
      <c r="L689" s="8">
        <f t="shared" si="85"/>
        <v>2560.5331400000005</v>
      </c>
      <c r="M689" s="8">
        <f t="shared" si="86"/>
        <v>7041.4661350000015</v>
      </c>
      <c r="N689" s="8">
        <f t="shared" si="87"/>
        <v>3200.6664250000003</v>
      </c>
      <c r="O689" s="8">
        <f t="shared" si="88"/>
        <v>12802.665700000001</v>
      </c>
    </row>
    <row r="690" spans="1:15" outlineLevel="2" x14ac:dyDescent="0.25">
      <c r="A690" s="1" t="s">
        <v>612</v>
      </c>
      <c r="B690" s="1" t="s">
        <v>371</v>
      </c>
      <c r="C690" s="13">
        <v>1049.4123</v>
      </c>
      <c r="D690" s="13">
        <v>3019.3955000000005</v>
      </c>
      <c r="E690" s="13">
        <v>68</v>
      </c>
      <c r="F690" s="13">
        <v>2666.0472</v>
      </c>
      <c r="G690" s="8">
        <v>6802.8550000000005</v>
      </c>
      <c r="H690" s="8">
        <f>+'Current &amp; Proposed Revenues'!D690*1.08+'Current &amp; Proposed Revenues'!F690*5.56</f>
        <v>4056.3371999999999</v>
      </c>
      <c r="I690" s="8">
        <f>(+C690+E690+'Current &amp; Proposed Revenues'!D690*0.79+'Current &amp; Proposed Revenues'!F690*0.85)*0.8</f>
        <v>2197.2142400000007</v>
      </c>
      <c r="J690" s="8">
        <f>(+C690+E690+'Current &amp; Proposed Revenues'!D690*0.79+'Current &amp; Proposed Revenues'!F690*0.85)*0.2</f>
        <v>549.30356000000018</v>
      </c>
      <c r="K690" s="8">
        <f t="shared" si="84"/>
        <v>6802.8550000000014</v>
      </c>
      <c r="L690" s="8">
        <f t="shared" si="85"/>
        <v>1360.5710000000001</v>
      </c>
      <c r="M690" s="8">
        <f t="shared" si="86"/>
        <v>3741.5702500000007</v>
      </c>
      <c r="N690" s="8">
        <f t="shared" si="87"/>
        <v>1700.7137500000001</v>
      </c>
      <c r="O690" s="8">
        <f t="shared" si="88"/>
        <v>6802.8550000000005</v>
      </c>
    </row>
    <row r="691" spans="1:15" outlineLevel="1" x14ac:dyDescent="0.25">
      <c r="A691" s="23" t="s">
        <v>1239</v>
      </c>
      <c r="B691" s="22"/>
      <c r="C691" s="13">
        <f t="shared" ref="C691:O691" si="89">SUBTOTAL(9,C674:C690)</f>
        <v>26217.982799999998</v>
      </c>
      <c r="D691" s="13">
        <f t="shared" si="89"/>
        <v>105332.59143000001</v>
      </c>
      <c r="E691" s="13">
        <f t="shared" si="89"/>
        <v>17950.896699999998</v>
      </c>
      <c r="F691" s="13">
        <f t="shared" si="89"/>
        <v>169566.51834999997</v>
      </c>
      <c r="G691" s="8">
        <f t="shared" si="89"/>
        <v>319067.98928000004</v>
      </c>
      <c r="H691" s="8">
        <f t="shared" si="89"/>
        <v>207914.89472000004</v>
      </c>
      <c r="I691" s="8">
        <f t="shared" si="89"/>
        <v>88922.475647999992</v>
      </c>
      <c r="J691" s="8">
        <f t="shared" si="89"/>
        <v>22230.618911999998</v>
      </c>
      <c r="K691" s="8">
        <f t="shared" si="89"/>
        <v>319067.98928000004</v>
      </c>
      <c r="L691" s="8">
        <f t="shared" si="89"/>
        <v>63813.597856000008</v>
      </c>
      <c r="M691" s="8">
        <f t="shared" si="89"/>
        <v>175487.39410399998</v>
      </c>
      <c r="N691" s="8">
        <f t="shared" si="89"/>
        <v>79766.997320000009</v>
      </c>
      <c r="O691" s="8">
        <f t="shared" si="89"/>
        <v>319067.98928000004</v>
      </c>
    </row>
    <row r="692" spans="1:15" outlineLevel="2" x14ac:dyDescent="0.25">
      <c r="A692" s="1" t="s">
        <v>626</v>
      </c>
      <c r="B692" s="1" t="s">
        <v>627</v>
      </c>
      <c r="C692" s="13">
        <v>0</v>
      </c>
      <c r="D692" s="13">
        <v>883.50020000000006</v>
      </c>
      <c r="E692" s="13">
        <v>0</v>
      </c>
      <c r="F692" s="13">
        <v>596.13</v>
      </c>
      <c r="G692" s="8">
        <v>1479.6302000000001</v>
      </c>
      <c r="H692" s="8">
        <f>+'Current &amp; Proposed Revenues'!D692*1.08+'Current &amp; Proposed Revenues'!F692*5.56</f>
        <v>1027.3368</v>
      </c>
      <c r="I692" s="8">
        <f>(+C692+E692+'Current &amp; Proposed Revenues'!D692*0.79+'Current &amp; Proposed Revenues'!F692*0.85)*0.8</f>
        <v>361.83472000000006</v>
      </c>
      <c r="J692" s="8">
        <f>(+C692+E692+'Current &amp; Proposed Revenues'!D692*0.79+'Current &amp; Proposed Revenues'!F692*0.85)*0.2</f>
        <v>90.458680000000015</v>
      </c>
      <c r="K692" s="8">
        <f t="shared" si="84"/>
        <v>1479.6302000000001</v>
      </c>
      <c r="L692" s="8">
        <f t="shared" si="85"/>
        <v>295.92604</v>
      </c>
      <c r="M692" s="8">
        <f t="shared" si="86"/>
        <v>813.7966100000001</v>
      </c>
      <c r="N692" s="8">
        <f t="shared" si="87"/>
        <v>369.90755000000001</v>
      </c>
      <c r="O692" s="8">
        <f t="shared" si="88"/>
        <v>1479.6302000000001</v>
      </c>
    </row>
    <row r="693" spans="1:15" outlineLevel="2" x14ac:dyDescent="0.25">
      <c r="A693" s="1" t="s">
        <v>626</v>
      </c>
      <c r="B693" s="1" t="s">
        <v>628</v>
      </c>
      <c r="C693" s="13">
        <v>0</v>
      </c>
      <c r="D693" s="13">
        <v>635.36990000000003</v>
      </c>
      <c r="E693" s="13">
        <v>0</v>
      </c>
      <c r="F693" s="13">
        <v>0</v>
      </c>
      <c r="G693" s="8">
        <v>635.36990000000003</v>
      </c>
      <c r="H693" s="8">
        <f>+'Current &amp; Proposed Revenues'!D693*1.08+'Current &amp; Proposed Revenues'!F693*5.56</f>
        <v>366.95159999999998</v>
      </c>
      <c r="I693" s="8">
        <f>(+C693+E693+'Current &amp; Proposed Revenues'!D693*0.79+'Current &amp; Proposed Revenues'!F693*0.85)*0.8</f>
        <v>214.73464000000001</v>
      </c>
      <c r="J693" s="8">
        <f>(+C693+E693+'Current &amp; Proposed Revenues'!D693*0.79+'Current &amp; Proposed Revenues'!F693*0.85)*0.2</f>
        <v>53.683660000000003</v>
      </c>
      <c r="K693" s="8">
        <f t="shared" si="84"/>
        <v>635.36990000000003</v>
      </c>
      <c r="L693" s="8">
        <f t="shared" si="85"/>
        <v>127.07398000000001</v>
      </c>
      <c r="M693" s="8">
        <f t="shared" si="86"/>
        <v>349.45344500000004</v>
      </c>
      <c r="N693" s="8">
        <f t="shared" si="87"/>
        <v>158.84247500000001</v>
      </c>
      <c r="O693" s="8">
        <f t="shared" si="88"/>
        <v>635.36990000000003</v>
      </c>
    </row>
    <row r="694" spans="1:15" outlineLevel="2" x14ac:dyDescent="0.25">
      <c r="A694" s="1" t="s">
        <v>626</v>
      </c>
      <c r="B694" s="1" t="s">
        <v>629</v>
      </c>
      <c r="C694" s="13">
        <v>0</v>
      </c>
      <c r="D694" s="13">
        <v>1328.3171000000002</v>
      </c>
      <c r="E694" s="13">
        <v>0</v>
      </c>
      <c r="F694" s="13">
        <v>2994.0468999999998</v>
      </c>
      <c r="G694" s="8">
        <v>4322.3639999999996</v>
      </c>
      <c r="H694" s="8">
        <f>+'Current &amp; Proposed Revenues'!D694*1.08+'Current &amp; Proposed Revenues'!F694*5.56</f>
        <v>3364.1768000000002</v>
      </c>
      <c r="I694" s="8">
        <f>(+C694+E694+'Current &amp; Proposed Revenues'!D694*0.79+'Current &amp; Proposed Revenues'!F694*0.85)*0.8</f>
        <v>766.54975999999999</v>
      </c>
      <c r="J694" s="8">
        <f>(+C694+E694+'Current &amp; Proposed Revenues'!D694*0.79+'Current &amp; Proposed Revenues'!F694*0.85)*0.2</f>
        <v>191.63744</v>
      </c>
      <c r="K694" s="8">
        <f t="shared" si="84"/>
        <v>4322.3640000000005</v>
      </c>
      <c r="L694" s="8">
        <f t="shared" si="85"/>
        <v>864.47280000000001</v>
      </c>
      <c r="M694" s="8">
        <f t="shared" si="86"/>
        <v>2377.3002000000001</v>
      </c>
      <c r="N694" s="8">
        <f t="shared" si="87"/>
        <v>1080.5909999999999</v>
      </c>
      <c r="O694" s="8">
        <f t="shared" si="88"/>
        <v>4322.3639999999996</v>
      </c>
    </row>
    <row r="695" spans="1:15" outlineLevel="2" x14ac:dyDescent="0.25">
      <c r="A695" s="1" t="s">
        <v>626</v>
      </c>
      <c r="B695" s="1" t="s">
        <v>92</v>
      </c>
      <c r="C695" s="13">
        <v>31.6</v>
      </c>
      <c r="D695" s="13">
        <v>2551.0540000000001</v>
      </c>
      <c r="E695" s="13">
        <v>0</v>
      </c>
      <c r="F695" s="13">
        <v>3131.4773</v>
      </c>
      <c r="G695" s="8">
        <v>5714.1313</v>
      </c>
      <c r="H695" s="8">
        <f>+'Current &amp; Proposed Revenues'!D695*1.08+'Current &amp; Proposed Revenues'!F695*5.56</f>
        <v>4189.5627999999997</v>
      </c>
      <c r="I695" s="8">
        <f>(+C695+E695+'Current &amp; Proposed Revenues'!D695*0.79+'Current &amp; Proposed Revenues'!F695*0.85)*0.8</f>
        <v>1219.6548</v>
      </c>
      <c r="J695" s="8">
        <f>(+C695+E695+'Current &amp; Proposed Revenues'!D695*0.79+'Current &amp; Proposed Revenues'!F695*0.85)*0.2</f>
        <v>304.91370000000001</v>
      </c>
      <c r="K695" s="8">
        <f t="shared" si="84"/>
        <v>5714.1313</v>
      </c>
      <c r="L695" s="8">
        <f t="shared" si="85"/>
        <v>1142.82626</v>
      </c>
      <c r="M695" s="8">
        <f t="shared" si="86"/>
        <v>3142.7722150000004</v>
      </c>
      <c r="N695" s="8">
        <f t="shared" si="87"/>
        <v>1428.532825</v>
      </c>
      <c r="O695" s="8">
        <f t="shared" si="88"/>
        <v>5714.1313000000009</v>
      </c>
    </row>
    <row r="696" spans="1:15" outlineLevel="2" x14ac:dyDescent="0.25">
      <c r="A696" s="1" t="s">
        <v>626</v>
      </c>
      <c r="B696" s="1" t="s">
        <v>506</v>
      </c>
      <c r="C696" s="13">
        <v>25.28</v>
      </c>
      <c r="D696" s="13">
        <v>1593.1465000000003</v>
      </c>
      <c r="E696" s="13">
        <v>0</v>
      </c>
      <c r="F696" s="13">
        <v>384.0231</v>
      </c>
      <c r="G696" s="8">
        <v>2002.4496000000004</v>
      </c>
      <c r="H696" s="8">
        <f>+'Current &amp; Proposed Revenues'!D696*1.08+'Current &amp; Proposed Revenues'!F696*5.56</f>
        <v>1253.2056</v>
      </c>
      <c r="I696" s="8">
        <f>(+C696+E696+'Current &amp; Proposed Revenues'!D696*0.79+'Current &amp; Proposed Revenues'!F696*0.85)*0.8</f>
        <v>599.39520000000005</v>
      </c>
      <c r="J696" s="8">
        <f>(+C696+E696+'Current &amp; Proposed Revenues'!D696*0.79+'Current &amp; Proposed Revenues'!F696*0.85)*0.2</f>
        <v>149.84880000000001</v>
      </c>
      <c r="K696" s="8">
        <f t="shared" si="84"/>
        <v>2002.4496000000001</v>
      </c>
      <c r="L696" s="8">
        <f t="shared" si="85"/>
        <v>400.4899200000001</v>
      </c>
      <c r="M696" s="8">
        <f t="shared" si="86"/>
        <v>1101.3472800000002</v>
      </c>
      <c r="N696" s="8">
        <f t="shared" si="87"/>
        <v>500.61240000000009</v>
      </c>
      <c r="O696" s="8">
        <f t="shared" si="88"/>
        <v>2002.4496000000004</v>
      </c>
    </row>
    <row r="697" spans="1:15" outlineLevel="2" x14ac:dyDescent="0.25">
      <c r="A697" s="1" t="s">
        <v>626</v>
      </c>
      <c r="B697" s="1" t="s">
        <v>630</v>
      </c>
      <c r="C697" s="13">
        <v>86.639300000000006</v>
      </c>
      <c r="D697" s="13">
        <v>2632.8478000000005</v>
      </c>
      <c r="E697" s="13">
        <v>34</v>
      </c>
      <c r="F697" s="13">
        <v>2299.9079999999999</v>
      </c>
      <c r="G697" s="8">
        <v>5053.3950999999997</v>
      </c>
      <c r="H697" s="8">
        <f>+'Current &amp; Proposed Revenues'!D697*1.08+'Current &amp; Proposed Revenues'!F697*5.56</f>
        <v>3515.5032000000001</v>
      </c>
      <c r="I697" s="8">
        <f>(+C697+E697+'Current &amp; Proposed Revenues'!D697*0.79+'Current &amp; Proposed Revenues'!F697*0.85)*0.8</f>
        <v>1230.3135200000002</v>
      </c>
      <c r="J697" s="8">
        <f>(+C697+E697+'Current &amp; Proposed Revenues'!D697*0.79+'Current &amp; Proposed Revenues'!F697*0.85)*0.2</f>
        <v>307.57838000000004</v>
      </c>
      <c r="K697" s="8">
        <f t="shared" si="84"/>
        <v>5053.3951000000006</v>
      </c>
      <c r="L697" s="8">
        <f t="shared" si="85"/>
        <v>1010.67902</v>
      </c>
      <c r="M697" s="8">
        <f t="shared" si="86"/>
        <v>2779.3673050000002</v>
      </c>
      <c r="N697" s="8">
        <f t="shared" si="87"/>
        <v>1263.3487749999999</v>
      </c>
      <c r="O697" s="8">
        <f t="shared" si="88"/>
        <v>5053.3950999999997</v>
      </c>
    </row>
    <row r="698" spans="1:15" outlineLevel="2" x14ac:dyDescent="0.25">
      <c r="A698" s="1" t="s">
        <v>626</v>
      </c>
      <c r="B698" s="1" t="s">
        <v>631</v>
      </c>
      <c r="C698" s="13">
        <v>0</v>
      </c>
      <c r="D698" s="13">
        <v>1707.2913000000001</v>
      </c>
      <c r="E698" s="13">
        <v>0</v>
      </c>
      <c r="F698" s="13">
        <v>211.53</v>
      </c>
      <c r="G698" s="8">
        <v>1918.8213000000001</v>
      </c>
      <c r="H698" s="8">
        <f>+'Current &amp; Proposed Revenues'!D698*1.08+'Current &amp; Proposed Revenues'!F698*5.56</f>
        <v>1169.5092</v>
      </c>
      <c r="I698" s="8">
        <f>(+C698+E698+'Current &amp; Proposed Revenues'!D698*0.79+'Current &amp; Proposed Revenues'!F698*0.85)*0.8</f>
        <v>599.44968000000006</v>
      </c>
      <c r="J698" s="8">
        <f>(+C698+E698+'Current &amp; Proposed Revenues'!D698*0.79+'Current &amp; Proposed Revenues'!F698*0.85)*0.2</f>
        <v>149.86242000000001</v>
      </c>
      <c r="K698" s="8">
        <f t="shared" si="84"/>
        <v>1918.8213000000001</v>
      </c>
      <c r="L698" s="8">
        <f t="shared" si="85"/>
        <v>383.76426000000004</v>
      </c>
      <c r="M698" s="8">
        <f t="shared" si="86"/>
        <v>1055.351715</v>
      </c>
      <c r="N698" s="8">
        <f t="shared" si="87"/>
        <v>479.70532500000002</v>
      </c>
      <c r="O698" s="8">
        <f t="shared" si="88"/>
        <v>1918.8213000000001</v>
      </c>
    </row>
    <row r="699" spans="1:15" outlineLevel="2" x14ac:dyDescent="0.25">
      <c r="A699" s="1" t="s">
        <v>626</v>
      </c>
      <c r="B699" s="1" t="s">
        <v>436</v>
      </c>
      <c r="C699" s="13">
        <v>77.672799999999995</v>
      </c>
      <c r="D699" s="13">
        <v>2085.0126</v>
      </c>
      <c r="E699" s="13">
        <v>181.04999999999998</v>
      </c>
      <c r="F699" s="13">
        <v>1435.8400000000001</v>
      </c>
      <c r="G699" s="8">
        <v>3779.5754000000002</v>
      </c>
      <c r="H699" s="8">
        <f>+'Current &amp; Proposed Revenues'!D699*1.08+'Current &amp; Proposed Revenues'!F699*5.56</f>
        <v>2449.6183999999998</v>
      </c>
      <c r="I699" s="8">
        <f>(+C699+E699+'Current &amp; Proposed Revenues'!D699*0.79+'Current &amp; Proposed Revenues'!F699*0.85)*0.8</f>
        <v>1063.9656000000002</v>
      </c>
      <c r="J699" s="8">
        <f>(+C699+E699+'Current &amp; Proposed Revenues'!D699*0.79+'Current &amp; Proposed Revenues'!F699*0.85)*0.2</f>
        <v>265.99140000000006</v>
      </c>
      <c r="K699" s="8">
        <f t="shared" si="84"/>
        <v>3779.5753999999997</v>
      </c>
      <c r="L699" s="8">
        <f t="shared" si="85"/>
        <v>755.9150800000001</v>
      </c>
      <c r="M699" s="8">
        <f t="shared" si="86"/>
        <v>2078.7664700000005</v>
      </c>
      <c r="N699" s="8">
        <f t="shared" si="87"/>
        <v>944.89385000000004</v>
      </c>
      <c r="O699" s="8">
        <f t="shared" si="88"/>
        <v>3779.5754000000006</v>
      </c>
    </row>
    <row r="700" spans="1:15" outlineLevel="2" x14ac:dyDescent="0.25">
      <c r="A700" s="1" t="s">
        <v>626</v>
      </c>
      <c r="B700" s="1" t="s">
        <v>632</v>
      </c>
      <c r="C700" s="13">
        <v>0</v>
      </c>
      <c r="D700" s="13">
        <v>269.28000000000003</v>
      </c>
      <c r="E700" s="13">
        <v>0</v>
      </c>
      <c r="F700" s="13">
        <v>0</v>
      </c>
      <c r="G700" s="8">
        <v>269.28000000000003</v>
      </c>
      <c r="H700" s="8">
        <f>+'Current &amp; Proposed Revenues'!D700*1.08+'Current &amp; Proposed Revenues'!F700*5.56</f>
        <v>155.52000000000001</v>
      </c>
      <c r="I700" s="8">
        <f>(+C700+E700+'Current &amp; Proposed Revenues'!D700*0.79+'Current &amp; Proposed Revenues'!F700*0.85)*0.8</f>
        <v>91.00800000000001</v>
      </c>
      <c r="J700" s="8">
        <f>(+C700+E700+'Current &amp; Proposed Revenues'!D700*0.79+'Current &amp; Proposed Revenues'!F700*0.85)*0.2</f>
        <v>22.752000000000002</v>
      </c>
      <c r="K700" s="8">
        <f t="shared" si="84"/>
        <v>269.28000000000003</v>
      </c>
      <c r="L700" s="8">
        <f t="shared" si="85"/>
        <v>53.856000000000009</v>
      </c>
      <c r="M700" s="8">
        <f t="shared" si="86"/>
        <v>148.10400000000004</v>
      </c>
      <c r="N700" s="8">
        <f t="shared" si="87"/>
        <v>67.320000000000007</v>
      </c>
      <c r="O700" s="8">
        <f t="shared" si="88"/>
        <v>269.28000000000003</v>
      </c>
    </row>
    <row r="701" spans="1:15" outlineLevel="2" x14ac:dyDescent="0.25">
      <c r="A701" s="1" t="s">
        <v>626</v>
      </c>
      <c r="B701" s="1" t="s">
        <v>633</v>
      </c>
      <c r="C701" s="13">
        <v>7.9</v>
      </c>
      <c r="D701" s="13">
        <v>729.9171</v>
      </c>
      <c r="E701" s="13">
        <v>0</v>
      </c>
      <c r="F701" s="13">
        <v>121.79</v>
      </c>
      <c r="G701" s="8">
        <v>859.60709999999995</v>
      </c>
      <c r="H701" s="8">
        <f>+'Current &amp; Proposed Revenues'!D701*1.08+'Current &amp; Proposed Revenues'!F701*5.56</f>
        <v>527.19640000000004</v>
      </c>
      <c r="I701" s="8">
        <f>(+C701+E701+'Current &amp; Proposed Revenues'!D701*0.79+'Current &amp; Proposed Revenues'!F701*0.85)*0.8</f>
        <v>265.92856</v>
      </c>
      <c r="J701" s="8">
        <f>(+C701+E701+'Current &amp; Proposed Revenues'!D701*0.79+'Current &amp; Proposed Revenues'!F701*0.85)*0.2</f>
        <v>66.482140000000001</v>
      </c>
      <c r="K701" s="8">
        <f t="shared" si="84"/>
        <v>859.60710000000006</v>
      </c>
      <c r="L701" s="8">
        <f t="shared" si="85"/>
        <v>171.92142000000001</v>
      </c>
      <c r="M701" s="8">
        <f t="shared" si="86"/>
        <v>472.783905</v>
      </c>
      <c r="N701" s="8">
        <f t="shared" si="87"/>
        <v>214.90177499999999</v>
      </c>
      <c r="O701" s="8">
        <f t="shared" si="88"/>
        <v>859.60709999999995</v>
      </c>
    </row>
    <row r="702" spans="1:15" outlineLevel="2" x14ac:dyDescent="0.25">
      <c r="A702" s="1" t="s">
        <v>626</v>
      </c>
      <c r="B702" s="1" t="s">
        <v>52</v>
      </c>
      <c r="C702" s="13">
        <v>60.087400000000002</v>
      </c>
      <c r="D702" s="13">
        <v>1297.2564000000002</v>
      </c>
      <c r="E702" s="13">
        <v>17</v>
      </c>
      <c r="F702" s="13">
        <v>2743.0954000000002</v>
      </c>
      <c r="G702" s="8">
        <v>4117.4392000000007</v>
      </c>
      <c r="H702" s="8">
        <f>+'Current &amp; Proposed Revenues'!D702*1.08+'Current &amp; Proposed Revenues'!F702*5.56</f>
        <v>3128.5639999999999</v>
      </c>
      <c r="I702" s="8">
        <f>(+C702+E702+'Current &amp; Proposed Revenues'!D702*0.79+'Current &amp; Proposed Revenues'!F702*0.85)*0.8</f>
        <v>791.10015999999996</v>
      </c>
      <c r="J702" s="8">
        <f>(+C702+E702+'Current &amp; Proposed Revenues'!D702*0.79+'Current &amp; Proposed Revenues'!F702*0.85)*0.2</f>
        <v>197.77503999999999</v>
      </c>
      <c r="K702" s="8">
        <f t="shared" si="84"/>
        <v>4117.4391999999998</v>
      </c>
      <c r="L702" s="8">
        <f t="shared" si="85"/>
        <v>823.48784000000023</v>
      </c>
      <c r="M702" s="8">
        <f t="shared" si="86"/>
        <v>2264.5915600000008</v>
      </c>
      <c r="N702" s="8">
        <f t="shared" si="87"/>
        <v>1029.3598000000002</v>
      </c>
      <c r="O702" s="8">
        <f t="shared" si="88"/>
        <v>4117.4392000000007</v>
      </c>
    </row>
    <row r="703" spans="1:15" outlineLevel="2" x14ac:dyDescent="0.25">
      <c r="A703" s="1" t="s">
        <v>626</v>
      </c>
      <c r="B703" s="1" t="s">
        <v>634</v>
      </c>
      <c r="C703" s="13">
        <v>9.48</v>
      </c>
      <c r="D703" s="13">
        <v>725.38048000000003</v>
      </c>
      <c r="E703" s="13">
        <v>0</v>
      </c>
      <c r="F703" s="13">
        <v>153.84</v>
      </c>
      <c r="G703" s="8">
        <v>888.70048000000008</v>
      </c>
      <c r="H703" s="8">
        <f>+'Current &amp; Proposed Revenues'!D703*1.08+'Current &amp; Proposed Revenues'!F703*5.56</f>
        <v>552.37632000000008</v>
      </c>
      <c r="I703" s="8">
        <f>(+C703+E703+'Current &amp; Proposed Revenues'!D703*0.79+'Current &amp; Proposed Revenues'!F703*0.85)*0.8</f>
        <v>269.05932799999999</v>
      </c>
      <c r="J703" s="8">
        <f>(+C703+E703+'Current &amp; Proposed Revenues'!D703*0.79+'Current &amp; Proposed Revenues'!F703*0.85)*0.2</f>
        <v>67.264831999999998</v>
      </c>
      <c r="K703" s="8">
        <f t="shared" si="84"/>
        <v>888.70048000000008</v>
      </c>
      <c r="L703" s="8">
        <f t="shared" si="85"/>
        <v>177.74009600000002</v>
      </c>
      <c r="M703" s="8">
        <f t="shared" si="86"/>
        <v>488.7852640000001</v>
      </c>
      <c r="N703" s="8">
        <f t="shared" si="87"/>
        <v>222.17512000000002</v>
      </c>
      <c r="O703" s="8">
        <f t="shared" si="88"/>
        <v>888.70048000000008</v>
      </c>
    </row>
    <row r="704" spans="1:15" outlineLevel="2" x14ac:dyDescent="0.25">
      <c r="A704" s="1" t="s">
        <v>626</v>
      </c>
      <c r="B704" s="1" t="s">
        <v>635</v>
      </c>
      <c r="C704" s="13">
        <v>18.96</v>
      </c>
      <c r="D704" s="13">
        <v>1436.6649</v>
      </c>
      <c r="E704" s="13">
        <v>0</v>
      </c>
      <c r="F704" s="13">
        <v>358.96000000000004</v>
      </c>
      <c r="G704" s="8">
        <v>1814.5849000000001</v>
      </c>
      <c r="H704" s="8">
        <f>+'Current &amp; Proposed Revenues'!D704*1.08+'Current &amp; Proposed Revenues'!F704*5.56</f>
        <v>1141.0916</v>
      </c>
      <c r="I704" s="8">
        <f>(+C704+E704+'Current &amp; Proposed Revenues'!D704*0.79+'Current &amp; Proposed Revenues'!F704*0.85)*0.8</f>
        <v>538.79464000000007</v>
      </c>
      <c r="J704" s="8">
        <f>(+C704+E704+'Current &amp; Proposed Revenues'!D704*0.79+'Current &amp; Proposed Revenues'!F704*0.85)*0.2</f>
        <v>134.69866000000002</v>
      </c>
      <c r="K704" s="8">
        <f t="shared" si="84"/>
        <v>1814.5849000000001</v>
      </c>
      <c r="L704" s="8">
        <f t="shared" si="85"/>
        <v>362.91698000000002</v>
      </c>
      <c r="M704" s="8">
        <f t="shared" si="86"/>
        <v>998.02169500000014</v>
      </c>
      <c r="N704" s="8">
        <f t="shared" si="87"/>
        <v>453.64622500000002</v>
      </c>
      <c r="O704" s="8">
        <f t="shared" si="88"/>
        <v>1814.5849000000001</v>
      </c>
    </row>
    <row r="705" spans="1:15" outlineLevel="2" x14ac:dyDescent="0.25">
      <c r="A705" s="1" t="s">
        <v>626</v>
      </c>
      <c r="B705" s="1" t="s">
        <v>636</v>
      </c>
      <c r="C705" s="13">
        <v>0</v>
      </c>
      <c r="D705" s="13">
        <v>738.14510000000007</v>
      </c>
      <c r="E705" s="13">
        <v>0</v>
      </c>
      <c r="F705" s="13">
        <v>638.43599999999992</v>
      </c>
      <c r="G705" s="8">
        <v>1376.5810999999999</v>
      </c>
      <c r="H705" s="8">
        <f>+'Current &amp; Proposed Revenues'!D705*1.08+'Current &amp; Proposed Revenues'!F705*5.56</f>
        <v>980.08439999999996</v>
      </c>
      <c r="I705" s="8">
        <f>(+C705+E705+'Current &amp; Proposed Revenues'!D705*0.79+'Current &amp; Proposed Revenues'!F705*0.85)*0.8</f>
        <v>317.19736000000006</v>
      </c>
      <c r="J705" s="8">
        <f>(+C705+E705+'Current &amp; Proposed Revenues'!D705*0.79+'Current &amp; Proposed Revenues'!F705*0.85)*0.2</f>
        <v>79.299340000000015</v>
      </c>
      <c r="K705" s="8">
        <f t="shared" si="84"/>
        <v>1376.5811000000001</v>
      </c>
      <c r="L705" s="8">
        <f t="shared" si="85"/>
        <v>275.31621999999999</v>
      </c>
      <c r="M705" s="8">
        <f t="shared" si="86"/>
        <v>757.11960499999998</v>
      </c>
      <c r="N705" s="8">
        <f t="shared" si="87"/>
        <v>344.14527499999997</v>
      </c>
      <c r="O705" s="8">
        <f t="shared" si="88"/>
        <v>1376.5810999999999</v>
      </c>
    </row>
    <row r="706" spans="1:15" outlineLevel="2" x14ac:dyDescent="0.25">
      <c r="A706" s="1" t="s">
        <v>626</v>
      </c>
      <c r="B706" s="1" t="s">
        <v>104</v>
      </c>
      <c r="C706" s="13">
        <v>0</v>
      </c>
      <c r="D706" s="13">
        <v>182.00710000000001</v>
      </c>
      <c r="E706" s="13">
        <v>12.75</v>
      </c>
      <c r="F706" s="13">
        <v>0</v>
      </c>
      <c r="G706" s="8">
        <v>194.75710000000001</v>
      </c>
      <c r="H706" s="8">
        <f>+'Current &amp; Proposed Revenues'!D706*1.08+'Current &amp; Proposed Revenues'!F706*5.56</f>
        <v>105.1164</v>
      </c>
      <c r="I706" s="8">
        <f>(+C706+E706+'Current &amp; Proposed Revenues'!D706*0.79+'Current &amp; Proposed Revenues'!F706*0.85)*0.8</f>
        <v>71.712559999999996</v>
      </c>
      <c r="J706" s="8">
        <f>(+C706+E706+'Current &amp; Proposed Revenues'!D706*0.79+'Current &amp; Proposed Revenues'!F706*0.85)*0.2</f>
        <v>17.928139999999999</v>
      </c>
      <c r="K706" s="8">
        <f t="shared" si="84"/>
        <v>194.75709999999998</v>
      </c>
      <c r="L706" s="8">
        <f t="shared" si="85"/>
        <v>38.951420000000006</v>
      </c>
      <c r="M706" s="8">
        <f t="shared" si="86"/>
        <v>107.11640500000001</v>
      </c>
      <c r="N706" s="8">
        <f t="shared" si="87"/>
        <v>48.689275000000002</v>
      </c>
      <c r="O706" s="8">
        <f t="shared" si="88"/>
        <v>194.75710000000004</v>
      </c>
    </row>
    <row r="707" spans="1:15" outlineLevel="2" x14ac:dyDescent="0.25">
      <c r="A707" s="1" t="s">
        <v>626</v>
      </c>
      <c r="B707" s="1" t="s">
        <v>637</v>
      </c>
      <c r="C707" s="13">
        <v>50.56</v>
      </c>
      <c r="D707" s="13">
        <v>2141.0565000000001</v>
      </c>
      <c r="E707" s="13">
        <v>0</v>
      </c>
      <c r="F707" s="13">
        <v>3033.2761</v>
      </c>
      <c r="G707" s="8">
        <v>5224.8926000000001</v>
      </c>
      <c r="H707" s="8">
        <f>+'Current &amp; Proposed Revenues'!D707*1.08+'Current &amp; Proposed Revenues'!F707*5.56</f>
        <v>3867.5936000000002</v>
      </c>
      <c r="I707" s="8">
        <f>(+C707+E707+'Current &amp; Proposed Revenues'!D707*0.79+'Current &amp; Proposed Revenues'!F707*0.85)*0.8</f>
        <v>1085.8392000000001</v>
      </c>
      <c r="J707" s="8">
        <f>(+C707+E707+'Current &amp; Proposed Revenues'!D707*0.79+'Current &amp; Proposed Revenues'!F707*0.85)*0.2</f>
        <v>271.45980000000003</v>
      </c>
      <c r="K707" s="8">
        <f t="shared" si="84"/>
        <v>5224.8926000000001</v>
      </c>
      <c r="L707" s="8">
        <f t="shared" si="85"/>
        <v>1044.9785200000001</v>
      </c>
      <c r="M707" s="8">
        <f t="shared" si="86"/>
        <v>2873.6909300000002</v>
      </c>
      <c r="N707" s="8">
        <f t="shared" si="87"/>
        <v>1306.22315</v>
      </c>
      <c r="O707" s="8">
        <f t="shared" si="88"/>
        <v>5224.8926000000001</v>
      </c>
    </row>
    <row r="708" spans="1:15" outlineLevel="2" x14ac:dyDescent="0.25">
      <c r="A708" s="1" t="s">
        <v>626</v>
      </c>
      <c r="B708" s="1" t="s">
        <v>638</v>
      </c>
      <c r="C708" s="13">
        <v>0</v>
      </c>
      <c r="D708" s="13">
        <v>0</v>
      </c>
      <c r="E708" s="13">
        <v>0</v>
      </c>
      <c r="F708" s="13">
        <v>25.319500000000001</v>
      </c>
      <c r="G708" s="8">
        <v>25.319500000000001</v>
      </c>
      <c r="H708" s="8">
        <f>+'Current &amp; Proposed Revenues'!D708*1.08+'Current &amp; Proposed Revenues'!F708*5.56</f>
        <v>21.962</v>
      </c>
      <c r="I708" s="8">
        <f>(+C708+E708+'Current &amp; Proposed Revenues'!D708*0.79+'Current &amp; Proposed Revenues'!F708*0.85)*0.8</f>
        <v>2.6859999999999999</v>
      </c>
      <c r="J708" s="8">
        <f>(+C708+E708+'Current &amp; Proposed Revenues'!D708*0.79+'Current &amp; Proposed Revenues'!F708*0.85)*0.2</f>
        <v>0.67149999999999999</v>
      </c>
      <c r="K708" s="8">
        <f t="shared" si="84"/>
        <v>25.319499999999998</v>
      </c>
      <c r="L708" s="8">
        <f t="shared" si="85"/>
        <v>5.0639000000000003</v>
      </c>
      <c r="M708" s="8">
        <f t="shared" si="86"/>
        <v>13.925725000000002</v>
      </c>
      <c r="N708" s="8">
        <f t="shared" si="87"/>
        <v>6.3298750000000004</v>
      </c>
      <c r="O708" s="8">
        <f t="shared" si="88"/>
        <v>25.319500000000005</v>
      </c>
    </row>
    <row r="709" spans="1:15" outlineLevel="2" x14ac:dyDescent="0.25">
      <c r="A709" s="1" t="s">
        <v>626</v>
      </c>
      <c r="B709" s="1" t="s">
        <v>639</v>
      </c>
      <c r="C709" s="13">
        <v>24.490000000000002</v>
      </c>
      <c r="D709" s="13">
        <v>455.84990000000005</v>
      </c>
      <c r="E709" s="13">
        <v>0</v>
      </c>
      <c r="F709" s="13">
        <v>384.6</v>
      </c>
      <c r="G709" s="8">
        <v>864.93990000000008</v>
      </c>
      <c r="H709" s="8">
        <f>+'Current &amp; Proposed Revenues'!D709*1.08+'Current &amp; Proposed Revenues'!F709*5.56</f>
        <v>596.87159999999994</v>
      </c>
      <c r="I709" s="8">
        <f>(+C709+E709+'Current &amp; Proposed Revenues'!D709*0.79+'Current &amp; Proposed Revenues'!F709*0.85)*0.8</f>
        <v>214.45464000000004</v>
      </c>
      <c r="J709" s="8">
        <f>(+C709+E709+'Current &amp; Proposed Revenues'!D709*0.79+'Current &amp; Proposed Revenues'!F709*0.85)*0.2</f>
        <v>53.61366000000001</v>
      </c>
      <c r="K709" s="8">
        <f t="shared" si="84"/>
        <v>864.93989999999997</v>
      </c>
      <c r="L709" s="8">
        <f t="shared" si="85"/>
        <v>172.98798000000002</v>
      </c>
      <c r="M709" s="8">
        <f t="shared" si="86"/>
        <v>475.71694500000007</v>
      </c>
      <c r="N709" s="8">
        <f t="shared" si="87"/>
        <v>216.23497500000002</v>
      </c>
      <c r="O709" s="8">
        <f t="shared" si="88"/>
        <v>864.93990000000008</v>
      </c>
    </row>
    <row r="710" spans="1:15" outlineLevel="1" x14ac:dyDescent="0.25">
      <c r="A710" s="23" t="s">
        <v>1238</v>
      </c>
      <c r="B710" s="22"/>
      <c r="C710" s="13">
        <f t="shared" ref="C710:O710" si="90">SUBTOTAL(9,C692:C709)</f>
        <v>392.66950000000003</v>
      </c>
      <c r="D710" s="13">
        <f t="shared" si="90"/>
        <v>21392.096880000005</v>
      </c>
      <c r="E710" s="13">
        <f t="shared" si="90"/>
        <v>244.79999999999998</v>
      </c>
      <c r="F710" s="13">
        <f t="shared" si="90"/>
        <v>18512.272300000004</v>
      </c>
      <c r="G710" s="8">
        <f t="shared" si="90"/>
        <v>40541.838680000001</v>
      </c>
      <c r="H710" s="8">
        <f t="shared" si="90"/>
        <v>28412.240719999994</v>
      </c>
      <c r="I710" s="8">
        <f t="shared" si="90"/>
        <v>9703.6783680000008</v>
      </c>
      <c r="J710" s="8">
        <f t="shared" si="90"/>
        <v>2425.9195920000002</v>
      </c>
      <c r="K710" s="8">
        <f t="shared" si="90"/>
        <v>40541.838680000001</v>
      </c>
      <c r="L710" s="8">
        <f t="shared" si="90"/>
        <v>8108.3677359999992</v>
      </c>
      <c r="M710" s="8">
        <f t="shared" si="90"/>
        <v>22298.011274000004</v>
      </c>
      <c r="N710" s="8">
        <f t="shared" si="90"/>
        <v>10135.45967</v>
      </c>
      <c r="O710" s="8">
        <f t="shared" si="90"/>
        <v>40541.838680000001</v>
      </c>
    </row>
    <row r="711" spans="1:15" outlineLevel="2" x14ac:dyDescent="0.25">
      <c r="A711" s="1" t="s">
        <v>640</v>
      </c>
      <c r="B711" s="1" t="s">
        <v>641</v>
      </c>
      <c r="C711" s="13">
        <v>31.6</v>
      </c>
      <c r="D711" s="13">
        <v>74.800000000000011</v>
      </c>
      <c r="E711" s="13">
        <v>0</v>
      </c>
      <c r="F711" s="13">
        <v>0</v>
      </c>
      <c r="G711" s="8">
        <v>106.4</v>
      </c>
      <c r="H711" s="8">
        <f>+'Current &amp; Proposed Revenues'!D711*1.08+'Current &amp; Proposed Revenues'!F711*5.56</f>
        <v>43.2</v>
      </c>
      <c r="I711" s="8">
        <f>(+C711+E711+'Current &amp; Proposed Revenues'!D711*0.79+'Current &amp; Proposed Revenues'!F711*0.85)*0.8</f>
        <v>50.56</v>
      </c>
      <c r="J711" s="8">
        <f>(+C711+E711+'Current &amp; Proposed Revenues'!D711*0.79+'Current &amp; Proposed Revenues'!F711*0.85)*0.2</f>
        <v>12.64</v>
      </c>
      <c r="K711" s="8">
        <f t="shared" si="84"/>
        <v>106.4</v>
      </c>
      <c r="L711" s="8">
        <f t="shared" si="85"/>
        <v>21.28</v>
      </c>
      <c r="M711" s="8">
        <f t="shared" si="86"/>
        <v>58.52000000000001</v>
      </c>
      <c r="N711" s="8">
        <f t="shared" si="87"/>
        <v>26.6</v>
      </c>
      <c r="O711" s="8">
        <f t="shared" si="88"/>
        <v>106.4</v>
      </c>
    </row>
    <row r="712" spans="1:15" outlineLevel="2" x14ac:dyDescent="0.25">
      <c r="A712" s="1" t="s">
        <v>640</v>
      </c>
      <c r="B712" s="1" t="s">
        <v>642</v>
      </c>
      <c r="C712" s="13">
        <v>0</v>
      </c>
      <c r="D712" s="13">
        <v>2975.6562000000004</v>
      </c>
      <c r="E712" s="13">
        <v>0</v>
      </c>
      <c r="F712" s="13">
        <v>3202.5577900000003</v>
      </c>
      <c r="G712" s="8">
        <v>6178.2139900000002</v>
      </c>
      <c r="H712" s="8">
        <f>+'Current &amp; Proposed Revenues'!D712*1.08+'Current &amp; Proposed Revenues'!F712*5.56</f>
        <v>4496.4424400000007</v>
      </c>
      <c r="I712" s="8">
        <f>(+C712+E712+'Current &amp; Proposed Revenues'!D712*0.79+'Current &amp; Proposed Revenues'!F712*0.85)*0.8</f>
        <v>1345.4172400000002</v>
      </c>
      <c r="J712" s="8">
        <f>(+C712+E712+'Current &amp; Proposed Revenues'!D712*0.79+'Current &amp; Proposed Revenues'!F712*0.85)*0.2</f>
        <v>336.35431000000005</v>
      </c>
      <c r="K712" s="8">
        <f t="shared" si="84"/>
        <v>6178.2139900000011</v>
      </c>
      <c r="L712" s="8">
        <f t="shared" si="85"/>
        <v>1235.6427980000001</v>
      </c>
      <c r="M712" s="8">
        <f t="shared" si="86"/>
        <v>3398.0176945000003</v>
      </c>
      <c r="N712" s="8">
        <f t="shared" si="87"/>
        <v>1544.5534975</v>
      </c>
      <c r="O712" s="8">
        <f t="shared" si="88"/>
        <v>6178.2139900000002</v>
      </c>
    </row>
    <row r="713" spans="1:15" outlineLevel="2" x14ac:dyDescent="0.25">
      <c r="A713" s="1" t="s">
        <v>640</v>
      </c>
      <c r="B713" s="1" t="s">
        <v>643</v>
      </c>
      <c r="C713" s="13">
        <v>218.83</v>
      </c>
      <c r="D713" s="13">
        <v>2511.5035000000003</v>
      </c>
      <c r="E713" s="13">
        <v>27.2</v>
      </c>
      <c r="F713" s="13">
        <v>5266.1995999999999</v>
      </c>
      <c r="G713" s="8">
        <v>8023.7330999999995</v>
      </c>
      <c r="H713" s="8">
        <f>+'Current &amp; Proposed Revenues'!D713*1.08+'Current &amp; Proposed Revenues'!F713*5.56</f>
        <v>6018.3675999999996</v>
      </c>
      <c r="I713" s="8">
        <f>(+C713+E713+'Current &amp; Proposed Revenues'!D713*0.79+'Current &amp; Proposed Revenues'!F713*0.85)*0.8</f>
        <v>1604.2924</v>
      </c>
      <c r="J713" s="8">
        <f>(+C713+E713+'Current &amp; Proposed Revenues'!D713*0.79+'Current &amp; Proposed Revenues'!F713*0.85)*0.2</f>
        <v>401.07310000000001</v>
      </c>
      <c r="K713" s="8">
        <f t="shared" si="84"/>
        <v>8023.7330999999995</v>
      </c>
      <c r="L713" s="8">
        <f t="shared" si="85"/>
        <v>1604.7466199999999</v>
      </c>
      <c r="M713" s="8">
        <f t="shared" si="86"/>
        <v>4413.0532050000002</v>
      </c>
      <c r="N713" s="8">
        <f t="shared" si="87"/>
        <v>2005.9332749999999</v>
      </c>
      <c r="O713" s="8">
        <f t="shared" si="88"/>
        <v>8023.7330999999995</v>
      </c>
    </row>
    <row r="714" spans="1:15" outlineLevel="2" x14ac:dyDescent="0.25">
      <c r="A714" s="1" t="s">
        <v>640</v>
      </c>
      <c r="B714" s="1" t="s">
        <v>644</v>
      </c>
      <c r="C714" s="13">
        <v>889.2319</v>
      </c>
      <c r="D714" s="13">
        <v>1852.2911000000001</v>
      </c>
      <c r="E714" s="13">
        <v>857.1484999999999</v>
      </c>
      <c r="F714" s="13">
        <v>10822.3876</v>
      </c>
      <c r="G714" s="8">
        <v>14421.0591</v>
      </c>
      <c r="H714" s="8">
        <f>+'Current &amp; Proposed Revenues'!D714*1.08+'Current &amp; Proposed Revenues'!F714*5.56</f>
        <v>10457.053999999998</v>
      </c>
      <c r="I714" s="8">
        <f>(+C714+E714+'Current &amp; Proposed Revenues'!D714*0.79+'Current &amp; Proposed Revenues'!F714*0.85)*0.8</f>
        <v>3171.20408</v>
      </c>
      <c r="J714" s="8">
        <f>(+C714+E714+'Current &amp; Proposed Revenues'!D714*0.79+'Current &amp; Proposed Revenues'!F714*0.85)*0.2</f>
        <v>792.80101999999999</v>
      </c>
      <c r="K714" s="8">
        <f t="shared" si="84"/>
        <v>14421.059099999999</v>
      </c>
      <c r="L714" s="8">
        <f t="shared" si="85"/>
        <v>2884.2118200000004</v>
      </c>
      <c r="M714" s="8">
        <f t="shared" si="86"/>
        <v>7931.5825050000012</v>
      </c>
      <c r="N714" s="8">
        <f t="shared" si="87"/>
        <v>3605.2647750000001</v>
      </c>
      <c r="O714" s="8">
        <f t="shared" si="88"/>
        <v>14421.059100000002</v>
      </c>
    </row>
    <row r="715" spans="1:15" outlineLevel="2" x14ac:dyDescent="0.25">
      <c r="A715" s="1" t="s">
        <v>640</v>
      </c>
      <c r="B715" s="1" t="s">
        <v>645</v>
      </c>
      <c r="C715" s="13">
        <v>15.8</v>
      </c>
      <c r="D715" s="13">
        <v>4324.3937000000005</v>
      </c>
      <c r="E715" s="13">
        <v>0</v>
      </c>
      <c r="F715" s="13">
        <v>6573.15373</v>
      </c>
      <c r="G715" s="8">
        <v>10913.347430000002</v>
      </c>
      <c r="H715" s="8">
        <f>+'Current &amp; Proposed Revenues'!D715*1.08+'Current &amp; Proposed Revenues'!F715*5.56</f>
        <v>8199.0294799999992</v>
      </c>
      <c r="I715" s="8">
        <f>(+C715+E715+'Current &amp; Proposed Revenues'!D715*0.79+'Current &amp; Proposed Revenues'!F715*0.85)*0.8</f>
        <v>2171.4543600000002</v>
      </c>
      <c r="J715" s="8">
        <f>(+C715+E715+'Current &amp; Proposed Revenues'!D715*0.79+'Current &amp; Proposed Revenues'!F715*0.85)*0.2</f>
        <v>542.86359000000004</v>
      </c>
      <c r="K715" s="8">
        <f t="shared" si="84"/>
        <v>10913.34743</v>
      </c>
      <c r="L715" s="8">
        <f t="shared" si="85"/>
        <v>2182.6694860000002</v>
      </c>
      <c r="M715" s="8">
        <f t="shared" si="86"/>
        <v>6002.3410865000014</v>
      </c>
      <c r="N715" s="8">
        <f t="shared" si="87"/>
        <v>2728.3368575000004</v>
      </c>
      <c r="O715" s="8">
        <f t="shared" si="88"/>
        <v>10913.347430000002</v>
      </c>
    </row>
    <row r="716" spans="1:15" outlineLevel="2" x14ac:dyDescent="0.25">
      <c r="A716" s="1" t="s">
        <v>640</v>
      </c>
      <c r="B716" s="1" t="s">
        <v>550</v>
      </c>
      <c r="C716" s="13">
        <v>63.2</v>
      </c>
      <c r="D716" s="13">
        <v>898.17970000000003</v>
      </c>
      <c r="E716" s="13">
        <v>0</v>
      </c>
      <c r="F716" s="13">
        <v>2264.7170999999998</v>
      </c>
      <c r="G716" s="8">
        <v>3226.0967999999998</v>
      </c>
      <c r="H716" s="8">
        <f>+'Current &amp; Proposed Revenues'!D716*1.08+'Current &amp; Proposed Revenues'!F716*5.56</f>
        <v>2483.1383999999998</v>
      </c>
      <c r="I716" s="8">
        <f>(+C716+E716+'Current &amp; Proposed Revenues'!D716*0.79+'Current &amp; Proposed Revenues'!F716*0.85)*0.8</f>
        <v>594.36671999999999</v>
      </c>
      <c r="J716" s="8">
        <f>(+C716+E716+'Current &amp; Proposed Revenues'!D716*0.79+'Current &amp; Proposed Revenues'!F716*0.85)*0.2</f>
        <v>148.59168</v>
      </c>
      <c r="K716" s="8">
        <f t="shared" si="84"/>
        <v>3226.0967999999998</v>
      </c>
      <c r="L716" s="8">
        <f t="shared" si="85"/>
        <v>645.21936000000005</v>
      </c>
      <c r="M716" s="8">
        <f t="shared" si="86"/>
        <v>1774.3532400000001</v>
      </c>
      <c r="N716" s="8">
        <f t="shared" si="87"/>
        <v>806.52419999999995</v>
      </c>
      <c r="O716" s="8">
        <f t="shared" si="88"/>
        <v>3226.0968000000003</v>
      </c>
    </row>
    <row r="717" spans="1:15" outlineLevel="2" x14ac:dyDescent="0.25">
      <c r="A717" s="1" t="s">
        <v>640</v>
      </c>
      <c r="B717" s="1" t="s">
        <v>646</v>
      </c>
      <c r="C717" s="13">
        <v>0</v>
      </c>
      <c r="D717" s="13">
        <v>187</v>
      </c>
      <c r="E717" s="13">
        <v>0</v>
      </c>
      <c r="F717" s="13">
        <v>391.01</v>
      </c>
      <c r="G717" s="8">
        <v>578.01</v>
      </c>
      <c r="H717" s="8">
        <f>+'Current &amp; Proposed Revenues'!D717*1.08+'Current &amp; Proposed Revenues'!F717*5.56</f>
        <v>447.15999999999997</v>
      </c>
      <c r="I717" s="8">
        <f>(+C717+E717+'Current &amp; Proposed Revenues'!D717*0.79+'Current &amp; Proposed Revenues'!F717*0.85)*0.8</f>
        <v>104.68</v>
      </c>
      <c r="J717" s="8">
        <f>(+C717+E717+'Current &amp; Proposed Revenues'!D717*0.79+'Current &amp; Proposed Revenues'!F717*0.85)*0.2</f>
        <v>26.17</v>
      </c>
      <c r="K717" s="8">
        <f t="shared" si="84"/>
        <v>578.00999999999988</v>
      </c>
      <c r="L717" s="8">
        <f t="shared" si="85"/>
        <v>115.602</v>
      </c>
      <c r="M717" s="8">
        <f t="shared" si="86"/>
        <v>317.90550000000002</v>
      </c>
      <c r="N717" s="8">
        <f t="shared" si="87"/>
        <v>144.5025</v>
      </c>
      <c r="O717" s="8">
        <f t="shared" si="88"/>
        <v>578.01</v>
      </c>
    </row>
    <row r="718" spans="1:15" outlineLevel="2" x14ac:dyDescent="0.25">
      <c r="A718" s="1" t="s">
        <v>640</v>
      </c>
      <c r="B718" s="1" t="s">
        <v>164</v>
      </c>
      <c r="C718" s="13">
        <v>37.130000000000003</v>
      </c>
      <c r="D718" s="13">
        <v>239.3039</v>
      </c>
      <c r="E718" s="13">
        <v>0</v>
      </c>
      <c r="F718" s="13">
        <v>469.85300000000001</v>
      </c>
      <c r="G718" s="8">
        <v>746.28690000000006</v>
      </c>
      <c r="H718" s="8">
        <f>+'Current &amp; Proposed Revenues'!D718*1.08+'Current &amp; Proposed Revenues'!F718*5.56</f>
        <v>545.75559999999996</v>
      </c>
      <c r="I718" s="8">
        <f>(+C718+E718+'Current &amp; Proposed Revenues'!D718*0.79+'Current &amp; Proposed Revenues'!F718*0.85)*0.8</f>
        <v>160.42504</v>
      </c>
      <c r="J718" s="8">
        <f>(+C718+E718+'Current &amp; Proposed Revenues'!D718*0.79+'Current &amp; Proposed Revenues'!F718*0.85)*0.2</f>
        <v>40.106259999999999</v>
      </c>
      <c r="K718" s="8">
        <f t="shared" si="84"/>
        <v>746.28689999999995</v>
      </c>
      <c r="L718" s="8">
        <f t="shared" si="85"/>
        <v>149.25738000000001</v>
      </c>
      <c r="M718" s="8">
        <f t="shared" si="86"/>
        <v>410.45779500000009</v>
      </c>
      <c r="N718" s="8">
        <f t="shared" si="87"/>
        <v>186.57172500000001</v>
      </c>
      <c r="O718" s="8">
        <f t="shared" si="88"/>
        <v>746.28690000000006</v>
      </c>
    </row>
    <row r="719" spans="1:15" outlineLevel="2" x14ac:dyDescent="0.25">
      <c r="A719" s="1" t="s">
        <v>640</v>
      </c>
      <c r="B719" s="1" t="s">
        <v>647</v>
      </c>
      <c r="C719" s="13">
        <v>48.980000000000004</v>
      </c>
      <c r="D719" s="13">
        <v>660.11</v>
      </c>
      <c r="E719" s="13">
        <v>0</v>
      </c>
      <c r="F719" s="13">
        <v>845.65848000000005</v>
      </c>
      <c r="G719" s="8">
        <v>1554.7484800000002</v>
      </c>
      <c r="H719" s="8">
        <f>+'Current &amp; Proposed Revenues'!D719*1.08+'Current &amp; Proposed Revenues'!F719*5.56</f>
        <v>1114.7596799999999</v>
      </c>
      <c r="I719" s="8">
        <f>(+C719+E719+'Current &amp; Proposed Revenues'!D719*0.79+'Current &amp; Proposed Revenues'!F719*0.85)*0.8</f>
        <v>351.99104000000005</v>
      </c>
      <c r="J719" s="8">
        <f>(+C719+E719+'Current &amp; Proposed Revenues'!D719*0.79+'Current &amp; Proposed Revenues'!F719*0.85)*0.2</f>
        <v>87.997760000000014</v>
      </c>
      <c r="K719" s="8">
        <f t="shared" si="84"/>
        <v>1554.74848</v>
      </c>
      <c r="L719" s="8">
        <f t="shared" si="85"/>
        <v>310.94969600000007</v>
      </c>
      <c r="M719" s="8">
        <f t="shared" si="86"/>
        <v>855.11166400000013</v>
      </c>
      <c r="N719" s="8">
        <f t="shared" si="87"/>
        <v>388.68712000000005</v>
      </c>
      <c r="O719" s="8">
        <f t="shared" si="88"/>
        <v>1554.7484800000002</v>
      </c>
    </row>
    <row r="720" spans="1:15" outlineLevel="2" x14ac:dyDescent="0.25">
      <c r="A720" s="1" t="s">
        <v>640</v>
      </c>
      <c r="B720" s="1" t="s">
        <v>7</v>
      </c>
      <c r="C720" s="13">
        <v>177.75</v>
      </c>
      <c r="D720" s="13">
        <v>4857.2090600000001</v>
      </c>
      <c r="E720" s="13">
        <v>34</v>
      </c>
      <c r="F720" s="13">
        <v>4133.2321000000002</v>
      </c>
      <c r="G720" s="8">
        <v>9202.1911600000003</v>
      </c>
      <c r="H720" s="8">
        <f>+'Current &amp; Proposed Revenues'!D720*1.08+'Current &amp; Proposed Revenues'!F720*5.56</f>
        <v>6390.3766399999995</v>
      </c>
      <c r="I720" s="8">
        <f>(+C720+E720+'Current &amp; Proposed Revenues'!D720*0.79+'Current &amp; Proposed Revenues'!F720*0.85)*0.8</f>
        <v>2249.4516159999998</v>
      </c>
      <c r="J720" s="8">
        <f>(+C720+E720+'Current &amp; Proposed Revenues'!D720*0.79+'Current &amp; Proposed Revenues'!F720*0.85)*0.2</f>
        <v>562.36290399999996</v>
      </c>
      <c r="K720" s="8">
        <f t="shared" si="84"/>
        <v>9202.1911599999985</v>
      </c>
      <c r="L720" s="8">
        <f t="shared" si="85"/>
        <v>1840.4382320000002</v>
      </c>
      <c r="M720" s="8">
        <f t="shared" si="86"/>
        <v>5061.2051380000003</v>
      </c>
      <c r="N720" s="8">
        <f t="shared" si="87"/>
        <v>2300.5477900000001</v>
      </c>
      <c r="O720" s="8">
        <f t="shared" si="88"/>
        <v>9202.1911600000003</v>
      </c>
    </row>
    <row r="721" spans="1:15" outlineLevel="2" x14ac:dyDescent="0.25">
      <c r="A721" s="1" t="s">
        <v>640</v>
      </c>
      <c r="B721" s="1" t="s">
        <v>648</v>
      </c>
      <c r="C721" s="13">
        <v>89.27000000000001</v>
      </c>
      <c r="D721" s="13">
        <v>1676.2455600000001</v>
      </c>
      <c r="E721" s="13">
        <v>68</v>
      </c>
      <c r="F721" s="13">
        <v>855.2863000000001</v>
      </c>
      <c r="G721" s="8">
        <v>2688.80186</v>
      </c>
      <c r="H721" s="8">
        <f>+'Current &amp; Proposed Revenues'!D721*1.08+'Current &amp; Proposed Revenues'!F721*5.56</f>
        <v>1709.9698400000002</v>
      </c>
      <c r="I721" s="8">
        <f>(+C721+E721+'Current &amp; Proposed Revenues'!D721*0.79+'Current &amp; Proposed Revenues'!F721*0.85)*0.8</f>
        <v>783.06561600000009</v>
      </c>
      <c r="J721" s="8">
        <f>(+C721+E721+'Current &amp; Proposed Revenues'!D721*0.79+'Current &amp; Proposed Revenues'!F721*0.85)*0.2</f>
        <v>195.76640400000002</v>
      </c>
      <c r="K721" s="8">
        <f t="shared" si="84"/>
        <v>2688.8018600000005</v>
      </c>
      <c r="L721" s="8">
        <f t="shared" si="85"/>
        <v>537.76037200000007</v>
      </c>
      <c r="M721" s="8">
        <f t="shared" si="86"/>
        <v>1478.8410230000002</v>
      </c>
      <c r="N721" s="8">
        <f t="shared" si="87"/>
        <v>672.20046500000001</v>
      </c>
      <c r="O721" s="8">
        <f t="shared" si="88"/>
        <v>2688.80186</v>
      </c>
    </row>
    <row r="722" spans="1:15" outlineLevel="2" x14ac:dyDescent="0.25">
      <c r="A722" s="1" t="s">
        <v>640</v>
      </c>
      <c r="B722" s="1" t="s">
        <v>649</v>
      </c>
      <c r="C722" s="13">
        <v>16.59</v>
      </c>
      <c r="D722" s="13">
        <v>4320.186200000001</v>
      </c>
      <c r="E722" s="13">
        <v>0</v>
      </c>
      <c r="F722" s="13">
        <v>7570.21</v>
      </c>
      <c r="G722" s="8">
        <v>11906.986200000001</v>
      </c>
      <c r="H722" s="8">
        <f>+'Current &amp; Proposed Revenues'!D722*1.08+'Current &amp; Proposed Revenues'!F722*5.56</f>
        <v>9061.4408000000003</v>
      </c>
      <c r="I722" s="8">
        <f>(+C722+E722+'Current &amp; Proposed Revenues'!D722*0.79+'Current &amp; Proposed Revenues'!F722*0.85)*0.8</f>
        <v>2276.4363200000003</v>
      </c>
      <c r="J722" s="8">
        <f>(+C722+E722+'Current &amp; Proposed Revenues'!D722*0.79+'Current &amp; Proposed Revenues'!F722*0.85)*0.2</f>
        <v>569.10908000000006</v>
      </c>
      <c r="K722" s="8">
        <f t="shared" si="84"/>
        <v>11906.986200000001</v>
      </c>
      <c r="L722" s="8">
        <f t="shared" si="85"/>
        <v>2381.3972400000002</v>
      </c>
      <c r="M722" s="8">
        <f t="shared" si="86"/>
        <v>6548.8424100000011</v>
      </c>
      <c r="N722" s="8">
        <f t="shared" si="87"/>
        <v>2976.7465500000003</v>
      </c>
      <c r="O722" s="8">
        <f t="shared" si="88"/>
        <v>11906.986200000001</v>
      </c>
    </row>
    <row r="723" spans="1:15" outlineLevel="2" x14ac:dyDescent="0.25">
      <c r="A723" s="1" t="s">
        <v>640</v>
      </c>
      <c r="B723" s="1" t="s">
        <v>302</v>
      </c>
      <c r="C723" s="13">
        <v>13.43</v>
      </c>
      <c r="D723" s="13">
        <v>3066.9683</v>
      </c>
      <c r="E723" s="13">
        <v>99.45</v>
      </c>
      <c r="F723" s="13">
        <v>4704.9400000000005</v>
      </c>
      <c r="G723" s="8">
        <v>7884.7883000000002</v>
      </c>
      <c r="H723" s="8">
        <f>+'Current &amp; Proposed Revenues'!D723*1.08+'Current &amp; Proposed Revenues'!F723*5.56</f>
        <v>5852.3371999999999</v>
      </c>
      <c r="I723" s="8">
        <f>(+C723+E723+'Current &amp; Proposed Revenues'!D723*0.79+'Current &amp; Proposed Revenues'!F723*0.85)*0.8</f>
        <v>1625.9608800000003</v>
      </c>
      <c r="J723" s="8">
        <f>(+C723+E723+'Current &amp; Proposed Revenues'!D723*0.79+'Current &amp; Proposed Revenues'!F723*0.85)*0.2</f>
        <v>406.49022000000008</v>
      </c>
      <c r="K723" s="8">
        <f t="shared" si="84"/>
        <v>7884.7883000000002</v>
      </c>
      <c r="L723" s="8">
        <f t="shared" si="85"/>
        <v>1576.95766</v>
      </c>
      <c r="M723" s="8">
        <f t="shared" si="86"/>
        <v>4336.6335650000001</v>
      </c>
      <c r="N723" s="8">
        <f t="shared" si="87"/>
        <v>1971.197075</v>
      </c>
      <c r="O723" s="8">
        <f t="shared" si="88"/>
        <v>7884.7883000000002</v>
      </c>
    </row>
    <row r="724" spans="1:15" outlineLevel="2" x14ac:dyDescent="0.25">
      <c r="A724" s="1" t="s">
        <v>640</v>
      </c>
      <c r="B724" s="1" t="s">
        <v>650</v>
      </c>
      <c r="C724" s="13">
        <v>51.35</v>
      </c>
      <c r="D724" s="13">
        <v>1524.32115</v>
      </c>
      <c r="E724" s="13">
        <v>119</v>
      </c>
      <c r="F724" s="13">
        <v>8139.8026</v>
      </c>
      <c r="G724" s="8">
        <v>9834.4737499999992</v>
      </c>
      <c r="H724" s="8">
        <f>+'Current &amp; Proposed Revenues'!D724*1.08+'Current &amp; Proposed Revenues'!F724*5.56</f>
        <v>7940.7781999999988</v>
      </c>
      <c r="I724" s="8">
        <f>(+C724+E724+'Current &amp; Proposed Revenues'!D724*0.79+'Current &amp; Proposed Revenues'!F724*0.85)*0.8</f>
        <v>1514.9564399999999</v>
      </c>
      <c r="J724" s="8">
        <f>(+C724+E724+'Current &amp; Proposed Revenues'!D724*0.79+'Current &amp; Proposed Revenues'!F724*0.85)*0.2</f>
        <v>378.73910999999998</v>
      </c>
      <c r="K724" s="8">
        <f t="shared" si="84"/>
        <v>9834.4737499999992</v>
      </c>
      <c r="L724" s="8">
        <f t="shared" si="85"/>
        <v>1966.8947499999999</v>
      </c>
      <c r="M724" s="8">
        <f t="shared" si="86"/>
        <v>5408.9605625000004</v>
      </c>
      <c r="N724" s="8">
        <f t="shared" si="87"/>
        <v>2458.6184374999998</v>
      </c>
      <c r="O724" s="8">
        <f t="shared" si="88"/>
        <v>9834.4737499999992</v>
      </c>
    </row>
    <row r="725" spans="1:15" outlineLevel="2" x14ac:dyDescent="0.25">
      <c r="A725" s="1" t="s">
        <v>640</v>
      </c>
      <c r="B725" s="1" t="s">
        <v>651</v>
      </c>
      <c r="C725" s="13">
        <v>46.61</v>
      </c>
      <c r="D725" s="13">
        <v>6820.8250000000007</v>
      </c>
      <c r="E725" s="13">
        <v>31.007999999999996</v>
      </c>
      <c r="F725" s="13">
        <v>13193.574800000002</v>
      </c>
      <c r="G725" s="8">
        <v>20092.017800000001</v>
      </c>
      <c r="H725" s="8">
        <f>+'Current &amp; Proposed Revenues'!D725*1.08+'Current &amp; Proposed Revenues'!F725*5.56</f>
        <v>15383.336800000001</v>
      </c>
      <c r="I725" s="8">
        <f>(+C725+E725+'Current &amp; Proposed Revenues'!D725*0.79+'Current &amp; Proposed Revenues'!F725*0.85)*0.8</f>
        <v>3766.9448000000007</v>
      </c>
      <c r="J725" s="8">
        <f>(+C725+E725+'Current &amp; Proposed Revenues'!D725*0.79+'Current &amp; Proposed Revenues'!F725*0.85)*0.2</f>
        <v>941.73620000000017</v>
      </c>
      <c r="K725" s="8">
        <f t="shared" si="84"/>
        <v>20092.017800000001</v>
      </c>
      <c r="L725" s="8">
        <f t="shared" si="85"/>
        <v>4018.4035600000007</v>
      </c>
      <c r="M725" s="8">
        <f t="shared" si="86"/>
        <v>11050.609790000002</v>
      </c>
      <c r="N725" s="8">
        <f t="shared" si="87"/>
        <v>5023.0044500000004</v>
      </c>
      <c r="O725" s="8">
        <f t="shared" si="88"/>
        <v>20092.017800000001</v>
      </c>
    </row>
    <row r="726" spans="1:15" outlineLevel="2" x14ac:dyDescent="0.25">
      <c r="A726" s="1" t="s">
        <v>640</v>
      </c>
      <c r="B726" s="1" t="s">
        <v>652</v>
      </c>
      <c r="C726" s="13">
        <v>11.06</v>
      </c>
      <c r="D726" s="13">
        <v>454.41</v>
      </c>
      <c r="E726" s="13">
        <v>68</v>
      </c>
      <c r="F726" s="13">
        <v>256.39999999999998</v>
      </c>
      <c r="G726" s="8">
        <v>789.87</v>
      </c>
      <c r="H726" s="8">
        <f>+'Current &amp; Proposed Revenues'!D726*1.08+'Current &amp; Proposed Revenues'!F726*5.56</f>
        <v>484.84</v>
      </c>
      <c r="I726" s="8">
        <f>(+C726+E726+'Current &amp; Proposed Revenues'!D726*0.79+'Current &amp; Proposed Revenues'!F726*0.85)*0.8</f>
        <v>244.024</v>
      </c>
      <c r="J726" s="8">
        <f>(+C726+E726+'Current &amp; Proposed Revenues'!D726*0.79+'Current &amp; Proposed Revenues'!F726*0.85)*0.2</f>
        <v>61.006</v>
      </c>
      <c r="K726" s="8">
        <f t="shared" si="84"/>
        <v>789.87</v>
      </c>
      <c r="L726" s="8">
        <f t="shared" si="85"/>
        <v>157.97400000000002</v>
      </c>
      <c r="M726" s="8">
        <f t="shared" si="86"/>
        <v>434.42850000000004</v>
      </c>
      <c r="N726" s="8">
        <f t="shared" si="87"/>
        <v>197.4675</v>
      </c>
      <c r="O726" s="8">
        <f t="shared" si="88"/>
        <v>789.87</v>
      </c>
    </row>
    <row r="727" spans="1:15" outlineLevel="2" x14ac:dyDescent="0.25">
      <c r="A727" s="1" t="s">
        <v>640</v>
      </c>
      <c r="B727" s="1" t="s">
        <v>653</v>
      </c>
      <c r="C727" s="13">
        <v>99.856000000000009</v>
      </c>
      <c r="D727" s="13">
        <v>4362.1303000000007</v>
      </c>
      <c r="E727" s="13">
        <v>42.805999999999997</v>
      </c>
      <c r="F727" s="13">
        <v>8230.5681999999997</v>
      </c>
      <c r="G727" s="8">
        <v>12735.360499999999</v>
      </c>
      <c r="H727" s="8">
        <f>+'Current &amp; Proposed Revenues'!D727*1.08+'Current &amp; Proposed Revenues'!F727*5.56</f>
        <v>9658.4563999999991</v>
      </c>
      <c r="I727" s="8">
        <f>(+C727+E727+'Current &amp; Proposed Revenues'!D727*0.79+'Current &amp; Proposed Revenues'!F727*0.85)*0.8</f>
        <v>2461.5232799999999</v>
      </c>
      <c r="J727" s="8">
        <f>(+C727+E727+'Current &amp; Proposed Revenues'!D727*0.79+'Current &amp; Proposed Revenues'!F727*0.85)*0.2</f>
        <v>615.38081999999997</v>
      </c>
      <c r="K727" s="8">
        <f t="shared" si="84"/>
        <v>12735.360499999999</v>
      </c>
      <c r="L727" s="8">
        <f t="shared" si="85"/>
        <v>2547.0720999999999</v>
      </c>
      <c r="M727" s="8">
        <f t="shared" si="86"/>
        <v>7004.4482749999997</v>
      </c>
      <c r="N727" s="8">
        <f t="shared" si="87"/>
        <v>3183.8401249999997</v>
      </c>
      <c r="O727" s="8">
        <f t="shared" si="88"/>
        <v>12735.360499999999</v>
      </c>
    </row>
    <row r="728" spans="1:15" outlineLevel="2" x14ac:dyDescent="0.25">
      <c r="A728" s="1" t="s">
        <v>640</v>
      </c>
      <c r="B728" s="1" t="s">
        <v>654</v>
      </c>
      <c r="C728" s="13">
        <v>349.57499999999999</v>
      </c>
      <c r="D728" s="13">
        <v>3024.7250000000004</v>
      </c>
      <c r="E728" s="13">
        <v>226.95</v>
      </c>
      <c r="F728" s="13">
        <v>4731.4133000000002</v>
      </c>
      <c r="G728" s="8">
        <v>8332.6633000000002</v>
      </c>
      <c r="H728" s="8">
        <f>+'Current &amp; Proposed Revenues'!D728*1.08+'Current &amp; Proposed Revenues'!F728*5.56</f>
        <v>5850.9027999999998</v>
      </c>
      <c r="I728" s="8">
        <f>(+C728+E728+'Current &amp; Proposed Revenues'!D728*0.79+'Current &amp; Proposed Revenues'!F728*0.85)*0.8</f>
        <v>1985.4084</v>
      </c>
      <c r="J728" s="8">
        <f>(+C728+E728+'Current &amp; Proposed Revenues'!D728*0.79+'Current &amp; Proposed Revenues'!F728*0.85)*0.2</f>
        <v>496.35210000000001</v>
      </c>
      <c r="K728" s="8">
        <f t="shared" si="84"/>
        <v>8332.6633000000002</v>
      </c>
      <c r="L728" s="8">
        <f t="shared" si="85"/>
        <v>1666.5326600000001</v>
      </c>
      <c r="M728" s="8">
        <f t="shared" si="86"/>
        <v>4582.9648150000003</v>
      </c>
      <c r="N728" s="8">
        <f t="shared" si="87"/>
        <v>2083.165825</v>
      </c>
      <c r="O728" s="8">
        <f t="shared" si="88"/>
        <v>8332.6633000000002</v>
      </c>
    </row>
    <row r="729" spans="1:15" outlineLevel="2" x14ac:dyDescent="0.25">
      <c r="A729" s="1" t="s">
        <v>640</v>
      </c>
      <c r="B729" s="1" t="s">
        <v>655</v>
      </c>
      <c r="C729" s="13">
        <v>150.1</v>
      </c>
      <c r="D729" s="13">
        <v>2302.9237000000003</v>
      </c>
      <c r="E729" s="13">
        <v>117.04499999999999</v>
      </c>
      <c r="F729" s="13">
        <v>5044.8815300000006</v>
      </c>
      <c r="G729" s="8">
        <v>7614.9502300000004</v>
      </c>
      <c r="H729" s="8">
        <f>+'Current &amp; Proposed Revenues'!D729*1.08+'Current &amp; Proposed Revenues'!F729*5.56</f>
        <v>5705.9342799999995</v>
      </c>
      <c r="I729" s="8">
        <f>(+C729+E729+'Current &amp; Proposed Revenues'!D729*0.79+'Current &amp; Proposed Revenues'!F729*0.85)*0.8</f>
        <v>1527.2127600000001</v>
      </c>
      <c r="J729" s="8">
        <f>(+C729+E729+'Current &amp; Proposed Revenues'!D729*0.79+'Current &amp; Proposed Revenues'!F729*0.85)*0.2</f>
        <v>381.80319000000003</v>
      </c>
      <c r="K729" s="8">
        <f t="shared" si="84"/>
        <v>7614.9502299999995</v>
      </c>
      <c r="L729" s="8">
        <f t="shared" si="85"/>
        <v>1522.9900460000001</v>
      </c>
      <c r="M729" s="8">
        <f t="shared" si="86"/>
        <v>4188.2226265000008</v>
      </c>
      <c r="N729" s="8">
        <f t="shared" si="87"/>
        <v>1903.7375575000001</v>
      </c>
      <c r="O729" s="8">
        <f t="shared" si="88"/>
        <v>7614.9502300000004</v>
      </c>
    </row>
    <row r="730" spans="1:15" outlineLevel="2" x14ac:dyDescent="0.25">
      <c r="A730" s="1" t="s">
        <v>640</v>
      </c>
      <c r="B730" s="1" t="s">
        <v>153</v>
      </c>
      <c r="C730" s="13">
        <v>234.48779999999999</v>
      </c>
      <c r="D730" s="13">
        <v>2156.0539000000003</v>
      </c>
      <c r="E730" s="13">
        <v>252.99399999999997</v>
      </c>
      <c r="F730" s="13">
        <v>15967.438200000001</v>
      </c>
      <c r="G730" s="8">
        <v>18610.973900000001</v>
      </c>
      <c r="H730" s="8">
        <f>+'Current &amp; Proposed Revenues'!D730*1.08+'Current &amp; Proposed Revenues'!F730*5.56</f>
        <v>15095.278799999998</v>
      </c>
      <c r="I730" s="8">
        <f>(+C730+E730+'Current &amp; Proposed Revenues'!D730*0.79+'Current &amp; Proposed Revenues'!F730*0.85)*0.8</f>
        <v>2812.5560800000003</v>
      </c>
      <c r="J730" s="8">
        <f>(+C730+E730+'Current &amp; Proposed Revenues'!D730*0.79+'Current &amp; Proposed Revenues'!F730*0.85)*0.2</f>
        <v>703.13902000000007</v>
      </c>
      <c r="K730" s="8">
        <f t="shared" si="84"/>
        <v>18610.973899999997</v>
      </c>
      <c r="L730" s="8">
        <f t="shared" si="85"/>
        <v>3722.1947800000003</v>
      </c>
      <c r="M730" s="8">
        <f t="shared" si="86"/>
        <v>10236.035645000002</v>
      </c>
      <c r="N730" s="8">
        <f t="shared" si="87"/>
        <v>4652.7434750000002</v>
      </c>
      <c r="O730" s="8">
        <f t="shared" si="88"/>
        <v>18610.973900000001</v>
      </c>
    </row>
    <row r="731" spans="1:15" outlineLevel="2" x14ac:dyDescent="0.25">
      <c r="A731" s="1" t="s">
        <v>640</v>
      </c>
      <c r="B731" s="1" t="s">
        <v>656</v>
      </c>
      <c r="C731" s="13">
        <v>646.08570000000009</v>
      </c>
      <c r="D731" s="13">
        <v>5790.8776200000002</v>
      </c>
      <c r="E731" s="13">
        <v>127.5</v>
      </c>
      <c r="F731" s="13">
        <v>19322.143749999999</v>
      </c>
      <c r="G731" s="8">
        <v>25886.607069999998</v>
      </c>
      <c r="H731" s="8">
        <f>+'Current &amp; Proposed Revenues'!D731*1.08+'Current &amp; Proposed Revenues'!F731*5.56</f>
        <v>20104.389080000001</v>
      </c>
      <c r="I731" s="8">
        <f>(+C731+E731+'Current &amp; Proposed Revenues'!D731*0.79+'Current &amp; Proposed Revenues'!F731*0.85)*0.8</f>
        <v>4625.7743920000003</v>
      </c>
      <c r="J731" s="8">
        <f>(+C731+E731+'Current &amp; Proposed Revenues'!D731*0.79+'Current &amp; Proposed Revenues'!F731*0.85)*0.2</f>
        <v>1156.4435980000001</v>
      </c>
      <c r="K731" s="8">
        <f t="shared" si="84"/>
        <v>25886.607070000002</v>
      </c>
      <c r="L731" s="8">
        <f t="shared" si="85"/>
        <v>5177.321414</v>
      </c>
      <c r="M731" s="8">
        <f t="shared" si="86"/>
        <v>14237.6338885</v>
      </c>
      <c r="N731" s="8">
        <f t="shared" si="87"/>
        <v>6471.6517674999996</v>
      </c>
      <c r="O731" s="8">
        <f t="shared" si="88"/>
        <v>25886.607069999998</v>
      </c>
    </row>
    <row r="732" spans="1:15" outlineLevel="2" x14ac:dyDescent="0.25">
      <c r="A732" s="1" t="s">
        <v>640</v>
      </c>
      <c r="B732" s="1" t="s">
        <v>657</v>
      </c>
      <c r="C732" s="13">
        <v>46.61</v>
      </c>
      <c r="D732" s="13">
        <v>458.89800000000002</v>
      </c>
      <c r="E732" s="13">
        <v>0</v>
      </c>
      <c r="F732" s="13">
        <v>256.39999999999998</v>
      </c>
      <c r="G732" s="8">
        <v>761.90800000000002</v>
      </c>
      <c r="H732" s="8">
        <f>+'Current &amp; Proposed Revenues'!D732*1.08+'Current &amp; Proposed Revenues'!F732*5.56</f>
        <v>487.43200000000002</v>
      </c>
      <c r="I732" s="8">
        <f>(+C732+E732+'Current &amp; Proposed Revenues'!D732*0.79+'Current &amp; Proposed Revenues'!F732*0.85)*0.8</f>
        <v>219.58080000000001</v>
      </c>
      <c r="J732" s="8">
        <f>(+C732+E732+'Current &amp; Proposed Revenues'!D732*0.79+'Current &amp; Proposed Revenues'!F732*0.85)*0.2</f>
        <v>54.895200000000003</v>
      </c>
      <c r="K732" s="8">
        <f t="shared" si="84"/>
        <v>761.90800000000002</v>
      </c>
      <c r="L732" s="8">
        <f t="shared" si="85"/>
        <v>152.38160000000002</v>
      </c>
      <c r="M732" s="8">
        <f t="shared" si="86"/>
        <v>419.04940000000005</v>
      </c>
      <c r="N732" s="8">
        <f t="shared" si="87"/>
        <v>190.477</v>
      </c>
      <c r="O732" s="8">
        <f t="shared" si="88"/>
        <v>761.90800000000002</v>
      </c>
    </row>
    <row r="733" spans="1:15" outlineLevel="2" x14ac:dyDescent="0.25">
      <c r="A733" s="1" t="s">
        <v>640</v>
      </c>
      <c r="B733" s="1" t="s">
        <v>658</v>
      </c>
      <c r="C733" s="13">
        <v>63.2</v>
      </c>
      <c r="D733" s="13">
        <v>441.56310000000002</v>
      </c>
      <c r="E733" s="13">
        <v>22.95</v>
      </c>
      <c r="F733" s="13">
        <v>826.89</v>
      </c>
      <c r="G733" s="8">
        <v>1354.6031</v>
      </c>
      <c r="H733" s="8">
        <f>+'Current &amp; Proposed Revenues'!D733*1.08+'Current &amp; Proposed Revenues'!F733*5.56</f>
        <v>972.26039999999989</v>
      </c>
      <c r="I733" s="8">
        <f>(+C733+E733+'Current &amp; Proposed Revenues'!D733*0.79+'Current &amp; Proposed Revenues'!F733*0.85)*0.8</f>
        <v>305.87416000000002</v>
      </c>
      <c r="J733" s="8">
        <f>(+C733+E733+'Current &amp; Proposed Revenues'!D733*0.79+'Current &amp; Proposed Revenues'!F733*0.85)*0.2</f>
        <v>76.468540000000004</v>
      </c>
      <c r="K733" s="8">
        <f t="shared" si="84"/>
        <v>1354.6031</v>
      </c>
      <c r="L733" s="8">
        <f t="shared" si="85"/>
        <v>270.92062000000004</v>
      </c>
      <c r="M733" s="8">
        <f t="shared" si="86"/>
        <v>745.0317050000001</v>
      </c>
      <c r="N733" s="8">
        <f t="shared" si="87"/>
        <v>338.65077500000001</v>
      </c>
      <c r="O733" s="8">
        <f t="shared" si="88"/>
        <v>1354.6031000000003</v>
      </c>
    </row>
    <row r="734" spans="1:15" outlineLevel="2" x14ac:dyDescent="0.25">
      <c r="A734" s="1" t="s">
        <v>640</v>
      </c>
      <c r="B734" s="1" t="s">
        <v>659</v>
      </c>
      <c r="C734" s="13">
        <v>78.210000000000008</v>
      </c>
      <c r="D734" s="13">
        <v>933.13000000000011</v>
      </c>
      <c r="E734" s="13">
        <v>24.65</v>
      </c>
      <c r="F734" s="13">
        <v>1733.7127000000003</v>
      </c>
      <c r="G734" s="8">
        <v>2769.7027000000007</v>
      </c>
      <c r="H734" s="8">
        <f>+'Current &amp; Proposed Revenues'!D734*1.08+'Current &amp; Proposed Revenues'!F734*5.56</f>
        <v>2042.7332000000001</v>
      </c>
      <c r="I734" s="8">
        <f>(+C734+E734+'Current &amp; Proposed Revenues'!D734*0.79+'Current &amp; Proposed Revenues'!F734*0.85)*0.8</f>
        <v>581.57560000000001</v>
      </c>
      <c r="J734" s="8">
        <f>(+C734+E734+'Current &amp; Proposed Revenues'!D734*0.79+'Current &amp; Proposed Revenues'!F734*0.85)*0.2</f>
        <v>145.3939</v>
      </c>
      <c r="K734" s="8">
        <f t="shared" si="84"/>
        <v>2769.7027000000003</v>
      </c>
      <c r="L734" s="8">
        <f t="shared" si="85"/>
        <v>553.94054000000017</v>
      </c>
      <c r="M734" s="8">
        <f t="shared" si="86"/>
        <v>1523.3364850000005</v>
      </c>
      <c r="N734" s="8">
        <f t="shared" si="87"/>
        <v>692.42567500000018</v>
      </c>
      <c r="O734" s="8">
        <f t="shared" si="88"/>
        <v>2769.7027000000007</v>
      </c>
    </row>
    <row r="735" spans="1:15" outlineLevel="2" x14ac:dyDescent="0.25">
      <c r="A735" s="1" t="s">
        <v>640</v>
      </c>
      <c r="B735" s="1" t="s">
        <v>660</v>
      </c>
      <c r="C735" s="13">
        <v>0</v>
      </c>
      <c r="D735" s="13">
        <v>3506.5305000000003</v>
      </c>
      <c r="E735" s="13">
        <v>25.5</v>
      </c>
      <c r="F735" s="13">
        <v>3300.0603000000006</v>
      </c>
      <c r="G735" s="8">
        <v>6832.0908000000009</v>
      </c>
      <c r="H735" s="8">
        <f>+'Current &amp; Proposed Revenues'!D735*1.08+'Current &amp; Proposed Revenues'!F735*5.56</f>
        <v>4887.6167999999998</v>
      </c>
      <c r="I735" s="8">
        <f>(+C735+E735+'Current &amp; Proposed Revenues'!D735*0.79+'Current &amp; Proposed Revenues'!F735*0.85)*0.8</f>
        <v>1555.5792000000001</v>
      </c>
      <c r="J735" s="8">
        <f>(+C735+E735+'Current &amp; Proposed Revenues'!D735*0.79+'Current &amp; Proposed Revenues'!F735*0.85)*0.2</f>
        <v>388.89480000000003</v>
      </c>
      <c r="K735" s="8">
        <f t="shared" si="84"/>
        <v>6832.0907999999999</v>
      </c>
      <c r="L735" s="8">
        <f t="shared" si="85"/>
        <v>1366.4181600000002</v>
      </c>
      <c r="M735" s="8">
        <f t="shared" si="86"/>
        <v>3757.6499400000007</v>
      </c>
      <c r="N735" s="8">
        <f t="shared" si="87"/>
        <v>1708.0227000000002</v>
      </c>
      <c r="O735" s="8">
        <f t="shared" si="88"/>
        <v>6832.0908000000009</v>
      </c>
    </row>
    <row r="736" spans="1:15" outlineLevel="2" x14ac:dyDescent="0.25">
      <c r="A736" s="1" t="s">
        <v>640</v>
      </c>
      <c r="B736" s="1" t="s">
        <v>661</v>
      </c>
      <c r="C736" s="13">
        <v>193.16290000000001</v>
      </c>
      <c r="D736" s="13">
        <v>3005.6921400000001</v>
      </c>
      <c r="E736" s="13">
        <v>68</v>
      </c>
      <c r="F736" s="13">
        <v>11829.507570000002</v>
      </c>
      <c r="G736" s="8">
        <v>15096.362610000002</v>
      </c>
      <c r="H736" s="8">
        <f>+'Current &amp; Proposed Revenues'!D736*1.08+'Current &amp; Proposed Revenues'!F736*5.56</f>
        <v>11996.75988</v>
      </c>
      <c r="I736" s="8">
        <f>(+C736+E736+'Current &amp; Proposed Revenues'!D736*0.79+'Current &amp; Proposed Revenues'!F736*0.85)*0.8</f>
        <v>2479.6821840000002</v>
      </c>
      <c r="J736" s="8">
        <f>(+C736+E736+'Current &amp; Proposed Revenues'!D736*0.79+'Current &amp; Proposed Revenues'!F736*0.85)*0.2</f>
        <v>619.92054600000006</v>
      </c>
      <c r="K736" s="8">
        <f t="shared" si="84"/>
        <v>15096.362609999998</v>
      </c>
      <c r="L736" s="8">
        <f t="shared" si="85"/>
        <v>3019.2725220000007</v>
      </c>
      <c r="M736" s="8">
        <f t="shared" si="86"/>
        <v>8302.9994355000017</v>
      </c>
      <c r="N736" s="8">
        <f t="shared" si="87"/>
        <v>3774.0906525000005</v>
      </c>
      <c r="O736" s="8">
        <f t="shared" si="88"/>
        <v>15096.362610000004</v>
      </c>
    </row>
    <row r="737" spans="1:15" outlineLevel="2" x14ac:dyDescent="0.25">
      <c r="A737" s="1" t="s">
        <v>640</v>
      </c>
      <c r="B737" s="1" t="s">
        <v>662</v>
      </c>
      <c r="C737" s="13">
        <v>499.64340000000004</v>
      </c>
      <c r="D737" s="13">
        <v>2482.2567000000004</v>
      </c>
      <c r="E737" s="13">
        <v>132.08149999999998</v>
      </c>
      <c r="F737" s="13">
        <v>4882.7726300000004</v>
      </c>
      <c r="G737" s="8">
        <v>7996.7542300000005</v>
      </c>
      <c r="H737" s="8">
        <f>+'Current &amp; Proposed Revenues'!D737*1.08+'Current &amp; Proposed Revenues'!F737*5.56</f>
        <v>5668.8938799999996</v>
      </c>
      <c r="I737" s="8">
        <f>(+C737+E737+'Current &amp; Proposed Revenues'!D737*0.79+'Current &amp; Proposed Revenues'!F737*0.85)*0.8</f>
        <v>1862.28828</v>
      </c>
      <c r="J737" s="8">
        <f>(+C737+E737+'Current &amp; Proposed Revenues'!D737*0.79+'Current &amp; Proposed Revenues'!F737*0.85)*0.2</f>
        <v>465.57207</v>
      </c>
      <c r="K737" s="8">
        <f t="shared" si="84"/>
        <v>7996.7542299999996</v>
      </c>
      <c r="L737" s="8">
        <f t="shared" si="85"/>
        <v>1599.3508460000003</v>
      </c>
      <c r="M737" s="8">
        <f t="shared" si="86"/>
        <v>4398.2148265000005</v>
      </c>
      <c r="N737" s="8">
        <f t="shared" si="87"/>
        <v>1999.1885575000001</v>
      </c>
      <c r="O737" s="8">
        <f t="shared" si="88"/>
        <v>7996.7542300000005</v>
      </c>
    </row>
    <row r="738" spans="1:15" outlineLevel="2" x14ac:dyDescent="0.25">
      <c r="A738" s="1" t="s">
        <v>640</v>
      </c>
      <c r="B738" s="1" t="s">
        <v>663</v>
      </c>
      <c r="C738" s="13">
        <v>19.75</v>
      </c>
      <c r="D738" s="13">
        <v>2619.0976900000001</v>
      </c>
      <c r="E738" s="13">
        <v>225.64099999999996</v>
      </c>
      <c r="F738" s="13">
        <v>5954.4412999999995</v>
      </c>
      <c r="G738" s="8">
        <v>8818.9299900000005</v>
      </c>
      <c r="H738" s="8">
        <f>+'Current &amp; Proposed Revenues'!D738*1.08+'Current &amp; Proposed Revenues'!F738*5.56</f>
        <v>6677.4847599999994</v>
      </c>
      <c r="I738" s="8">
        <f>(+C738+E738+'Current &amp; Proposed Revenues'!D738*0.79+'Current &amp; Proposed Revenues'!F738*0.85)*0.8</f>
        <v>1713.1561839999999</v>
      </c>
      <c r="J738" s="8">
        <f>(+C738+E738+'Current &amp; Proposed Revenues'!D738*0.79+'Current &amp; Proposed Revenues'!F738*0.85)*0.2</f>
        <v>428.28904599999998</v>
      </c>
      <c r="K738" s="8">
        <f t="shared" si="84"/>
        <v>8818.9299899999987</v>
      </c>
      <c r="L738" s="8">
        <f t="shared" si="85"/>
        <v>1763.7859980000003</v>
      </c>
      <c r="M738" s="8">
        <f t="shared" si="86"/>
        <v>4850.411494500001</v>
      </c>
      <c r="N738" s="8">
        <f t="shared" si="87"/>
        <v>2204.7324975000001</v>
      </c>
      <c r="O738" s="8">
        <f t="shared" si="88"/>
        <v>8818.9299900000005</v>
      </c>
    </row>
    <row r="739" spans="1:15" outlineLevel="2" x14ac:dyDescent="0.25">
      <c r="A739" s="1" t="s">
        <v>640</v>
      </c>
      <c r="B739" s="1" t="s">
        <v>664</v>
      </c>
      <c r="C739" s="13">
        <v>33.649260000000005</v>
      </c>
      <c r="D739" s="13">
        <v>419.47840000000002</v>
      </c>
      <c r="E739" s="13">
        <v>0</v>
      </c>
      <c r="F739" s="13">
        <v>775.61</v>
      </c>
      <c r="G739" s="8">
        <v>1228.73766</v>
      </c>
      <c r="H739" s="8">
        <f>+'Current &amp; Proposed Revenues'!D739*1.08+'Current &amp; Proposed Revenues'!F739*5.56</f>
        <v>915.02559999999994</v>
      </c>
      <c r="I739" s="8">
        <f>(+C739+E739+'Current &amp; Proposed Revenues'!D739*0.79+'Current &amp; Proposed Revenues'!F739*0.85)*0.8</f>
        <v>250.96964800000001</v>
      </c>
      <c r="J739" s="8">
        <f>(+C739+E739+'Current &amp; Proposed Revenues'!D739*0.79+'Current &amp; Proposed Revenues'!F739*0.85)*0.2</f>
        <v>62.742412000000002</v>
      </c>
      <c r="K739" s="8">
        <f t="shared" si="84"/>
        <v>1228.73766</v>
      </c>
      <c r="L739" s="8">
        <f t="shared" si="85"/>
        <v>245.74753200000001</v>
      </c>
      <c r="M739" s="8">
        <f t="shared" si="86"/>
        <v>675.80571300000008</v>
      </c>
      <c r="N739" s="8">
        <f t="shared" si="87"/>
        <v>307.184415</v>
      </c>
      <c r="O739" s="8">
        <f t="shared" si="88"/>
        <v>1228.73766</v>
      </c>
    </row>
    <row r="740" spans="1:15" outlineLevel="2" x14ac:dyDescent="0.25">
      <c r="A740" s="1" t="s">
        <v>640</v>
      </c>
      <c r="B740" s="1" t="s">
        <v>665</v>
      </c>
      <c r="C740" s="13">
        <v>125.4204</v>
      </c>
      <c r="D740" s="13">
        <v>3211.5380000000005</v>
      </c>
      <c r="E740" s="13">
        <v>575.52479999999991</v>
      </c>
      <c r="F740" s="13">
        <v>4160.09</v>
      </c>
      <c r="G740" s="8">
        <v>8072.5732000000007</v>
      </c>
      <c r="H740" s="8">
        <f>+'Current &amp; Proposed Revenues'!D740*1.08+'Current &amp; Proposed Revenues'!F740*5.56</f>
        <v>5463.232</v>
      </c>
      <c r="I740" s="8">
        <f>(+C740+E740+'Current &amp; Proposed Revenues'!D740*0.79+'Current &amp; Proposed Revenues'!F740*0.85)*0.8</f>
        <v>2087.4729600000005</v>
      </c>
      <c r="J740" s="8">
        <f>(+C740+E740+'Current &amp; Proposed Revenues'!D740*0.79+'Current &amp; Proposed Revenues'!F740*0.85)*0.2</f>
        <v>521.86824000000013</v>
      </c>
      <c r="K740" s="8">
        <f t="shared" si="84"/>
        <v>8072.5732000000007</v>
      </c>
      <c r="L740" s="8">
        <f t="shared" si="85"/>
        <v>1614.5146400000003</v>
      </c>
      <c r="M740" s="8">
        <f t="shared" si="86"/>
        <v>4439.9152600000007</v>
      </c>
      <c r="N740" s="8">
        <f t="shared" si="87"/>
        <v>2018.1433000000002</v>
      </c>
      <c r="O740" s="8">
        <f t="shared" si="88"/>
        <v>8072.5732000000007</v>
      </c>
    </row>
    <row r="741" spans="1:15" outlineLevel="2" x14ac:dyDescent="0.25">
      <c r="A741" s="1" t="s">
        <v>640</v>
      </c>
      <c r="B741" s="1" t="s">
        <v>666</v>
      </c>
      <c r="C741" s="13">
        <v>0</v>
      </c>
      <c r="D741" s="13">
        <v>1467.62462</v>
      </c>
      <c r="E741" s="13">
        <v>21.572999999999997</v>
      </c>
      <c r="F741" s="13">
        <v>6260.4547000000002</v>
      </c>
      <c r="G741" s="8">
        <v>7749.6523200000001</v>
      </c>
      <c r="H741" s="8">
        <f>+'Current &amp; Proposed Revenues'!D741*1.08+'Current &amp; Proposed Revenues'!F741*5.56</f>
        <v>6277.8972799999992</v>
      </c>
      <c r="I741" s="8">
        <f>(+C741+E741+'Current &amp; Proposed Revenues'!D741*0.79+'Current &amp; Proposed Revenues'!F741*0.85)*0.8</f>
        <v>1177.4040320000001</v>
      </c>
      <c r="J741" s="8">
        <f>(+C741+E741+'Current &amp; Proposed Revenues'!D741*0.79+'Current &amp; Proposed Revenues'!F741*0.85)*0.2</f>
        <v>294.35100800000004</v>
      </c>
      <c r="K741" s="8">
        <f t="shared" si="84"/>
        <v>7749.6523199999992</v>
      </c>
      <c r="L741" s="8">
        <f t="shared" si="85"/>
        <v>1549.930464</v>
      </c>
      <c r="M741" s="8">
        <f t="shared" si="86"/>
        <v>4262.3087760000008</v>
      </c>
      <c r="N741" s="8">
        <f t="shared" si="87"/>
        <v>1937.41308</v>
      </c>
      <c r="O741" s="8">
        <f t="shared" si="88"/>
        <v>7749.6523200000011</v>
      </c>
    </row>
    <row r="742" spans="1:15" outlineLevel="2" x14ac:dyDescent="0.25">
      <c r="A742" s="1" t="s">
        <v>640</v>
      </c>
      <c r="B742" s="1" t="s">
        <v>667</v>
      </c>
      <c r="C742" s="13">
        <v>1436.5676000000001</v>
      </c>
      <c r="D742" s="13">
        <v>4229.8090999999995</v>
      </c>
      <c r="E742" s="13">
        <v>164.9</v>
      </c>
      <c r="F742" s="13">
        <v>11836.590620000001</v>
      </c>
      <c r="G742" s="8">
        <v>17667.867320000001</v>
      </c>
      <c r="H742" s="8">
        <f>+'Current &amp; Proposed Revenues'!D742*1.08+'Current &amp; Proposed Revenues'!F742*5.56</f>
        <v>12709.88032</v>
      </c>
      <c r="I742" s="8">
        <f>(+C742+E742+'Current &amp; Proposed Revenues'!D742*0.79+'Current &amp; Proposed Revenues'!F742*0.85)*0.8</f>
        <v>3966.3896000000009</v>
      </c>
      <c r="J742" s="8">
        <f>(+C742+E742+'Current &amp; Proposed Revenues'!D742*0.79+'Current &amp; Proposed Revenues'!F742*0.85)*0.2</f>
        <v>991.59740000000022</v>
      </c>
      <c r="K742" s="8">
        <f t="shared" si="84"/>
        <v>17667.867320000001</v>
      </c>
      <c r="L742" s="8">
        <f t="shared" si="85"/>
        <v>3533.5734640000005</v>
      </c>
      <c r="M742" s="8">
        <f t="shared" si="86"/>
        <v>9717.3270260000008</v>
      </c>
      <c r="N742" s="8">
        <f t="shared" si="87"/>
        <v>4416.9668300000003</v>
      </c>
      <c r="O742" s="8">
        <f t="shared" si="88"/>
        <v>17667.867320000001</v>
      </c>
    </row>
    <row r="743" spans="1:15" outlineLevel="2" x14ac:dyDescent="0.25">
      <c r="A743" s="1" t="s">
        <v>640</v>
      </c>
      <c r="B743" s="1" t="s">
        <v>668</v>
      </c>
      <c r="C743" s="13">
        <v>84.53</v>
      </c>
      <c r="D743" s="13">
        <v>2703.1037000000001</v>
      </c>
      <c r="E743" s="13">
        <v>58.65</v>
      </c>
      <c r="F743" s="13">
        <v>9084.7648000000008</v>
      </c>
      <c r="G743" s="8">
        <v>11931.048500000001</v>
      </c>
      <c r="H743" s="8">
        <f>+'Current &amp; Proposed Revenues'!D743*1.08+'Current &amp; Proposed Revenues'!F743*5.56</f>
        <v>9441.2275999999983</v>
      </c>
      <c r="I743" s="8">
        <f>(+C743+E743+'Current &amp; Proposed Revenues'!D743*0.79+'Current &amp; Proposed Revenues'!F743*0.85)*0.8</f>
        <v>1991.8567199999998</v>
      </c>
      <c r="J743" s="8">
        <f>(+C743+E743+'Current &amp; Proposed Revenues'!D743*0.79+'Current &amp; Proposed Revenues'!F743*0.85)*0.2</f>
        <v>497.96417999999994</v>
      </c>
      <c r="K743" s="8">
        <f t="shared" si="84"/>
        <v>11931.048499999997</v>
      </c>
      <c r="L743" s="8">
        <f t="shared" si="85"/>
        <v>2386.2097000000003</v>
      </c>
      <c r="M743" s="8">
        <f t="shared" si="86"/>
        <v>6562.0766750000012</v>
      </c>
      <c r="N743" s="8">
        <f t="shared" si="87"/>
        <v>2982.7621250000002</v>
      </c>
      <c r="O743" s="8">
        <f t="shared" si="88"/>
        <v>11931.048500000001</v>
      </c>
    </row>
    <row r="744" spans="1:15" outlineLevel="2" x14ac:dyDescent="0.25">
      <c r="A744" s="1" t="s">
        <v>640</v>
      </c>
      <c r="B744" s="1" t="s">
        <v>669</v>
      </c>
      <c r="C744" s="13">
        <v>210.93</v>
      </c>
      <c r="D744" s="13">
        <v>946.7623000000001</v>
      </c>
      <c r="E744" s="13">
        <v>22.95</v>
      </c>
      <c r="F744" s="13">
        <v>3708.1849999999999</v>
      </c>
      <c r="G744" s="8">
        <v>4888.8272999999999</v>
      </c>
      <c r="H744" s="8">
        <f>+'Current &amp; Proposed Revenues'!D744*1.08+'Current &amp; Proposed Revenues'!F744*5.56</f>
        <v>3763.2531999999997</v>
      </c>
      <c r="I744" s="8">
        <f>(+C744+E744+'Current &amp; Proposed Revenues'!D744*0.79+'Current &amp; Proposed Revenues'!F744*0.85)*0.8</f>
        <v>900.45928000000004</v>
      </c>
      <c r="J744" s="8">
        <f>(+C744+E744+'Current &amp; Proposed Revenues'!D744*0.79+'Current &amp; Proposed Revenues'!F744*0.85)*0.2</f>
        <v>225.11482000000001</v>
      </c>
      <c r="K744" s="8">
        <f t="shared" si="84"/>
        <v>4888.8272999999999</v>
      </c>
      <c r="L744" s="8">
        <f t="shared" si="85"/>
        <v>977.76546000000008</v>
      </c>
      <c r="M744" s="8">
        <f t="shared" si="86"/>
        <v>2688.8550150000001</v>
      </c>
      <c r="N744" s="8">
        <f t="shared" si="87"/>
        <v>1222.206825</v>
      </c>
      <c r="O744" s="8">
        <f t="shared" si="88"/>
        <v>4888.8272999999999</v>
      </c>
    </row>
    <row r="745" spans="1:15" outlineLevel="2" x14ac:dyDescent="0.25">
      <c r="A745" s="1" t="s">
        <v>640</v>
      </c>
      <c r="B745" s="1" t="s">
        <v>670</v>
      </c>
      <c r="C745" s="13">
        <v>10.27</v>
      </c>
      <c r="D745" s="13">
        <v>1276.0132000000001</v>
      </c>
      <c r="E745" s="13">
        <v>0</v>
      </c>
      <c r="F745" s="13">
        <v>1214.6949999999999</v>
      </c>
      <c r="G745" s="8">
        <v>2500.9782</v>
      </c>
      <c r="H745" s="8">
        <f>+'Current &amp; Proposed Revenues'!D745*1.08+'Current &amp; Proposed Revenues'!F745*5.56</f>
        <v>1790.5688</v>
      </c>
      <c r="I745" s="8">
        <f>(+C745+E745+'Current &amp; Proposed Revenues'!D745*0.79+'Current &amp; Proposed Revenues'!F745*0.85)*0.8</f>
        <v>568.32752000000005</v>
      </c>
      <c r="J745" s="8">
        <f>(+C745+E745+'Current &amp; Proposed Revenues'!D745*0.79+'Current &amp; Proposed Revenues'!F745*0.85)*0.2</f>
        <v>142.08188000000001</v>
      </c>
      <c r="K745" s="8">
        <f t="shared" ref="K745:K813" si="91">SUM(H745:J745)</f>
        <v>2500.9782</v>
      </c>
      <c r="L745" s="8">
        <f t="shared" ref="L745:L813" si="92">+G745*0.2</f>
        <v>500.19564000000003</v>
      </c>
      <c r="M745" s="8">
        <f t="shared" ref="M745:M813" si="93">+G745*0.55</f>
        <v>1375.5380100000002</v>
      </c>
      <c r="N745" s="8">
        <f t="shared" ref="N745:N813" si="94">+G745*0.25</f>
        <v>625.24455</v>
      </c>
      <c r="O745" s="8">
        <f t="shared" ref="O745:O813" si="95">SUM(L745:N745)</f>
        <v>2500.9782</v>
      </c>
    </row>
    <row r="746" spans="1:15" outlineLevel="2" x14ac:dyDescent="0.25">
      <c r="A746" s="1" t="s">
        <v>640</v>
      </c>
      <c r="B746" s="1" t="s">
        <v>671</v>
      </c>
      <c r="C746" s="13">
        <v>154.95850000000002</v>
      </c>
      <c r="D746" s="13">
        <v>1301.9875000000002</v>
      </c>
      <c r="E746" s="13">
        <v>51</v>
      </c>
      <c r="F746" s="13">
        <v>737.15</v>
      </c>
      <c r="G746" s="8">
        <v>2245.096</v>
      </c>
      <c r="H746" s="8">
        <f>+'Current &amp; Proposed Revenues'!D746*1.08+'Current &amp; Proposed Revenues'!F746*5.56</f>
        <v>1391.35</v>
      </c>
      <c r="I746" s="8">
        <f>(+C746+E746+'Current &amp; Proposed Revenues'!D746*0.79+'Current &amp; Proposed Revenues'!F746*0.85)*0.8</f>
        <v>682.99680000000012</v>
      </c>
      <c r="J746" s="8">
        <f>(+C746+E746+'Current &amp; Proposed Revenues'!D746*0.79+'Current &amp; Proposed Revenues'!F746*0.85)*0.2</f>
        <v>170.74920000000003</v>
      </c>
      <c r="K746" s="8">
        <f t="shared" si="91"/>
        <v>2245.0960000000005</v>
      </c>
      <c r="L746" s="8">
        <f t="shared" si="92"/>
        <v>449.01920000000001</v>
      </c>
      <c r="M746" s="8">
        <f t="shared" si="93"/>
        <v>1234.8028000000002</v>
      </c>
      <c r="N746" s="8">
        <f t="shared" si="94"/>
        <v>561.274</v>
      </c>
      <c r="O746" s="8">
        <f t="shared" si="95"/>
        <v>2245.096</v>
      </c>
    </row>
    <row r="747" spans="1:15" outlineLevel="2" x14ac:dyDescent="0.25">
      <c r="A747" s="1" t="s">
        <v>640</v>
      </c>
      <c r="B747" s="1" t="s">
        <v>672</v>
      </c>
      <c r="C747" s="13">
        <v>362.25450000000001</v>
      </c>
      <c r="D747" s="13">
        <v>2650.5754000000002</v>
      </c>
      <c r="E747" s="13">
        <v>51</v>
      </c>
      <c r="F747" s="13">
        <v>8647.7950999999994</v>
      </c>
      <c r="G747" s="8">
        <v>11711.625</v>
      </c>
      <c r="H747" s="8">
        <f>+'Current &amp; Proposed Revenues'!D747*1.08+'Current &amp; Proposed Revenues'!F747*5.56</f>
        <v>9031.8651999999984</v>
      </c>
      <c r="I747" s="8">
        <f>(+C747+E747+'Current &amp; Proposed Revenues'!D747*0.79+'Current &amp; Proposed Revenues'!F747*0.85)*0.8</f>
        <v>2143.8078399999999</v>
      </c>
      <c r="J747" s="8">
        <f>(+C747+E747+'Current &amp; Proposed Revenues'!D747*0.79+'Current &amp; Proposed Revenues'!F747*0.85)*0.2</f>
        <v>535.95195999999999</v>
      </c>
      <c r="K747" s="8">
        <f t="shared" si="91"/>
        <v>11711.624999999998</v>
      </c>
      <c r="L747" s="8">
        <f t="shared" si="92"/>
        <v>2342.3250000000003</v>
      </c>
      <c r="M747" s="8">
        <f t="shared" si="93"/>
        <v>6441.3937500000002</v>
      </c>
      <c r="N747" s="8">
        <f t="shared" si="94"/>
        <v>2927.90625</v>
      </c>
      <c r="O747" s="8">
        <f t="shared" si="95"/>
        <v>11711.625</v>
      </c>
    </row>
    <row r="748" spans="1:15" outlineLevel="2" x14ac:dyDescent="0.25">
      <c r="A748" s="1" t="s">
        <v>640</v>
      </c>
      <c r="B748" s="1" t="s">
        <v>673</v>
      </c>
      <c r="C748" s="13">
        <v>13.43</v>
      </c>
      <c r="D748" s="13">
        <v>0</v>
      </c>
      <c r="E748" s="13">
        <v>0</v>
      </c>
      <c r="F748" s="13">
        <v>416.65000000000003</v>
      </c>
      <c r="G748" s="8">
        <v>430.08000000000004</v>
      </c>
      <c r="H748" s="8">
        <f>+'Current &amp; Proposed Revenues'!D748*1.08+'Current &amp; Proposed Revenues'!F748*5.56</f>
        <v>361.4</v>
      </c>
      <c r="I748" s="8">
        <f>(+C748+E748+'Current &amp; Proposed Revenues'!D748*0.79+'Current &amp; Proposed Revenues'!F748*0.85)*0.8</f>
        <v>54.94400000000001</v>
      </c>
      <c r="J748" s="8">
        <f>(+C748+E748+'Current &amp; Proposed Revenues'!D748*0.79+'Current &amp; Proposed Revenues'!F748*0.85)*0.2</f>
        <v>13.736000000000002</v>
      </c>
      <c r="K748" s="8">
        <f t="shared" si="91"/>
        <v>430.08</v>
      </c>
      <c r="L748" s="8">
        <f t="shared" si="92"/>
        <v>86.01600000000002</v>
      </c>
      <c r="M748" s="8">
        <f t="shared" si="93"/>
        <v>236.54400000000004</v>
      </c>
      <c r="N748" s="8">
        <f t="shared" si="94"/>
        <v>107.52000000000001</v>
      </c>
      <c r="O748" s="8">
        <f t="shared" si="95"/>
        <v>430.08000000000004</v>
      </c>
    </row>
    <row r="749" spans="1:15" outlineLevel="2" x14ac:dyDescent="0.25">
      <c r="A749" s="1" t="s">
        <v>640</v>
      </c>
      <c r="B749" s="1" t="s">
        <v>674</v>
      </c>
      <c r="C749" s="13">
        <v>0</v>
      </c>
      <c r="D749" s="13">
        <v>177.65</v>
      </c>
      <c r="E749" s="13">
        <v>0</v>
      </c>
      <c r="F749" s="13">
        <v>1435.8400000000001</v>
      </c>
      <c r="G749" s="8">
        <v>1613.4900000000002</v>
      </c>
      <c r="H749" s="8">
        <f>+'Current &amp; Proposed Revenues'!D749*1.08+'Current &amp; Proposed Revenues'!F749*5.56</f>
        <v>1348.0399999999997</v>
      </c>
      <c r="I749" s="8">
        <f>(+C749+E749+'Current &amp; Proposed Revenues'!D749*0.79+'Current &amp; Proposed Revenues'!F749*0.85)*0.8</f>
        <v>212.36</v>
      </c>
      <c r="J749" s="8">
        <f>(+C749+E749+'Current &amp; Proposed Revenues'!D749*0.79+'Current &amp; Proposed Revenues'!F749*0.85)*0.2</f>
        <v>53.09</v>
      </c>
      <c r="K749" s="8">
        <f t="shared" si="91"/>
        <v>1613.4899999999996</v>
      </c>
      <c r="L749" s="8">
        <f t="shared" si="92"/>
        <v>322.69800000000009</v>
      </c>
      <c r="M749" s="8">
        <f t="shared" si="93"/>
        <v>887.4195000000002</v>
      </c>
      <c r="N749" s="8">
        <f t="shared" si="94"/>
        <v>403.37250000000006</v>
      </c>
      <c r="O749" s="8">
        <f t="shared" si="95"/>
        <v>1613.4900000000002</v>
      </c>
    </row>
    <row r="750" spans="1:15" outlineLevel="2" x14ac:dyDescent="0.25">
      <c r="A750" s="1" t="s">
        <v>640</v>
      </c>
      <c r="B750" s="1" t="s">
        <v>675</v>
      </c>
      <c r="C750" s="13">
        <v>15.8</v>
      </c>
      <c r="D750" s="13">
        <v>2085.6857999999997</v>
      </c>
      <c r="E750" s="13">
        <v>96.117999999999995</v>
      </c>
      <c r="F750" s="13">
        <v>3837.2183</v>
      </c>
      <c r="G750" s="8">
        <v>6034.8220999999994</v>
      </c>
      <c r="H750" s="8">
        <f>+'Current &amp; Proposed Revenues'!D750*1.08+'Current &amp; Proposed Revenues'!F750*5.56</f>
        <v>4532.95</v>
      </c>
      <c r="I750" s="8">
        <f>(+C750+E750+'Current &amp; Proposed Revenues'!D750*0.79+'Current &amp; Proposed Revenues'!F750*0.85)*0.8</f>
        <v>1201.4976800000002</v>
      </c>
      <c r="J750" s="8">
        <f>(+C750+E750+'Current &amp; Proposed Revenues'!D750*0.79+'Current &amp; Proposed Revenues'!F750*0.85)*0.2</f>
        <v>300.37442000000004</v>
      </c>
      <c r="K750" s="8">
        <f t="shared" si="91"/>
        <v>6034.8221000000003</v>
      </c>
      <c r="L750" s="8">
        <f t="shared" si="92"/>
        <v>1206.96442</v>
      </c>
      <c r="M750" s="8">
        <f t="shared" si="93"/>
        <v>3319.1521549999998</v>
      </c>
      <c r="N750" s="8">
        <f t="shared" si="94"/>
        <v>1508.7055249999999</v>
      </c>
      <c r="O750" s="8">
        <f t="shared" si="95"/>
        <v>6034.8220999999994</v>
      </c>
    </row>
    <row r="751" spans="1:15" outlineLevel="2" x14ac:dyDescent="0.25">
      <c r="A751" s="1" t="s">
        <v>640</v>
      </c>
      <c r="B751" s="1" t="s">
        <v>676</v>
      </c>
      <c r="C751" s="13">
        <v>0</v>
      </c>
      <c r="D751" s="13">
        <v>130.9</v>
      </c>
      <c r="E751" s="13">
        <v>0</v>
      </c>
      <c r="F751" s="13">
        <v>0</v>
      </c>
      <c r="G751" s="8">
        <v>130.9</v>
      </c>
      <c r="H751" s="8">
        <f>+'Current &amp; Proposed Revenues'!D751*1.08+'Current &amp; Proposed Revenues'!F751*5.56</f>
        <v>75.600000000000009</v>
      </c>
      <c r="I751" s="8">
        <f>(+C751+E751+'Current &amp; Proposed Revenues'!D751*0.79+'Current &amp; Proposed Revenues'!F751*0.85)*0.8</f>
        <v>44.240000000000009</v>
      </c>
      <c r="J751" s="8">
        <f>(+C751+E751+'Current &amp; Proposed Revenues'!D751*0.79+'Current &amp; Proposed Revenues'!F751*0.85)*0.2</f>
        <v>11.060000000000002</v>
      </c>
      <c r="K751" s="8">
        <f t="shared" si="91"/>
        <v>130.90000000000003</v>
      </c>
      <c r="L751" s="8">
        <f t="shared" si="92"/>
        <v>26.180000000000003</v>
      </c>
      <c r="M751" s="8">
        <f t="shared" si="93"/>
        <v>71.995000000000005</v>
      </c>
      <c r="N751" s="8">
        <f t="shared" si="94"/>
        <v>32.725000000000001</v>
      </c>
      <c r="O751" s="8">
        <f t="shared" si="95"/>
        <v>130.9</v>
      </c>
    </row>
    <row r="752" spans="1:15" outlineLevel="2" x14ac:dyDescent="0.25">
      <c r="A752" s="1" t="s">
        <v>640</v>
      </c>
      <c r="B752" s="1" t="s">
        <v>677</v>
      </c>
      <c r="C752" s="13">
        <v>770.40720999999996</v>
      </c>
      <c r="D752" s="13">
        <v>4360.8026</v>
      </c>
      <c r="E752" s="13">
        <v>326.68899999999996</v>
      </c>
      <c r="F752" s="13">
        <v>13829.639100000002</v>
      </c>
      <c r="G752" s="8">
        <v>19287.537910000003</v>
      </c>
      <c r="H752" s="8">
        <f>+'Current &amp; Proposed Revenues'!D752*1.08+'Current &amp; Proposed Revenues'!F752*5.56</f>
        <v>14514.294000000002</v>
      </c>
      <c r="I752" s="8">
        <f>(+C752+E752+'Current &amp; Proposed Revenues'!D752*0.79+'Current &amp; Proposed Revenues'!F752*0.85)*0.8</f>
        <v>3818.5951280000004</v>
      </c>
      <c r="J752" s="8">
        <f>(+C752+E752+'Current &amp; Proposed Revenues'!D752*0.79+'Current &amp; Proposed Revenues'!F752*0.85)*0.2</f>
        <v>954.6487820000001</v>
      </c>
      <c r="K752" s="8">
        <f t="shared" si="91"/>
        <v>19287.537910000003</v>
      </c>
      <c r="L752" s="8">
        <f t="shared" si="92"/>
        <v>3857.5075820000006</v>
      </c>
      <c r="M752" s="8">
        <f t="shared" si="93"/>
        <v>10608.145850500003</v>
      </c>
      <c r="N752" s="8">
        <f t="shared" si="94"/>
        <v>4821.8844775000007</v>
      </c>
      <c r="O752" s="8">
        <f t="shared" si="95"/>
        <v>19287.537910000003</v>
      </c>
    </row>
    <row r="753" spans="1:15" outlineLevel="2" x14ac:dyDescent="0.25">
      <c r="A753" s="1" t="s">
        <v>640</v>
      </c>
      <c r="B753" s="1" t="s">
        <v>678</v>
      </c>
      <c r="C753" s="13">
        <v>0</v>
      </c>
      <c r="D753" s="13">
        <v>54.230000000000004</v>
      </c>
      <c r="E753" s="13">
        <v>0</v>
      </c>
      <c r="F753" s="13">
        <v>551.26</v>
      </c>
      <c r="G753" s="8">
        <v>605.49</v>
      </c>
      <c r="H753" s="8">
        <f>+'Current &amp; Proposed Revenues'!D753*1.08+'Current &amp; Proposed Revenues'!F753*5.56</f>
        <v>509.47999999999996</v>
      </c>
      <c r="I753" s="8">
        <f>(+C753+E753+'Current &amp; Proposed Revenues'!D753*0.79+'Current &amp; Proposed Revenues'!F753*0.85)*0.8</f>
        <v>76.807999999999993</v>
      </c>
      <c r="J753" s="8">
        <f>(+C753+E753+'Current &amp; Proposed Revenues'!D753*0.79+'Current &amp; Proposed Revenues'!F753*0.85)*0.2</f>
        <v>19.201999999999998</v>
      </c>
      <c r="K753" s="8">
        <f t="shared" si="91"/>
        <v>605.49</v>
      </c>
      <c r="L753" s="8">
        <f t="shared" si="92"/>
        <v>121.09800000000001</v>
      </c>
      <c r="M753" s="8">
        <f t="shared" si="93"/>
        <v>333.01950000000005</v>
      </c>
      <c r="N753" s="8">
        <f t="shared" si="94"/>
        <v>151.3725</v>
      </c>
      <c r="O753" s="8">
        <f t="shared" si="95"/>
        <v>605.49</v>
      </c>
    </row>
    <row r="754" spans="1:15" outlineLevel="2" x14ac:dyDescent="0.25">
      <c r="A754" s="1" t="s">
        <v>640</v>
      </c>
      <c r="B754" s="1" t="s">
        <v>679</v>
      </c>
      <c r="C754" s="13">
        <v>246.05339999999998</v>
      </c>
      <c r="D754" s="13">
        <v>1000.4126000000001</v>
      </c>
      <c r="E754" s="13">
        <v>59.465999999999994</v>
      </c>
      <c r="F754" s="13">
        <v>4552.7665999999999</v>
      </c>
      <c r="G754" s="8">
        <v>5858.6985999999997</v>
      </c>
      <c r="H754" s="8">
        <f>+'Current &amp; Proposed Revenues'!D754*1.08+'Current &amp; Proposed Revenues'!F754*5.56</f>
        <v>4526.8239999999996</v>
      </c>
      <c r="I754" s="8">
        <f>(+C754+E754+'Current &amp; Proposed Revenues'!D754*0.79+'Current &amp; Proposed Revenues'!F754*0.85)*0.8</f>
        <v>1065.4996800000001</v>
      </c>
      <c r="J754" s="8">
        <f>(+C754+E754+'Current &amp; Proposed Revenues'!D754*0.79+'Current &amp; Proposed Revenues'!F754*0.85)*0.2</f>
        <v>266.37492000000003</v>
      </c>
      <c r="K754" s="8">
        <f t="shared" si="91"/>
        <v>5858.6985999999997</v>
      </c>
      <c r="L754" s="8">
        <f t="shared" si="92"/>
        <v>1171.73972</v>
      </c>
      <c r="M754" s="8">
        <f t="shared" si="93"/>
        <v>3222.2842300000002</v>
      </c>
      <c r="N754" s="8">
        <f t="shared" si="94"/>
        <v>1464.6746499999999</v>
      </c>
      <c r="O754" s="8">
        <f t="shared" si="95"/>
        <v>5858.6986000000006</v>
      </c>
    </row>
    <row r="755" spans="1:15" outlineLevel="2" x14ac:dyDescent="0.25">
      <c r="A755" s="1" t="s">
        <v>640</v>
      </c>
      <c r="B755" s="1" t="s">
        <v>212</v>
      </c>
      <c r="C755" s="13">
        <v>121.98390000000001</v>
      </c>
      <c r="D755" s="13">
        <v>598.10079999999994</v>
      </c>
      <c r="E755" s="13">
        <v>0</v>
      </c>
      <c r="F755" s="13">
        <v>455.11</v>
      </c>
      <c r="G755" s="8">
        <v>1175.1947</v>
      </c>
      <c r="H755" s="8">
        <f>+'Current &amp; Proposed Revenues'!D755*1.08+'Current &amp; Proposed Revenues'!F755*5.56</f>
        <v>740.18719999999996</v>
      </c>
      <c r="I755" s="8">
        <f>(+C755+E755+'Current &amp; Proposed Revenues'!D755*0.79+'Current &amp; Proposed Revenues'!F755*0.85)*0.8</f>
        <v>348.00600000000009</v>
      </c>
      <c r="J755" s="8">
        <f>(+C755+E755+'Current &amp; Proposed Revenues'!D755*0.79+'Current &amp; Proposed Revenues'!F755*0.85)*0.2</f>
        <v>87.001500000000021</v>
      </c>
      <c r="K755" s="8">
        <f t="shared" si="91"/>
        <v>1175.1947000000002</v>
      </c>
      <c r="L755" s="8">
        <f t="shared" si="92"/>
        <v>235.03894000000003</v>
      </c>
      <c r="M755" s="8">
        <f t="shared" si="93"/>
        <v>646.3570850000001</v>
      </c>
      <c r="N755" s="8">
        <f t="shared" si="94"/>
        <v>293.798675</v>
      </c>
      <c r="O755" s="8">
        <f t="shared" si="95"/>
        <v>1175.1947</v>
      </c>
    </row>
    <row r="756" spans="1:15" outlineLevel="2" x14ac:dyDescent="0.25">
      <c r="A756" s="1" t="s">
        <v>640</v>
      </c>
      <c r="B756" s="1" t="s">
        <v>680</v>
      </c>
      <c r="C756" s="13">
        <v>297.83000000000004</v>
      </c>
      <c r="D756" s="13">
        <v>785.40000000000009</v>
      </c>
      <c r="E756" s="13">
        <v>0</v>
      </c>
      <c r="F756" s="13">
        <v>2634.51</v>
      </c>
      <c r="G756" s="8">
        <v>3717.7400000000002</v>
      </c>
      <c r="H756" s="8">
        <f>+'Current &amp; Proposed Revenues'!D756*1.08+'Current &amp; Proposed Revenues'!F756*5.56</f>
        <v>2738.7599999999998</v>
      </c>
      <c r="I756" s="8">
        <f>(+C756+E756+'Current &amp; Proposed Revenues'!D756*0.79+'Current &amp; Proposed Revenues'!F756*0.85)*0.8</f>
        <v>783.18400000000008</v>
      </c>
      <c r="J756" s="8">
        <f>(+C756+E756+'Current &amp; Proposed Revenues'!D756*0.79+'Current &amp; Proposed Revenues'!F756*0.85)*0.2</f>
        <v>195.79600000000002</v>
      </c>
      <c r="K756" s="8">
        <f t="shared" si="91"/>
        <v>3717.74</v>
      </c>
      <c r="L756" s="8">
        <f t="shared" si="92"/>
        <v>743.54800000000012</v>
      </c>
      <c r="M756" s="8">
        <f t="shared" si="93"/>
        <v>2044.7570000000003</v>
      </c>
      <c r="N756" s="8">
        <f t="shared" si="94"/>
        <v>929.43500000000006</v>
      </c>
      <c r="O756" s="8">
        <f t="shared" si="95"/>
        <v>3717.7400000000002</v>
      </c>
    </row>
    <row r="757" spans="1:15" outlineLevel="2" x14ac:dyDescent="0.25">
      <c r="A757" s="1" t="s">
        <v>640</v>
      </c>
      <c r="B757" s="1" t="s">
        <v>681</v>
      </c>
      <c r="C757" s="13">
        <v>93.2911</v>
      </c>
      <c r="D757" s="13">
        <v>976.43920000000003</v>
      </c>
      <c r="E757" s="13">
        <v>0</v>
      </c>
      <c r="F757" s="13">
        <v>1224.31</v>
      </c>
      <c r="G757" s="8">
        <v>2294.0402999999997</v>
      </c>
      <c r="H757" s="8">
        <f>+'Current &amp; Proposed Revenues'!D757*1.08+'Current &amp; Proposed Revenues'!F757*5.56</f>
        <v>1625.8928000000001</v>
      </c>
      <c r="I757" s="8">
        <f>(+C757+E757+'Current &amp; Proposed Revenues'!D757*0.79+'Current &amp; Proposed Revenues'!F757*0.85)*0.8</f>
        <v>534.51800000000003</v>
      </c>
      <c r="J757" s="8">
        <f>(+C757+E757+'Current &amp; Proposed Revenues'!D757*0.79+'Current &amp; Proposed Revenues'!F757*0.85)*0.2</f>
        <v>133.62950000000001</v>
      </c>
      <c r="K757" s="8">
        <f t="shared" si="91"/>
        <v>2294.0403000000001</v>
      </c>
      <c r="L757" s="8">
        <f t="shared" si="92"/>
        <v>458.80805999999995</v>
      </c>
      <c r="M757" s="8">
        <f t="shared" si="93"/>
        <v>1261.7221649999999</v>
      </c>
      <c r="N757" s="8">
        <f t="shared" si="94"/>
        <v>573.51007499999992</v>
      </c>
      <c r="O757" s="8">
        <f t="shared" si="95"/>
        <v>2294.0402999999997</v>
      </c>
    </row>
    <row r="758" spans="1:15" outlineLevel="1" x14ac:dyDescent="0.25">
      <c r="A758" s="23" t="s">
        <v>1237</v>
      </c>
      <c r="B758" s="22"/>
      <c r="C758" s="13">
        <f t="shared" ref="C758:O758" si="96">SUBTOTAL(9,C711:C757)</f>
        <v>8068.888570000001</v>
      </c>
      <c r="D758" s="13">
        <f t="shared" si="96"/>
        <v>95903.795239999992</v>
      </c>
      <c r="E758" s="13">
        <f t="shared" si="96"/>
        <v>3997.7947999999988</v>
      </c>
      <c r="F758" s="13">
        <f t="shared" si="96"/>
        <v>226131.85179999997</v>
      </c>
      <c r="G758" s="8">
        <f t="shared" si="96"/>
        <v>334102.33041000005</v>
      </c>
      <c r="H758" s="8">
        <f t="shared" si="96"/>
        <v>251533.85695999995</v>
      </c>
      <c r="I758" s="8">
        <f t="shared" si="96"/>
        <v>66054.778760000001</v>
      </c>
      <c r="J758" s="8">
        <f t="shared" si="96"/>
        <v>16513.69469</v>
      </c>
      <c r="K758" s="8">
        <f t="shared" si="96"/>
        <v>334102.33041000005</v>
      </c>
      <c r="L758" s="8">
        <f t="shared" si="96"/>
        <v>66820.466081999984</v>
      </c>
      <c r="M758" s="8">
        <f t="shared" si="96"/>
        <v>183756.28172549998</v>
      </c>
      <c r="N758" s="8">
        <f t="shared" si="96"/>
        <v>83525.582602500013</v>
      </c>
      <c r="O758" s="8">
        <f t="shared" si="96"/>
        <v>334102.33041000005</v>
      </c>
    </row>
    <row r="759" spans="1:15" outlineLevel="2" x14ac:dyDescent="0.25">
      <c r="A759" s="1" t="s">
        <v>682</v>
      </c>
      <c r="B759" s="1" t="s">
        <v>683</v>
      </c>
      <c r="C759" s="13">
        <v>215.70160000000001</v>
      </c>
      <c r="D759" s="13">
        <v>8965.3166900000015</v>
      </c>
      <c r="E759" s="13">
        <v>57.834000000000003</v>
      </c>
      <c r="F759" s="13">
        <v>12115.041020000001</v>
      </c>
      <c r="G759" s="8">
        <v>21353.893310000003</v>
      </c>
      <c r="H759" s="8">
        <f>+'Current &amp; Proposed Revenues'!D759*1.08+'Current &amp; Proposed Revenues'!F759*5.56</f>
        <v>15686.352279999999</v>
      </c>
      <c r="I759" s="8">
        <f>(+C759+E759+'Current &amp; Proposed Revenues'!D759*0.79+'Current &amp; Proposed Revenues'!F759*0.85)*0.8</f>
        <v>4534.0328240000008</v>
      </c>
      <c r="J759" s="8">
        <f>(+C759+E759+'Current &amp; Proposed Revenues'!D759*0.79+'Current &amp; Proposed Revenues'!F759*0.85)*0.2</f>
        <v>1133.5082060000002</v>
      </c>
      <c r="K759" s="8">
        <f t="shared" si="91"/>
        <v>21353.893309999999</v>
      </c>
      <c r="L759" s="8">
        <f t="shared" si="92"/>
        <v>4270.7786620000006</v>
      </c>
      <c r="M759" s="8">
        <f t="shared" si="93"/>
        <v>11744.641320500003</v>
      </c>
      <c r="N759" s="8">
        <f t="shared" si="94"/>
        <v>5338.4733275000008</v>
      </c>
      <c r="O759" s="8">
        <f t="shared" si="95"/>
        <v>21353.893310000003</v>
      </c>
    </row>
    <row r="760" spans="1:15" outlineLevel="2" x14ac:dyDescent="0.25">
      <c r="A760" s="1" t="s">
        <v>682</v>
      </c>
      <c r="B760" s="1" t="s">
        <v>684</v>
      </c>
      <c r="C760" s="13">
        <v>75.555599999999998</v>
      </c>
      <c r="D760" s="13">
        <v>6312.58518</v>
      </c>
      <c r="E760" s="13">
        <v>62.619500000000002</v>
      </c>
      <c r="F760" s="13">
        <v>14534.867300000002</v>
      </c>
      <c r="G760" s="8">
        <v>20985.62758</v>
      </c>
      <c r="H760" s="8">
        <f>+'Current &amp; Proposed Revenues'!D760*1.08+'Current &amp; Proposed Revenues'!F760*5.56</f>
        <v>16253.23792</v>
      </c>
      <c r="I760" s="8">
        <f>(+C760+E760+'Current &amp; Proposed Revenues'!D760*0.79+'Current &amp; Proposed Revenues'!F760*0.85)*0.8</f>
        <v>3785.9117280000009</v>
      </c>
      <c r="J760" s="8">
        <f>(+C760+E760+'Current &amp; Proposed Revenues'!D760*0.79+'Current &amp; Proposed Revenues'!F760*0.85)*0.2</f>
        <v>946.47793200000024</v>
      </c>
      <c r="K760" s="8">
        <f t="shared" si="91"/>
        <v>20985.62758</v>
      </c>
      <c r="L760" s="8">
        <f t="shared" si="92"/>
        <v>4197.1255160000001</v>
      </c>
      <c r="M760" s="8">
        <f t="shared" si="93"/>
        <v>11542.095169000002</v>
      </c>
      <c r="N760" s="8">
        <f t="shared" si="94"/>
        <v>5246.4068950000001</v>
      </c>
      <c r="O760" s="8">
        <f t="shared" si="95"/>
        <v>20985.62758</v>
      </c>
    </row>
    <row r="761" spans="1:15" outlineLevel="2" x14ac:dyDescent="0.25">
      <c r="A761" s="1" t="s">
        <v>682</v>
      </c>
      <c r="B761" s="1" t="s">
        <v>183</v>
      </c>
      <c r="C761" s="13">
        <v>83.273899999999998</v>
      </c>
      <c r="D761" s="13">
        <v>2451.1773000000003</v>
      </c>
      <c r="E761" s="13">
        <v>31.45</v>
      </c>
      <c r="F761" s="13">
        <v>4756.22</v>
      </c>
      <c r="G761" s="8">
        <v>7322.1212000000005</v>
      </c>
      <c r="H761" s="8">
        <f>+'Current &amp; Proposed Revenues'!D761*1.08+'Current &amp; Proposed Revenues'!F761*5.56</f>
        <v>5541.1731999999993</v>
      </c>
      <c r="I761" s="8">
        <f>(+C761+E761+'Current &amp; Proposed Revenues'!D761*0.79+'Current &amp; Proposed Revenues'!F761*0.85)*0.8</f>
        <v>1424.7583999999999</v>
      </c>
      <c r="J761" s="8">
        <f>(+C761+E761+'Current &amp; Proposed Revenues'!D761*0.79+'Current &amp; Proposed Revenues'!F761*0.85)*0.2</f>
        <v>356.18959999999998</v>
      </c>
      <c r="K761" s="8">
        <f t="shared" si="91"/>
        <v>7322.1211999999987</v>
      </c>
      <c r="L761" s="8">
        <f t="shared" si="92"/>
        <v>1464.4242400000003</v>
      </c>
      <c r="M761" s="8">
        <f t="shared" si="93"/>
        <v>4027.1666600000008</v>
      </c>
      <c r="N761" s="8">
        <f t="shared" si="94"/>
        <v>1830.5303000000001</v>
      </c>
      <c r="O761" s="8">
        <f t="shared" si="95"/>
        <v>7322.1212000000014</v>
      </c>
    </row>
    <row r="762" spans="1:15" outlineLevel="2" x14ac:dyDescent="0.25">
      <c r="A762" s="1" t="s">
        <v>682</v>
      </c>
      <c r="B762" s="1" t="s">
        <v>685</v>
      </c>
      <c r="C762" s="13">
        <v>419.18980000000005</v>
      </c>
      <c r="D762" s="13">
        <v>7916.345800000001</v>
      </c>
      <c r="E762" s="13">
        <v>226.06599999999997</v>
      </c>
      <c r="F762" s="13">
        <v>7030.7443999999996</v>
      </c>
      <c r="G762" s="8">
        <v>15592.346000000001</v>
      </c>
      <c r="H762" s="8">
        <f>+'Current &amp; Proposed Revenues'!D762*1.08+'Current &amp; Proposed Revenues'!F762*5.56</f>
        <v>10670.437599999999</v>
      </c>
      <c r="I762" s="8">
        <f>(+C762+E762+'Current &amp; Proposed Revenues'!D762*0.79+'Current &amp; Proposed Revenues'!F762*0.85)*0.8</f>
        <v>3937.5267200000003</v>
      </c>
      <c r="J762" s="8">
        <f>(+C762+E762+'Current &amp; Proposed Revenues'!D762*0.79+'Current &amp; Proposed Revenues'!F762*0.85)*0.2</f>
        <v>984.38168000000007</v>
      </c>
      <c r="K762" s="8">
        <f t="shared" si="91"/>
        <v>15592.346</v>
      </c>
      <c r="L762" s="8">
        <f t="shared" si="92"/>
        <v>3118.4692000000005</v>
      </c>
      <c r="M762" s="8">
        <f t="shared" si="93"/>
        <v>8575.7903000000006</v>
      </c>
      <c r="N762" s="8">
        <f t="shared" si="94"/>
        <v>3898.0865000000003</v>
      </c>
      <c r="O762" s="8">
        <f t="shared" si="95"/>
        <v>15592.346000000001</v>
      </c>
    </row>
    <row r="763" spans="1:15" outlineLevel="2" x14ac:dyDescent="0.25">
      <c r="A763" s="1" t="s">
        <v>682</v>
      </c>
      <c r="B763" s="1" t="s">
        <v>686</v>
      </c>
      <c r="C763" s="13">
        <v>599.89440000000002</v>
      </c>
      <c r="D763" s="13">
        <v>6272.4811600000003</v>
      </c>
      <c r="E763" s="13">
        <v>46.75</v>
      </c>
      <c r="F763" s="13">
        <v>5896.8154000000004</v>
      </c>
      <c r="G763" s="8">
        <v>12815.94096</v>
      </c>
      <c r="H763" s="8">
        <f>+'Current &amp; Proposed Revenues'!D763*1.08+'Current &amp; Proposed Revenues'!F763*5.56</f>
        <v>8737.4758399999992</v>
      </c>
      <c r="I763" s="8">
        <f>(+C763+E763+'Current &amp; Proposed Revenues'!D763*0.79+'Current &amp; Proposed Revenues'!F763*0.85)*0.8</f>
        <v>3262.7720960000006</v>
      </c>
      <c r="J763" s="8">
        <f>(+C763+E763+'Current &amp; Proposed Revenues'!D763*0.79+'Current &amp; Proposed Revenues'!F763*0.85)*0.2</f>
        <v>815.69302400000015</v>
      </c>
      <c r="K763" s="8">
        <f t="shared" si="91"/>
        <v>12815.94096</v>
      </c>
      <c r="L763" s="8">
        <f t="shared" si="92"/>
        <v>2563.1881920000001</v>
      </c>
      <c r="M763" s="8">
        <f t="shared" si="93"/>
        <v>7048.7675280000003</v>
      </c>
      <c r="N763" s="8">
        <f t="shared" si="94"/>
        <v>3203.98524</v>
      </c>
      <c r="O763" s="8">
        <f t="shared" si="95"/>
        <v>12815.94096</v>
      </c>
    </row>
    <row r="764" spans="1:15" outlineLevel="2" x14ac:dyDescent="0.25">
      <c r="A764" s="1" t="s">
        <v>682</v>
      </c>
      <c r="B764" s="1" t="s">
        <v>687</v>
      </c>
      <c r="C764" s="13">
        <v>14940.543200000002</v>
      </c>
      <c r="D764" s="13">
        <v>3591.4472000000001</v>
      </c>
      <c r="E764" s="13">
        <v>381.59899999999999</v>
      </c>
      <c r="F764" s="13">
        <v>62727.747200000005</v>
      </c>
      <c r="G764" s="8">
        <v>81641.33660000001</v>
      </c>
      <c r="H764" s="8">
        <f>+'Current &amp; Proposed Revenues'!D764*1.08+'Current &amp; Proposed Revenues'!F764*5.56</f>
        <v>56483.92</v>
      </c>
      <c r="I764" s="8">
        <f>(+C764+E764+'Current &amp; Proposed Revenues'!D764*0.79+'Current &amp; Proposed Revenues'!F764*0.85)*0.8</f>
        <v>20125.933280000001</v>
      </c>
      <c r="J764" s="8">
        <f>(+C764+E764+'Current &amp; Proposed Revenues'!D764*0.79+'Current &amp; Proposed Revenues'!F764*0.85)*0.2</f>
        <v>5031.4833200000003</v>
      </c>
      <c r="K764" s="8">
        <f t="shared" si="91"/>
        <v>81641.336599999995</v>
      </c>
      <c r="L764" s="8">
        <f t="shared" si="92"/>
        <v>16328.267320000003</v>
      </c>
      <c r="M764" s="8">
        <f t="shared" si="93"/>
        <v>44902.735130000008</v>
      </c>
      <c r="N764" s="8">
        <f t="shared" si="94"/>
        <v>20410.334150000002</v>
      </c>
      <c r="O764" s="8">
        <f t="shared" si="95"/>
        <v>81641.33660000001</v>
      </c>
    </row>
    <row r="765" spans="1:15" outlineLevel="2" x14ac:dyDescent="0.25">
      <c r="A765" s="1" t="s">
        <v>682</v>
      </c>
      <c r="B765" s="1" t="s">
        <v>688</v>
      </c>
      <c r="C765" s="13">
        <v>0</v>
      </c>
      <c r="D765" s="13">
        <v>1237.4164000000001</v>
      </c>
      <c r="E765" s="13">
        <v>0</v>
      </c>
      <c r="F765" s="13">
        <v>2045.7514999999999</v>
      </c>
      <c r="G765" s="8">
        <v>3283.1678999999999</v>
      </c>
      <c r="H765" s="8">
        <f>+'Current &amp; Proposed Revenues'!D765*1.08+'Current &amp; Proposed Revenues'!F765*5.56</f>
        <v>2489.1315999999997</v>
      </c>
      <c r="I765" s="8">
        <f>(+C765+E765+'Current &amp; Proposed Revenues'!D765*0.79+'Current &amp; Proposed Revenues'!F765*0.85)*0.8</f>
        <v>635.22904000000005</v>
      </c>
      <c r="J765" s="8">
        <f>(+C765+E765+'Current &amp; Proposed Revenues'!D765*0.79+'Current &amp; Proposed Revenues'!F765*0.85)*0.2</f>
        <v>158.80726000000001</v>
      </c>
      <c r="K765" s="8">
        <f t="shared" si="91"/>
        <v>3283.1678999999999</v>
      </c>
      <c r="L765" s="8">
        <f t="shared" si="92"/>
        <v>656.63358000000005</v>
      </c>
      <c r="M765" s="8">
        <f t="shared" si="93"/>
        <v>1805.7423450000001</v>
      </c>
      <c r="N765" s="8">
        <f t="shared" si="94"/>
        <v>820.79197499999998</v>
      </c>
      <c r="O765" s="8">
        <f t="shared" si="95"/>
        <v>3283.1679000000004</v>
      </c>
    </row>
    <row r="766" spans="1:15" outlineLevel="2" x14ac:dyDescent="0.25">
      <c r="A766" s="1" t="s">
        <v>682</v>
      </c>
      <c r="B766" s="1" t="s">
        <v>689</v>
      </c>
      <c r="C766" s="13">
        <v>80.311400000000006</v>
      </c>
      <c r="D766" s="13">
        <v>7089.7684000000008</v>
      </c>
      <c r="E766" s="13">
        <v>16.489149999999999</v>
      </c>
      <c r="F766" s="13">
        <v>8169.4168</v>
      </c>
      <c r="G766" s="8">
        <v>15355.98575</v>
      </c>
      <c r="H766" s="8">
        <f>+'Current &amp; Proposed Revenues'!D766*1.08+'Current &amp; Proposed Revenues'!F766*5.56</f>
        <v>11180.734400000001</v>
      </c>
      <c r="I766" s="8">
        <f>(+C766+E766+'Current &amp; Proposed Revenues'!D766*0.79+'Current &amp; Proposed Revenues'!F766*0.85)*0.8</f>
        <v>3340.2010800000007</v>
      </c>
      <c r="J766" s="8">
        <f>(+C766+E766+'Current &amp; Proposed Revenues'!D766*0.79+'Current &amp; Proposed Revenues'!F766*0.85)*0.2</f>
        <v>835.05027000000018</v>
      </c>
      <c r="K766" s="8">
        <f t="shared" si="91"/>
        <v>15355.985750000002</v>
      </c>
      <c r="L766" s="8">
        <f t="shared" si="92"/>
        <v>3071.19715</v>
      </c>
      <c r="M766" s="8">
        <f t="shared" si="93"/>
        <v>8445.7921624999999</v>
      </c>
      <c r="N766" s="8">
        <f t="shared" si="94"/>
        <v>3838.9964375</v>
      </c>
      <c r="O766" s="8">
        <f t="shared" si="95"/>
        <v>15355.98575</v>
      </c>
    </row>
    <row r="767" spans="1:15" outlineLevel="2" x14ac:dyDescent="0.25">
      <c r="A767" s="1" t="s">
        <v>682</v>
      </c>
      <c r="B767" s="1" t="s">
        <v>690</v>
      </c>
      <c r="C767" s="13">
        <v>221.27900000000002</v>
      </c>
      <c r="D767" s="13">
        <v>5028.2617</v>
      </c>
      <c r="E767" s="13">
        <v>0</v>
      </c>
      <c r="F767" s="13">
        <v>15628.541500000001</v>
      </c>
      <c r="G767" s="8">
        <v>20878.082200000001</v>
      </c>
      <c r="H767" s="8">
        <f>+'Current &amp; Proposed Revenues'!D767*1.08+'Current &amp; Proposed Revenues'!F767*5.56</f>
        <v>16460.1368</v>
      </c>
      <c r="I767" s="8">
        <f>(+C767+E767+'Current &amp; Proposed Revenues'!D767*0.79+'Current &amp; Proposed Revenues'!F767*0.85)*0.8</f>
        <v>3534.3563200000008</v>
      </c>
      <c r="J767" s="8">
        <f>(+C767+E767+'Current &amp; Proposed Revenues'!D767*0.79+'Current &amp; Proposed Revenues'!F767*0.85)*0.2</f>
        <v>883.58908000000019</v>
      </c>
      <c r="K767" s="8">
        <f t="shared" si="91"/>
        <v>20878.082200000001</v>
      </c>
      <c r="L767" s="8">
        <f t="shared" si="92"/>
        <v>4175.6164400000007</v>
      </c>
      <c r="M767" s="8">
        <f t="shared" si="93"/>
        <v>11482.945210000002</v>
      </c>
      <c r="N767" s="8">
        <f t="shared" si="94"/>
        <v>5219.5205500000002</v>
      </c>
      <c r="O767" s="8">
        <f t="shared" si="95"/>
        <v>20878.082200000004</v>
      </c>
    </row>
    <row r="768" spans="1:15" outlineLevel="2" x14ac:dyDescent="0.25">
      <c r="A768" s="1" t="s">
        <v>682</v>
      </c>
      <c r="B768" s="1" t="s">
        <v>691</v>
      </c>
      <c r="C768" s="13">
        <v>809.86850000000015</v>
      </c>
      <c r="D768" s="13">
        <v>2500.1713</v>
      </c>
      <c r="E768" s="13">
        <v>72.003499999999988</v>
      </c>
      <c r="F768" s="13">
        <v>4409.8236000000006</v>
      </c>
      <c r="G768" s="8">
        <v>7791.8669000000009</v>
      </c>
      <c r="H768" s="8">
        <f>+'Current &amp; Proposed Revenues'!D768*1.08+'Current &amp; Proposed Revenues'!F768*5.56</f>
        <v>5269.0068000000001</v>
      </c>
      <c r="I768" s="8">
        <f>(+C768+E768+'Current &amp; Proposed Revenues'!D768*0.79+'Current &amp; Proposed Revenues'!F768*0.85)*0.8</f>
        <v>2018.2880800000003</v>
      </c>
      <c r="J768" s="8">
        <f>(+C768+E768+'Current &amp; Proposed Revenues'!D768*0.79+'Current &amp; Proposed Revenues'!F768*0.85)*0.2</f>
        <v>504.57202000000007</v>
      </c>
      <c r="K768" s="8">
        <f t="shared" si="91"/>
        <v>7791.8669000000009</v>
      </c>
      <c r="L768" s="8">
        <f t="shared" si="92"/>
        <v>1558.3733800000002</v>
      </c>
      <c r="M768" s="8">
        <f t="shared" si="93"/>
        <v>4285.5267950000007</v>
      </c>
      <c r="N768" s="8">
        <f t="shared" si="94"/>
        <v>1947.9667250000002</v>
      </c>
      <c r="O768" s="8">
        <f t="shared" si="95"/>
        <v>7791.8669000000009</v>
      </c>
    </row>
    <row r="769" spans="1:15" outlineLevel="2" x14ac:dyDescent="0.25">
      <c r="A769" s="1" t="s">
        <v>682</v>
      </c>
      <c r="B769" s="1" t="s">
        <v>692</v>
      </c>
      <c r="C769" s="13">
        <v>467.03219999999999</v>
      </c>
      <c r="D769" s="13">
        <v>6772.2424000000001</v>
      </c>
      <c r="E769" s="13">
        <v>34</v>
      </c>
      <c r="F769" s="13">
        <v>8184.4802999999993</v>
      </c>
      <c r="G769" s="8">
        <v>15457.7549</v>
      </c>
      <c r="H769" s="8">
        <f>+'Current &amp; Proposed Revenues'!D769*1.08+'Current &amp; Proposed Revenues'!F769*5.56</f>
        <v>11010.416399999998</v>
      </c>
      <c r="I769" s="8">
        <f>(+C769+E769+'Current &amp; Proposed Revenues'!D769*0.79+'Current &amp; Proposed Revenues'!F769*0.85)*0.8</f>
        <v>3557.8708000000001</v>
      </c>
      <c r="J769" s="8">
        <f>(+C769+E769+'Current &amp; Proposed Revenues'!D769*0.79+'Current &amp; Proposed Revenues'!F769*0.85)*0.2</f>
        <v>889.46770000000004</v>
      </c>
      <c r="K769" s="8">
        <f t="shared" si="91"/>
        <v>15457.754899999998</v>
      </c>
      <c r="L769" s="8">
        <f t="shared" si="92"/>
        <v>3091.55098</v>
      </c>
      <c r="M769" s="8">
        <f t="shared" si="93"/>
        <v>8501.7651949999999</v>
      </c>
      <c r="N769" s="8">
        <f t="shared" si="94"/>
        <v>3864.438725</v>
      </c>
      <c r="O769" s="8">
        <f t="shared" si="95"/>
        <v>15457.7549</v>
      </c>
    </row>
    <row r="770" spans="1:15" outlineLevel="2" x14ac:dyDescent="0.25">
      <c r="A770" s="1" t="s">
        <v>682</v>
      </c>
      <c r="B770" s="1" t="s">
        <v>693</v>
      </c>
      <c r="C770" s="13">
        <v>179.1088</v>
      </c>
      <c r="D770" s="13">
        <v>2526.2091800000003</v>
      </c>
      <c r="E770" s="13">
        <v>0</v>
      </c>
      <c r="F770" s="13">
        <v>4668.7876000000006</v>
      </c>
      <c r="G770" s="8">
        <v>7374.1055800000013</v>
      </c>
      <c r="H770" s="8">
        <f>+'Current &amp; Proposed Revenues'!D770*1.08+'Current &amp; Proposed Revenues'!F770*5.56</f>
        <v>5508.6687199999997</v>
      </c>
      <c r="I770" s="8">
        <f>(+C770+E770+'Current &amp; Proposed Revenues'!D770*0.79+'Current &amp; Proposed Revenues'!F770*0.85)*0.8</f>
        <v>1492.3494880000001</v>
      </c>
      <c r="J770" s="8">
        <f>(+C770+E770+'Current &amp; Proposed Revenues'!D770*0.79+'Current &amp; Proposed Revenues'!F770*0.85)*0.2</f>
        <v>373.08737200000002</v>
      </c>
      <c r="K770" s="8">
        <f t="shared" si="91"/>
        <v>7374.1055799999995</v>
      </c>
      <c r="L770" s="8">
        <f t="shared" si="92"/>
        <v>1474.8211160000003</v>
      </c>
      <c r="M770" s="8">
        <f t="shared" si="93"/>
        <v>4055.7580690000009</v>
      </c>
      <c r="N770" s="8">
        <f t="shared" si="94"/>
        <v>1843.5263950000003</v>
      </c>
      <c r="O770" s="8">
        <f t="shared" si="95"/>
        <v>7374.1055800000013</v>
      </c>
    </row>
    <row r="771" spans="1:15" outlineLevel="2" x14ac:dyDescent="0.25">
      <c r="A771" s="1" t="s">
        <v>682</v>
      </c>
      <c r="B771" s="1" t="s">
        <v>694</v>
      </c>
      <c r="C771" s="13">
        <v>0</v>
      </c>
      <c r="D771" s="13">
        <v>3441.0805000000005</v>
      </c>
      <c r="E771" s="13">
        <v>197.166</v>
      </c>
      <c r="F771" s="13">
        <v>4334.5061000000005</v>
      </c>
      <c r="G771" s="8">
        <v>7972.7526000000016</v>
      </c>
      <c r="H771" s="8">
        <f>+'Current &amp; Proposed Revenues'!D771*1.08+'Current &amp; Proposed Revenues'!F771*5.56</f>
        <v>5747.0896000000002</v>
      </c>
      <c r="I771" s="8">
        <f>(+C771+E771+'Current &amp; Proposed Revenues'!D771*0.79+'Current &amp; Proposed Revenues'!F771*0.85)*0.8</f>
        <v>1780.5304000000001</v>
      </c>
      <c r="J771" s="8">
        <f>(+C771+E771+'Current &amp; Proposed Revenues'!D771*0.79+'Current &amp; Proposed Revenues'!F771*0.85)*0.2</f>
        <v>445.13260000000002</v>
      </c>
      <c r="K771" s="8">
        <f t="shared" si="91"/>
        <v>7972.7526000000007</v>
      </c>
      <c r="L771" s="8">
        <f t="shared" si="92"/>
        <v>1594.5505200000005</v>
      </c>
      <c r="M771" s="8">
        <f t="shared" si="93"/>
        <v>4385.013930000001</v>
      </c>
      <c r="N771" s="8">
        <f t="shared" si="94"/>
        <v>1993.1881500000004</v>
      </c>
      <c r="O771" s="8">
        <f t="shared" si="95"/>
        <v>7972.7526000000016</v>
      </c>
    </row>
    <row r="772" spans="1:15" outlineLevel="2" x14ac:dyDescent="0.25">
      <c r="A772" s="1" t="s">
        <v>682</v>
      </c>
      <c r="B772" s="1" t="s">
        <v>695</v>
      </c>
      <c r="C772" s="13">
        <v>0</v>
      </c>
      <c r="D772" s="13">
        <v>1520.2913000000001</v>
      </c>
      <c r="E772" s="13">
        <v>0</v>
      </c>
      <c r="F772" s="13">
        <v>1276.8719999999998</v>
      </c>
      <c r="G772" s="8">
        <v>2797.1633000000002</v>
      </c>
      <c r="H772" s="8">
        <f>+'Current &amp; Proposed Revenues'!D772*1.08+'Current &amp; Proposed Revenues'!F772*5.56</f>
        <v>1985.5812000000001</v>
      </c>
      <c r="I772" s="8">
        <f>(+C772+E772+'Current &amp; Proposed Revenues'!D772*0.79+'Current &amp; Proposed Revenues'!F772*0.85)*0.8</f>
        <v>649.26568000000009</v>
      </c>
      <c r="J772" s="8">
        <f>(+C772+E772+'Current &amp; Proposed Revenues'!D772*0.79+'Current &amp; Proposed Revenues'!F772*0.85)*0.2</f>
        <v>162.31642000000002</v>
      </c>
      <c r="K772" s="8">
        <f t="shared" si="91"/>
        <v>2797.1633000000002</v>
      </c>
      <c r="L772" s="8">
        <f t="shared" si="92"/>
        <v>559.43266000000006</v>
      </c>
      <c r="M772" s="8">
        <f t="shared" si="93"/>
        <v>1538.4398150000002</v>
      </c>
      <c r="N772" s="8">
        <f t="shared" si="94"/>
        <v>699.29082500000004</v>
      </c>
      <c r="O772" s="8">
        <f t="shared" si="95"/>
        <v>2797.1633000000002</v>
      </c>
    </row>
    <row r="773" spans="1:15" outlineLevel="2" x14ac:dyDescent="0.25">
      <c r="A773" s="1" t="s">
        <v>682</v>
      </c>
      <c r="B773" s="1" t="s">
        <v>696</v>
      </c>
      <c r="C773" s="13">
        <v>1342.5655000000002</v>
      </c>
      <c r="D773" s="13">
        <v>8007.1343000000006</v>
      </c>
      <c r="E773" s="13">
        <v>97.316499999999991</v>
      </c>
      <c r="F773" s="13">
        <v>16815.141469999999</v>
      </c>
      <c r="G773" s="8">
        <v>26262.157769999998</v>
      </c>
      <c r="H773" s="8">
        <f>+'Current &amp; Proposed Revenues'!D773*1.08+'Current &amp; Proposed Revenues'!F773*5.56</f>
        <v>19209.805719999997</v>
      </c>
      <c r="I773" s="8">
        <f>(+C773+E773+'Current &amp; Proposed Revenues'!D773*0.79+'Current &amp; Proposed Revenues'!F773*0.85)*0.8</f>
        <v>5641.8816399999996</v>
      </c>
      <c r="J773" s="8">
        <f>(+C773+E773+'Current &amp; Proposed Revenues'!D773*0.79+'Current &amp; Proposed Revenues'!F773*0.85)*0.2</f>
        <v>1410.4704099999999</v>
      </c>
      <c r="K773" s="8">
        <f t="shared" si="91"/>
        <v>26262.157769999998</v>
      </c>
      <c r="L773" s="8">
        <f t="shared" si="92"/>
        <v>5252.4315539999998</v>
      </c>
      <c r="M773" s="8">
        <f t="shared" si="93"/>
        <v>14444.1867735</v>
      </c>
      <c r="N773" s="8">
        <f t="shared" si="94"/>
        <v>6565.5394424999995</v>
      </c>
      <c r="O773" s="8">
        <f t="shared" si="95"/>
        <v>26262.157769999998</v>
      </c>
    </row>
    <row r="774" spans="1:15" outlineLevel="2" x14ac:dyDescent="0.25">
      <c r="A774" s="1" t="s">
        <v>682</v>
      </c>
      <c r="B774" s="1" t="s">
        <v>697</v>
      </c>
      <c r="C774" s="13">
        <v>381.03280000000001</v>
      </c>
      <c r="D774" s="13">
        <v>10126.928900000001</v>
      </c>
      <c r="E774" s="13">
        <v>552.12599999999998</v>
      </c>
      <c r="F774" s="13">
        <v>30124.179600000003</v>
      </c>
      <c r="G774" s="8">
        <v>41184.267300000007</v>
      </c>
      <c r="H774" s="8">
        <f>+'Current &amp; Proposed Revenues'!D774*1.08+'Current &amp; Proposed Revenues'!F774*5.56</f>
        <v>31978.261200000001</v>
      </c>
      <c r="I774" s="8">
        <f>(+C774+E774+'Current &amp; Proposed Revenues'!D774*0.79+'Current &amp; Proposed Revenues'!F774*0.85)*0.8</f>
        <v>7364.8048800000006</v>
      </c>
      <c r="J774" s="8">
        <f>(+C774+E774+'Current &amp; Proposed Revenues'!D774*0.79+'Current &amp; Proposed Revenues'!F774*0.85)*0.2</f>
        <v>1841.2012200000001</v>
      </c>
      <c r="K774" s="8">
        <f t="shared" si="91"/>
        <v>41184.267300000007</v>
      </c>
      <c r="L774" s="8">
        <f t="shared" si="92"/>
        <v>8236.8534600000021</v>
      </c>
      <c r="M774" s="8">
        <f t="shared" si="93"/>
        <v>22651.347015000007</v>
      </c>
      <c r="N774" s="8">
        <f t="shared" si="94"/>
        <v>10296.066825000002</v>
      </c>
      <c r="O774" s="8">
        <f t="shared" si="95"/>
        <v>41184.267300000007</v>
      </c>
    </row>
    <row r="775" spans="1:15" outlineLevel="2" x14ac:dyDescent="0.25">
      <c r="A775" s="1" t="s">
        <v>682</v>
      </c>
      <c r="B775" s="1" t="s">
        <v>698</v>
      </c>
      <c r="C775" s="13">
        <v>202.91150000000002</v>
      </c>
      <c r="D775" s="13">
        <v>8671.0216999999993</v>
      </c>
      <c r="E775" s="13">
        <v>265.69299999999998</v>
      </c>
      <c r="F775" s="13">
        <v>13647.530999999999</v>
      </c>
      <c r="G775" s="8">
        <v>22787.157199999998</v>
      </c>
      <c r="H775" s="8">
        <f>+'Current &amp; Proposed Revenues'!D775*1.08+'Current &amp; Proposed Revenues'!F775*5.56</f>
        <v>16845.658799999997</v>
      </c>
      <c r="I775" s="8">
        <f>(+C775+E775+'Current &amp; Proposed Revenues'!D775*0.79+'Current &amp; Proposed Revenues'!F775*0.85)*0.8</f>
        <v>4753.1987199999994</v>
      </c>
      <c r="J775" s="8">
        <f>(+C775+E775+'Current &amp; Proposed Revenues'!D775*0.79+'Current &amp; Proposed Revenues'!F775*0.85)*0.2</f>
        <v>1188.2996799999999</v>
      </c>
      <c r="K775" s="8">
        <f t="shared" si="91"/>
        <v>22787.157199999998</v>
      </c>
      <c r="L775" s="8">
        <f t="shared" si="92"/>
        <v>4557.4314399999994</v>
      </c>
      <c r="M775" s="8">
        <f t="shared" si="93"/>
        <v>12532.936459999999</v>
      </c>
      <c r="N775" s="8">
        <f t="shared" si="94"/>
        <v>5696.7892999999995</v>
      </c>
      <c r="O775" s="8">
        <f t="shared" si="95"/>
        <v>22787.157199999998</v>
      </c>
    </row>
    <row r="776" spans="1:15" outlineLevel="2" x14ac:dyDescent="0.25">
      <c r="A776" s="1" t="s">
        <v>682</v>
      </c>
      <c r="B776" s="1" t="s">
        <v>699</v>
      </c>
      <c r="C776" s="13">
        <v>26.346500000000002</v>
      </c>
      <c r="D776" s="13">
        <v>10728.451800000001</v>
      </c>
      <c r="E776" s="13">
        <v>321.26599999999996</v>
      </c>
      <c r="F776" s="13">
        <v>18154.209699999999</v>
      </c>
      <c r="G776" s="8">
        <v>29230.273999999998</v>
      </c>
      <c r="H776" s="8">
        <f>+'Current &amp; Proposed Revenues'!D776*1.08+'Current &amp; Proposed Revenues'!F776*5.56</f>
        <v>21942.9764</v>
      </c>
      <c r="I776" s="8">
        <f>(+C776+E776+'Current &amp; Proposed Revenues'!D776*0.79+'Current &amp; Proposed Revenues'!F776*0.85)*0.8</f>
        <v>5829.8380800000014</v>
      </c>
      <c r="J776" s="8">
        <f>(+C776+E776+'Current &amp; Proposed Revenues'!D776*0.79+'Current &amp; Proposed Revenues'!F776*0.85)*0.2</f>
        <v>1457.4595200000003</v>
      </c>
      <c r="K776" s="8">
        <f t="shared" si="91"/>
        <v>29230.274000000001</v>
      </c>
      <c r="L776" s="8">
        <f t="shared" si="92"/>
        <v>5846.0547999999999</v>
      </c>
      <c r="M776" s="8">
        <f t="shared" si="93"/>
        <v>16076.6507</v>
      </c>
      <c r="N776" s="8">
        <f t="shared" si="94"/>
        <v>7307.5684999999994</v>
      </c>
      <c r="O776" s="8">
        <f t="shared" si="95"/>
        <v>29230.273999999998</v>
      </c>
    </row>
    <row r="777" spans="1:15" outlineLevel="1" x14ac:dyDescent="0.25">
      <c r="A777" s="23" t="s">
        <v>1236</v>
      </c>
      <c r="B777" s="22"/>
      <c r="C777" s="13">
        <f t="shared" ref="C777:O777" si="97">SUBTOTAL(9,C759:C776)</f>
        <v>20044.614700000002</v>
      </c>
      <c r="D777" s="13">
        <f t="shared" si="97"/>
        <v>103158.33121</v>
      </c>
      <c r="E777" s="13">
        <f t="shared" si="97"/>
        <v>2362.3786499999997</v>
      </c>
      <c r="F777" s="13">
        <f t="shared" si="97"/>
        <v>234520.67649000001</v>
      </c>
      <c r="G777" s="8">
        <f t="shared" si="97"/>
        <v>360086.00105000002</v>
      </c>
      <c r="H777" s="8">
        <f t="shared" si="97"/>
        <v>263000.06447999994</v>
      </c>
      <c r="I777" s="8">
        <f t="shared" si="97"/>
        <v>77668.749255999996</v>
      </c>
      <c r="J777" s="8">
        <f t="shared" si="97"/>
        <v>19417.187313999999</v>
      </c>
      <c r="K777" s="8">
        <f t="shared" si="97"/>
        <v>360086.00105000002</v>
      </c>
      <c r="L777" s="8">
        <f t="shared" si="97"/>
        <v>72017.200209999995</v>
      </c>
      <c r="M777" s="8">
        <f t="shared" si="97"/>
        <v>198047.30057750005</v>
      </c>
      <c r="N777" s="8">
        <f t="shared" si="97"/>
        <v>90021.500262500005</v>
      </c>
      <c r="O777" s="8">
        <f t="shared" si="97"/>
        <v>360086.00105000002</v>
      </c>
    </row>
    <row r="778" spans="1:15" outlineLevel="2" x14ac:dyDescent="0.25">
      <c r="A778" s="1" t="s">
        <v>700</v>
      </c>
      <c r="B778" s="1" t="s">
        <v>113</v>
      </c>
      <c r="C778" s="13">
        <v>0</v>
      </c>
      <c r="D778" s="13">
        <v>1775.1536000000001</v>
      </c>
      <c r="E778" s="13">
        <v>0</v>
      </c>
      <c r="F778" s="13">
        <v>4491.5511000000006</v>
      </c>
      <c r="G778" s="8">
        <v>6266.7047000000002</v>
      </c>
      <c r="H778" s="8">
        <f>+'Current &amp; Proposed Revenues'!D778*1.08+'Current &amp; Proposed Revenues'!F778*5.56</f>
        <v>4921.17</v>
      </c>
      <c r="I778" s="8">
        <f>(+C778+E778+'Current &amp; Proposed Revenues'!D778*0.79+'Current &amp; Proposed Revenues'!F778*0.85)*0.8</f>
        <v>1076.4277600000003</v>
      </c>
      <c r="J778" s="8">
        <f>(+C778+E778+'Current &amp; Proposed Revenues'!D778*0.79+'Current &amp; Proposed Revenues'!F778*0.85)*0.2</f>
        <v>269.10694000000007</v>
      </c>
      <c r="K778" s="8">
        <f t="shared" si="91"/>
        <v>6266.7047000000002</v>
      </c>
      <c r="L778" s="8">
        <f t="shared" si="92"/>
        <v>1253.34094</v>
      </c>
      <c r="M778" s="8">
        <f t="shared" si="93"/>
        <v>3446.6875850000006</v>
      </c>
      <c r="N778" s="8">
        <f t="shared" si="94"/>
        <v>1566.6761750000001</v>
      </c>
      <c r="O778" s="8">
        <f t="shared" si="95"/>
        <v>6266.7047000000002</v>
      </c>
    </row>
    <row r="779" spans="1:15" outlineLevel="2" x14ac:dyDescent="0.25">
      <c r="A779" s="1" t="s">
        <v>700</v>
      </c>
      <c r="B779" s="1" t="s">
        <v>45</v>
      </c>
      <c r="C779" s="13">
        <v>0</v>
      </c>
      <c r="D779" s="13">
        <v>2855.3217000000004</v>
      </c>
      <c r="E779" s="13">
        <v>0</v>
      </c>
      <c r="F779" s="13">
        <v>8384.7927999999993</v>
      </c>
      <c r="G779" s="8">
        <v>11240.1145</v>
      </c>
      <c r="H779" s="8">
        <f>+'Current &amp; Proposed Revenues'!D779*1.08+'Current &amp; Proposed Revenues'!F779*5.56</f>
        <v>8921.9875999999986</v>
      </c>
      <c r="I779" s="8">
        <f>(+C779+E779+'Current &amp; Proposed Revenues'!D779*0.79+'Current &amp; Proposed Revenues'!F779*0.85)*0.8</f>
        <v>1854.5015200000003</v>
      </c>
      <c r="J779" s="8">
        <f>(+C779+E779+'Current &amp; Proposed Revenues'!D779*0.79+'Current &amp; Proposed Revenues'!F779*0.85)*0.2</f>
        <v>463.62538000000006</v>
      </c>
      <c r="K779" s="8">
        <f t="shared" si="91"/>
        <v>11240.114499999998</v>
      </c>
      <c r="L779" s="8">
        <f t="shared" si="92"/>
        <v>2248.0228999999999</v>
      </c>
      <c r="M779" s="8">
        <f t="shared" si="93"/>
        <v>6182.0629750000007</v>
      </c>
      <c r="N779" s="8">
        <f t="shared" si="94"/>
        <v>2810.0286249999999</v>
      </c>
      <c r="O779" s="8">
        <f t="shared" si="95"/>
        <v>11240.1145</v>
      </c>
    </row>
    <row r="780" spans="1:15" outlineLevel="2" x14ac:dyDescent="0.25">
      <c r="A780" s="1" t="s">
        <v>700</v>
      </c>
      <c r="B780" s="1" t="s">
        <v>701</v>
      </c>
      <c r="C780" s="13">
        <v>0</v>
      </c>
      <c r="D780" s="13">
        <v>1029.1358</v>
      </c>
      <c r="E780" s="13">
        <v>0</v>
      </c>
      <c r="F780" s="13">
        <v>538.44000000000005</v>
      </c>
      <c r="G780" s="8">
        <v>1567.5758000000001</v>
      </c>
      <c r="H780" s="8">
        <f>+'Current &amp; Proposed Revenues'!D780*1.08+'Current &amp; Proposed Revenues'!F780*5.56</f>
        <v>1061.4072000000001</v>
      </c>
      <c r="I780" s="8">
        <f>(+C780+E780+'Current &amp; Proposed Revenues'!D780*0.79+'Current &amp; Proposed Revenues'!F780*0.85)*0.8</f>
        <v>404.93488000000002</v>
      </c>
      <c r="J780" s="8">
        <f>(+C780+E780+'Current &amp; Proposed Revenues'!D780*0.79+'Current &amp; Proposed Revenues'!F780*0.85)*0.2</f>
        <v>101.23372000000001</v>
      </c>
      <c r="K780" s="8">
        <f t="shared" si="91"/>
        <v>1567.5758000000001</v>
      </c>
      <c r="L780" s="8">
        <f t="shared" si="92"/>
        <v>313.51516000000004</v>
      </c>
      <c r="M780" s="8">
        <f t="shared" si="93"/>
        <v>862.16669000000013</v>
      </c>
      <c r="N780" s="8">
        <f t="shared" si="94"/>
        <v>391.89395000000002</v>
      </c>
      <c r="O780" s="8">
        <f t="shared" si="95"/>
        <v>1567.5758000000001</v>
      </c>
    </row>
    <row r="781" spans="1:15" outlineLevel="2" x14ac:dyDescent="0.25">
      <c r="A781" s="1" t="s">
        <v>700</v>
      </c>
      <c r="B781" s="1" t="s">
        <v>702</v>
      </c>
      <c r="C781" s="13">
        <v>31.6</v>
      </c>
      <c r="D781" s="13">
        <v>1378.8445000000002</v>
      </c>
      <c r="E781" s="13">
        <v>178.5</v>
      </c>
      <c r="F781" s="13">
        <v>6921.7102999999997</v>
      </c>
      <c r="G781" s="8">
        <v>8510.6548000000003</v>
      </c>
      <c r="H781" s="8">
        <f>+'Current &amp; Proposed Revenues'!D781*1.08+'Current &amp; Proposed Revenues'!F781*5.56</f>
        <v>6800.1927999999989</v>
      </c>
      <c r="I781" s="8">
        <f>(+C781+E781+'Current &amp; Proposed Revenues'!D781*0.79+'Current &amp; Proposed Revenues'!F781*0.85)*0.8</f>
        <v>1368.3696</v>
      </c>
      <c r="J781" s="8">
        <f>(+C781+E781+'Current &amp; Proposed Revenues'!D781*0.79+'Current &amp; Proposed Revenues'!F781*0.85)*0.2</f>
        <v>342.0924</v>
      </c>
      <c r="K781" s="8">
        <f t="shared" si="91"/>
        <v>8510.6547999999984</v>
      </c>
      <c r="L781" s="8">
        <f t="shared" si="92"/>
        <v>1702.1309600000002</v>
      </c>
      <c r="M781" s="8">
        <f t="shared" si="93"/>
        <v>4680.8601400000007</v>
      </c>
      <c r="N781" s="8">
        <f t="shared" si="94"/>
        <v>2127.6637000000001</v>
      </c>
      <c r="O781" s="8">
        <f t="shared" si="95"/>
        <v>8510.6548000000003</v>
      </c>
    </row>
    <row r="782" spans="1:15" outlineLevel="2" x14ac:dyDescent="0.25">
      <c r="A782" s="1" t="s">
        <v>700</v>
      </c>
      <c r="B782" s="1" t="s">
        <v>703</v>
      </c>
      <c r="C782" s="13">
        <v>0</v>
      </c>
      <c r="D782" s="13">
        <v>1282.2590000000002</v>
      </c>
      <c r="E782" s="13">
        <v>0</v>
      </c>
      <c r="F782" s="13">
        <v>1756.3400000000001</v>
      </c>
      <c r="G782" s="8">
        <v>3038.5990000000002</v>
      </c>
      <c r="H782" s="8">
        <f>+'Current &amp; Proposed Revenues'!D782*1.08+'Current &amp; Proposed Revenues'!F782*5.56</f>
        <v>2263.9960000000001</v>
      </c>
      <c r="I782" s="8">
        <f>(+C782+E782+'Current &amp; Proposed Revenues'!D782*0.79+'Current &amp; Proposed Revenues'!F782*0.85)*0.8</f>
        <v>619.68240000000014</v>
      </c>
      <c r="J782" s="8">
        <f>(+C782+E782+'Current &amp; Proposed Revenues'!D782*0.79+'Current &amp; Proposed Revenues'!F782*0.85)*0.2</f>
        <v>154.92060000000004</v>
      </c>
      <c r="K782" s="8">
        <f t="shared" si="91"/>
        <v>3038.5990000000002</v>
      </c>
      <c r="L782" s="8">
        <f t="shared" si="92"/>
        <v>607.71980000000008</v>
      </c>
      <c r="M782" s="8">
        <f t="shared" si="93"/>
        <v>1671.2294500000003</v>
      </c>
      <c r="N782" s="8">
        <f t="shared" si="94"/>
        <v>759.64975000000004</v>
      </c>
      <c r="O782" s="8">
        <f t="shared" si="95"/>
        <v>3038.5990000000006</v>
      </c>
    </row>
    <row r="783" spans="1:15" outlineLevel="2" x14ac:dyDescent="0.25">
      <c r="A783" s="1" t="s">
        <v>700</v>
      </c>
      <c r="B783" s="1" t="s">
        <v>704</v>
      </c>
      <c r="C783" s="13">
        <v>0</v>
      </c>
      <c r="D783" s="13">
        <v>252.45000000000002</v>
      </c>
      <c r="E783" s="13">
        <v>54.646500000000003</v>
      </c>
      <c r="F783" s="13">
        <v>1296.8071</v>
      </c>
      <c r="G783" s="8">
        <v>1603.9036000000001</v>
      </c>
      <c r="H783" s="8">
        <f>+'Current &amp; Proposed Revenues'!D783*1.08+'Current &amp; Proposed Revenues'!F783*5.56</f>
        <v>1270.6435999999999</v>
      </c>
      <c r="I783" s="8">
        <f>(+C783+E783+'Current &amp; Proposed Revenues'!D783*0.79+'Current &amp; Proposed Revenues'!F783*0.85)*0.8</f>
        <v>266.608</v>
      </c>
      <c r="J783" s="8">
        <f>(+C783+E783+'Current &amp; Proposed Revenues'!D783*0.79+'Current &amp; Proposed Revenues'!F783*0.85)*0.2</f>
        <v>66.652000000000001</v>
      </c>
      <c r="K783" s="8">
        <f t="shared" si="91"/>
        <v>1603.9035999999999</v>
      </c>
      <c r="L783" s="8">
        <f t="shared" si="92"/>
        <v>320.78072000000003</v>
      </c>
      <c r="M783" s="8">
        <f t="shared" si="93"/>
        <v>882.1469800000001</v>
      </c>
      <c r="N783" s="8">
        <f t="shared" si="94"/>
        <v>400.97590000000002</v>
      </c>
      <c r="O783" s="8">
        <f t="shared" si="95"/>
        <v>1603.9036000000001</v>
      </c>
    </row>
    <row r="784" spans="1:15" outlineLevel="2" x14ac:dyDescent="0.25">
      <c r="A784" s="1" t="s">
        <v>700</v>
      </c>
      <c r="B784" s="1" t="s">
        <v>705</v>
      </c>
      <c r="C784" s="13">
        <v>0</v>
      </c>
      <c r="D784" s="13">
        <v>703.08260000000007</v>
      </c>
      <c r="E784" s="13">
        <v>0</v>
      </c>
      <c r="F784" s="13">
        <v>1632.1783</v>
      </c>
      <c r="G784" s="8">
        <v>2335.2609000000002</v>
      </c>
      <c r="H784" s="8">
        <f>+'Current &amp; Proposed Revenues'!D784*1.08+'Current &amp; Proposed Revenues'!F784*5.56</f>
        <v>1821.8012000000001</v>
      </c>
      <c r="I784" s="8">
        <f>(+C784+E784+'Current &amp; Proposed Revenues'!D784*0.79+'Current &amp; Proposed Revenues'!F784*0.85)*0.8</f>
        <v>410.76776000000001</v>
      </c>
      <c r="J784" s="8">
        <f>(+C784+E784+'Current &amp; Proposed Revenues'!D784*0.79+'Current &amp; Proposed Revenues'!F784*0.85)*0.2</f>
        <v>102.69194</v>
      </c>
      <c r="K784" s="8">
        <f t="shared" si="91"/>
        <v>2335.2609000000002</v>
      </c>
      <c r="L784" s="8">
        <f t="shared" si="92"/>
        <v>467.05218000000008</v>
      </c>
      <c r="M784" s="8">
        <f t="shared" si="93"/>
        <v>1284.3934950000003</v>
      </c>
      <c r="N784" s="8">
        <f t="shared" si="94"/>
        <v>583.81522500000005</v>
      </c>
      <c r="O784" s="8">
        <f t="shared" si="95"/>
        <v>2335.2609000000002</v>
      </c>
    </row>
    <row r="785" spans="1:15" outlineLevel="2" x14ac:dyDescent="0.25">
      <c r="A785" s="1" t="s">
        <v>700</v>
      </c>
      <c r="B785" s="1" t="s">
        <v>706</v>
      </c>
      <c r="C785" s="13">
        <v>0</v>
      </c>
      <c r="D785" s="13">
        <v>1074.4833000000001</v>
      </c>
      <c r="E785" s="13">
        <v>0</v>
      </c>
      <c r="F785" s="13">
        <v>2474.2600000000002</v>
      </c>
      <c r="G785" s="8">
        <v>3548.7433000000001</v>
      </c>
      <c r="H785" s="8">
        <f>+'Current &amp; Proposed Revenues'!D785*1.08+'Current &amp; Proposed Revenues'!F785*5.56</f>
        <v>2766.7172</v>
      </c>
      <c r="I785" s="8">
        <f>(+C785+E785+'Current &amp; Proposed Revenues'!D785*0.79+'Current &amp; Proposed Revenues'!F785*0.85)*0.8</f>
        <v>625.62088000000006</v>
      </c>
      <c r="J785" s="8">
        <f>(+C785+E785+'Current &amp; Proposed Revenues'!D785*0.79+'Current &amp; Proposed Revenues'!F785*0.85)*0.2</f>
        <v>156.40522000000001</v>
      </c>
      <c r="K785" s="8">
        <f t="shared" si="91"/>
        <v>3548.7433000000001</v>
      </c>
      <c r="L785" s="8">
        <f t="shared" si="92"/>
        <v>709.74866000000009</v>
      </c>
      <c r="M785" s="8">
        <f t="shared" si="93"/>
        <v>1951.8088150000001</v>
      </c>
      <c r="N785" s="8">
        <f t="shared" si="94"/>
        <v>887.18582500000002</v>
      </c>
      <c r="O785" s="8">
        <f t="shared" si="95"/>
        <v>3548.7433000000001</v>
      </c>
    </row>
    <row r="786" spans="1:15" outlineLevel="2" x14ac:dyDescent="0.25">
      <c r="A786" s="1" t="s">
        <v>700</v>
      </c>
      <c r="B786" s="1" t="s">
        <v>707</v>
      </c>
      <c r="C786" s="13">
        <v>0</v>
      </c>
      <c r="D786" s="13">
        <v>87.89</v>
      </c>
      <c r="E786" s="13">
        <v>0</v>
      </c>
      <c r="F786" s="13">
        <v>576.9</v>
      </c>
      <c r="G786" s="8">
        <v>664.79</v>
      </c>
      <c r="H786" s="8">
        <f>+'Current &amp; Proposed Revenues'!D786*1.08+'Current &amp; Proposed Revenues'!F786*5.56</f>
        <v>551.16</v>
      </c>
      <c r="I786" s="8">
        <f>(+C786+E786+'Current &amp; Proposed Revenues'!D786*0.79+'Current &amp; Proposed Revenues'!F786*0.85)*0.8</f>
        <v>90.903999999999996</v>
      </c>
      <c r="J786" s="8">
        <f>(+C786+E786+'Current &amp; Proposed Revenues'!D786*0.79+'Current &amp; Proposed Revenues'!F786*0.85)*0.2</f>
        <v>22.725999999999999</v>
      </c>
      <c r="K786" s="8">
        <f t="shared" si="91"/>
        <v>664.79</v>
      </c>
      <c r="L786" s="8">
        <f t="shared" si="92"/>
        <v>132.958</v>
      </c>
      <c r="M786" s="8">
        <f t="shared" si="93"/>
        <v>365.6345</v>
      </c>
      <c r="N786" s="8">
        <f t="shared" si="94"/>
        <v>166.19749999999999</v>
      </c>
      <c r="O786" s="8">
        <f t="shared" si="95"/>
        <v>664.79</v>
      </c>
    </row>
    <row r="787" spans="1:15" outlineLevel="2" x14ac:dyDescent="0.25">
      <c r="A787" s="1" t="s">
        <v>700</v>
      </c>
      <c r="B787" s="1" t="s">
        <v>636</v>
      </c>
      <c r="C787" s="13">
        <v>231.47</v>
      </c>
      <c r="D787" s="13">
        <v>2320.0716000000002</v>
      </c>
      <c r="E787" s="13">
        <v>0</v>
      </c>
      <c r="F787" s="13">
        <v>2634.51</v>
      </c>
      <c r="G787" s="8">
        <v>5186.0516000000007</v>
      </c>
      <c r="H787" s="8">
        <f>+'Current &amp; Proposed Revenues'!D787*1.08+'Current &amp; Proposed Revenues'!F787*5.56</f>
        <v>3625.0944</v>
      </c>
      <c r="I787" s="8">
        <f>(+C787+E787+'Current &amp; Proposed Revenues'!D787*0.79+'Current &amp; Proposed Revenues'!F787*0.85)*0.8</f>
        <v>1248.7657600000002</v>
      </c>
      <c r="J787" s="8">
        <f>(+C787+E787+'Current &amp; Proposed Revenues'!D787*0.79+'Current &amp; Proposed Revenues'!F787*0.85)*0.2</f>
        <v>312.19144000000006</v>
      </c>
      <c r="K787" s="8">
        <f t="shared" si="91"/>
        <v>5186.0516000000007</v>
      </c>
      <c r="L787" s="8">
        <f t="shared" si="92"/>
        <v>1037.2103200000001</v>
      </c>
      <c r="M787" s="8">
        <f t="shared" si="93"/>
        <v>2852.3283800000008</v>
      </c>
      <c r="N787" s="8">
        <f t="shared" si="94"/>
        <v>1296.5129000000002</v>
      </c>
      <c r="O787" s="8">
        <f t="shared" si="95"/>
        <v>5186.0516000000007</v>
      </c>
    </row>
    <row r="788" spans="1:15" outlineLevel="2" x14ac:dyDescent="0.25">
      <c r="A788" s="1" t="s">
        <v>700</v>
      </c>
      <c r="B788" s="1" t="s">
        <v>708</v>
      </c>
      <c r="C788" s="13">
        <v>0</v>
      </c>
      <c r="D788" s="13">
        <v>1574.2258400000001</v>
      </c>
      <c r="E788" s="13">
        <v>0</v>
      </c>
      <c r="F788" s="13">
        <v>3869.2683000000002</v>
      </c>
      <c r="G788" s="8">
        <v>5443.4941400000007</v>
      </c>
      <c r="H788" s="8">
        <f>+'Current &amp; Proposed Revenues'!D788*1.08+'Current &amp; Proposed Revenues'!F788*5.56</f>
        <v>4265.3613599999999</v>
      </c>
      <c r="I788" s="8">
        <f>(+C788+E788+'Current &amp; Proposed Revenues'!D788*0.79+'Current &amp; Proposed Revenues'!F788*0.85)*0.8</f>
        <v>942.50622399999997</v>
      </c>
      <c r="J788" s="8">
        <f>(+C788+E788+'Current &amp; Proposed Revenues'!D788*0.79+'Current &amp; Proposed Revenues'!F788*0.85)*0.2</f>
        <v>235.62655599999999</v>
      </c>
      <c r="K788" s="8">
        <f t="shared" si="91"/>
        <v>5443.4941399999998</v>
      </c>
      <c r="L788" s="8">
        <f t="shared" si="92"/>
        <v>1088.6988280000003</v>
      </c>
      <c r="M788" s="8">
        <f t="shared" si="93"/>
        <v>2993.9217770000005</v>
      </c>
      <c r="N788" s="8">
        <f t="shared" si="94"/>
        <v>1360.8735350000002</v>
      </c>
      <c r="O788" s="8">
        <f t="shared" si="95"/>
        <v>5443.4941400000007</v>
      </c>
    </row>
    <row r="789" spans="1:15" outlineLevel="2" x14ac:dyDescent="0.25">
      <c r="A789" s="1" t="s">
        <v>700</v>
      </c>
      <c r="B789" s="1" t="s">
        <v>709</v>
      </c>
      <c r="C789" s="13">
        <v>0</v>
      </c>
      <c r="D789" s="13">
        <v>1723.018</v>
      </c>
      <c r="E789" s="13">
        <v>0</v>
      </c>
      <c r="F789" s="13">
        <v>2649.8299000000002</v>
      </c>
      <c r="G789" s="8">
        <v>4372.8479000000007</v>
      </c>
      <c r="H789" s="8">
        <f>+'Current &amp; Proposed Revenues'!D789*1.08+'Current &amp; Proposed Revenues'!F789*5.56</f>
        <v>3293.5603999999998</v>
      </c>
      <c r="I789" s="8">
        <f>(+C789+E789+'Current &amp; Proposed Revenues'!D789*0.79+'Current &amp; Proposed Revenues'!F789*0.85)*0.8</f>
        <v>863.43</v>
      </c>
      <c r="J789" s="8">
        <f>(+C789+E789+'Current &amp; Proposed Revenues'!D789*0.79+'Current &amp; Proposed Revenues'!F789*0.85)*0.2</f>
        <v>215.85749999999999</v>
      </c>
      <c r="K789" s="8">
        <f t="shared" si="91"/>
        <v>4372.8478999999998</v>
      </c>
      <c r="L789" s="8">
        <f t="shared" si="92"/>
        <v>874.5695800000002</v>
      </c>
      <c r="M789" s="8">
        <f t="shared" si="93"/>
        <v>2405.0663450000006</v>
      </c>
      <c r="N789" s="8">
        <f t="shared" si="94"/>
        <v>1093.2119750000002</v>
      </c>
      <c r="O789" s="8">
        <f t="shared" si="95"/>
        <v>4372.8479000000007</v>
      </c>
    </row>
    <row r="790" spans="1:15" outlineLevel="2" x14ac:dyDescent="0.25">
      <c r="A790" s="1" t="s">
        <v>700</v>
      </c>
      <c r="B790" s="1" t="s">
        <v>313</v>
      </c>
      <c r="C790" s="13">
        <v>0</v>
      </c>
      <c r="D790" s="13">
        <v>717.89300000000003</v>
      </c>
      <c r="E790" s="13">
        <v>0</v>
      </c>
      <c r="F790" s="13">
        <v>4902.2462099999993</v>
      </c>
      <c r="G790" s="8">
        <v>5620.1392099999994</v>
      </c>
      <c r="H790" s="8">
        <f>+'Current &amp; Proposed Revenues'!D790*1.08+'Current &amp; Proposed Revenues'!F790*5.56</f>
        <v>4666.7943599999999</v>
      </c>
      <c r="I790" s="8">
        <f>(+C790+E790+'Current &amp; Proposed Revenues'!D790*0.79+'Current &amp; Proposed Revenues'!F790*0.85)*0.8</f>
        <v>762.67588000000001</v>
      </c>
      <c r="J790" s="8">
        <f>(+C790+E790+'Current &amp; Proposed Revenues'!D790*0.79+'Current &amp; Proposed Revenues'!F790*0.85)*0.2</f>
        <v>190.66897</v>
      </c>
      <c r="K790" s="8">
        <f t="shared" si="91"/>
        <v>5620.1392099999994</v>
      </c>
      <c r="L790" s="8">
        <f t="shared" si="92"/>
        <v>1124.027842</v>
      </c>
      <c r="M790" s="8">
        <f t="shared" si="93"/>
        <v>3091.0765655</v>
      </c>
      <c r="N790" s="8">
        <f t="shared" si="94"/>
        <v>1405.0348024999998</v>
      </c>
      <c r="O790" s="8">
        <f t="shared" si="95"/>
        <v>5620.1392099999994</v>
      </c>
    </row>
    <row r="791" spans="1:15" outlineLevel="2" x14ac:dyDescent="0.25">
      <c r="A791" s="1" t="s">
        <v>700</v>
      </c>
      <c r="B791" s="1" t="s">
        <v>287</v>
      </c>
      <c r="C791" s="13">
        <v>33.18</v>
      </c>
      <c r="D791" s="13">
        <v>3250.6584000000003</v>
      </c>
      <c r="E791" s="13">
        <v>0</v>
      </c>
      <c r="F791" s="13">
        <v>6008.2212000000009</v>
      </c>
      <c r="G791" s="8">
        <v>9292.0596000000005</v>
      </c>
      <c r="H791" s="8">
        <f>+'Current &amp; Proposed Revenues'!D791*1.08+'Current &amp; Proposed Revenues'!F791*5.56</f>
        <v>7088.8847999999998</v>
      </c>
      <c r="I791" s="8">
        <f>(+C791+E791+'Current &amp; Proposed Revenues'!D791*0.79+'Current &amp; Proposed Revenues'!F791*0.85)*0.8</f>
        <v>1762.5398399999999</v>
      </c>
      <c r="J791" s="8">
        <f>(+C791+E791+'Current &amp; Proposed Revenues'!D791*0.79+'Current &amp; Proposed Revenues'!F791*0.85)*0.2</f>
        <v>440.63495999999998</v>
      </c>
      <c r="K791" s="8">
        <f t="shared" si="91"/>
        <v>9292.0595999999987</v>
      </c>
      <c r="L791" s="8">
        <f t="shared" si="92"/>
        <v>1858.4119200000002</v>
      </c>
      <c r="M791" s="8">
        <f t="shared" si="93"/>
        <v>5110.6327800000008</v>
      </c>
      <c r="N791" s="8">
        <f t="shared" si="94"/>
        <v>2323.0149000000001</v>
      </c>
      <c r="O791" s="8">
        <f t="shared" si="95"/>
        <v>9292.0596000000005</v>
      </c>
    </row>
    <row r="792" spans="1:15" outlineLevel="2" x14ac:dyDescent="0.25">
      <c r="A792" s="1" t="s">
        <v>700</v>
      </c>
      <c r="B792" s="1" t="s">
        <v>710</v>
      </c>
      <c r="C792" s="13">
        <v>0</v>
      </c>
      <c r="D792" s="13">
        <v>1599.598</v>
      </c>
      <c r="E792" s="13">
        <v>0</v>
      </c>
      <c r="F792" s="13">
        <v>938.0394</v>
      </c>
      <c r="G792" s="8">
        <v>2537.6374000000001</v>
      </c>
      <c r="H792" s="8">
        <f>+'Current &amp; Proposed Revenues'!D792*1.08+'Current &amp; Proposed Revenues'!F792*5.56</f>
        <v>1737.4823999999999</v>
      </c>
      <c r="I792" s="8">
        <f>(+C792+E792+'Current &amp; Proposed Revenues'!D792*0.79+'Current &amp; Proposed Revenues'!F792*0.85)*0.8</f>
        <v>640.12400000000002</v>
      </c>
      <c r="J792" s="8">
        <f>(+C792+E792+'Current &amp; Proposed Revenues'!D792*0.79+'Current &amp; Proposed Revenues'!F792*0.85)*0.2</f>
        <v>160.03100000000001</v>
      </c>
      <c r="K792" s="8">
        <f t="shared" si="91"/>
        <v>2537.6373999999996</v>
      </c>
      <c r="L792" s="8">
        <f t="shared" si="92"/>
        <v>507.52748000000003</v>
      </c>
      <c r="M792" s="8">
        <f t="shared" si="93"/>
        <v>1395.7005700000002</v>
      </c>
      <c r="N792" s="8">
        <f t="shared" si="94"/>
        <v>634.40935000000002</v>
      </c>
      <c r="O792" s="8">
        <f t="shared" si="95"/>
        <v>2537.6374000000001</v>
      </c>
    </row>
    <row r="793" spans="1:15" outlineLevel="1" x14ac:dyDescent="0.25">
      <c r="A793" s="23" t="s">
        <v>1235</v>
      </c>
      <c r="B793" s="22"/>
      <c r="C793" s="13">
        <f t="shared" ref="C793:O793" si="98">SUBTOTAL(9,C778:C792)</f>
        <v>296.25</v>
      </c>
      <c r="D793" s="13">
        <f t="shared" si="98"/>
        <v>21624.085339999998</v>
      </c>
      <c r="E793" s="13">
        <f t="shared" si="98"/>
        <v>233.1465</v>
      </c>
      <c r="F793" s="13">
        <f t="shared" si="98"/>
        <v>49075.094610000007</v>
      </c>
      <c r="G793" s="8">
        <f t="shared" si="98"/>
        <v>71228.576450000008</v>
      </c>
      <c r="H793" s="8">
        <f t="shared" si="98"/>
        <v>55056.253320000003</v>
      </c>
      <c r="I793" s="8">
        <f t="shared" si="98"/>
        <v>12937.858504000002</v>
      </c>
      <c r="J793" s="8">
        <f t="shared" si="98"/>
        <v>3234.4646260000004</v>
      </c>
      <c r="K793" s="8">
        <f t="shared" si="98"/>
        <v>71228.576449999993</v>
      </c>
      <c r="L793" s="8">
        <f t="shared" si="98"/>
        <v>14245.71529</v>
      </c>
      <c r="M793" s="8">
        <f t="shared" si="98"/>
        <v>39175.717047500009</v>
      </c>
      <c r="N793" s="8">
        <f t="shared" si="98"/>
        <v>17807.144112500002</v>
      </c>
      <c r="O793" s="8">
        <f t="shared" si="98"/>
        <v>71228.576450000022</v>
      </c>
    </row>
    <row r="794" spans="1:15" outlineLevel="2" x14ac:dyDescent="0.25">
      <c r="A794" s="1" t="s">
        <v>711</v>
      </c>
      <c r="B794" s="1" t="s">
        <v>712</v>
      </c>
      <c r="C794" s="13">
        <v>0</v>
      </c>
      <c r="D794" s="13">
        <v>0</v>
      </c>
      <c r="E794" s="13">
        <v>0</v>
      </c>
      <c r="F794" s="13">
        <v>0</v>
      </c>
      <c r="G794" s="8">
        <v>0</v>
      </c>
      <c r="H794" s="8">
        <f>+'Current &amp; Proposed Revenues'!D794*1.08+'Current &amp; Proposed Revenues'!F794*5.56</f>
        <v>0</v>
      </c>
      <c r="I794" s="8">
        <f>(+C794+E794+'Current &amp; Proposed Revenues'!D794*0.79+'Current &amp; Proposed Revenues'!F794*0.85)*0.8</f>
        <v>0</v>
      </c>
      <c r="J794" s="8">
        <f>(+C794+E794+'Current &amp; Proposed Revenues'!D794*0.79+'Current &amp; Proposed Revenues'!F794*0.85)*0.2</f>
        <v>0</v>
      </c>
      <c r="K794" s="8">
        <f t="shared" si="91"/>
        <v>0</v>
      </c>
      <c r="L794" s="8">
        <f t="shared" si="92"/>
        <v>0</v>
      </c>
      <c r="M794" s="8">
        <f t="shared" si="93"/>
        <v>0</v>
      </c>
      <c r="N794" s="8">
        <f t="shared" si="94"/>
        <v>0</v>
      </c>
      <c r="O794" s="8">
        <f t="shared" si="95"/>
        <v>0</v>
      </c>
    </row>
    <row r="795" spans="1:15" outlineLevel="2" x14ac:dyDescent="0.25">
      <c r="A795" s="1" t="s">
        <v>711</v>
      </c>
      <c r="B795" s="1" t="s">
        <v>713</v>
      </c>
      <c r="C795" s="13">
        <v>251.22</v>
      </c>
      <c r="D795" s="13">
        <v>371.66250000000002</v>
      </c>
      <c r="E795" s="13">
        <v>0</v>
      </c>
      <c r="F795" s="13">
        <v>0</v>
      </c>
      <c r="G795" s="8">
        <v>622.88250000000005</v>
      </c>
      <c r="H795" s="8">
        <f>+'Current &amp; Proposed Revenues'!D795*1.08+'Current &amp; Proposed Revenues'!F795*5.56</f>
        <v>214.65</v>
      </c>
      <c r="I795" s="8">
        <f>(+C795+E795+'Current &amp; Proposed Revenues'!D795*0.79+'Current &amp; Proposed Revenues'!F795*0.85)*0.8</f>
        <v>326.58600000000001</v>
      </c>
      <c r="J795" s="8">
        <f>(+C795+E795+'Current &amp; Proposed Revenues'!D795*0.79+'Current &amp; Proposed Revenues'!F795*0.85)*0.2</f>
        <v>81.646500000000003</v>
      </c>
      <c r="K795" s="8">
        <f t="shared" si="91"/>
        <v>622.88249999999994</v>
      </c>
      <c r="L795" s="8">
        <f t="shared" si="92"/>
        <v>124.57650000000001</v>
      </c>
      <c r="M795" s="8">
        <f t="shared" si="93"/>
        <v>342.58537500000006</v>
      </c>
      <c r="N795" s="8">
        <f t="shared" si="94"/>
        <v>155.72062500000001</v>
      </c>
      <c r="O795" s="8">
        <f t="shared" si="95"/>
        <v>622.88250000000005</v>
      </c>
    </row>
    <row r="796" spans="1:15" outlineLevel="1" x14ac:dyDescent="0.25">
      <c r="A796" s="23" t="s">
        <v>1234</v>
      </c>
      <c r="B796" s="22"/>
      <c r="C796" s="13">
        <f t="shared" ref="C796:O796" si="99">SUBTOTAL(9,C794:C795)</f>
        <v>251.22</v>
      </c>
      <c r="D796" s="13">
        <f t="shared" si="99"/>
        <v>371.66250000000002</v>
      </c>
      <c r="E796" s="13">
        <f t="shared" si="99"/>
        <v>0</v>
      </c>
      <c r="F796" s="13">
        <f t="shared" si="99"/>
        <v>0</v>
      </c>
      <c r="G796" s="8">
        <f t="shared" si="99"/>
        <v>622.88250000000005</v>
      </c>
      <c r="H796" s="8">
        <f t="shared" si="99"/>
        <v>214.65</v>
      </c>
      <c r="I796" s="8">
        <f t="shared" si="99"/>
        <v>326.58600000000001</v>
      </c>
      <c r="J796" s="8">
        <f t="shared" si="99"/>
        <v>81.646500000000003</v>
      </c>
      <c r="K796" s="8">
        <f t="shared" si="99"/>
        <v>622.88249999999994</v>
      </c>
      <c r="L796" s="8">
        <f t="shared" si="99"/>
        <v>124.57650000000001</v>
      </c>
      <c r="M796" s="8">
        <f t="shared" si="99"/>
        <v>342.58537500000006</v>
      </c>
      <c r="N796" s="8">
        <f t="shared" si="99"/>
        <v>155.72062500000001</v>
      </c>
      <c r="O796" s="8">
        <f t="shared" si="99"/>
        <v>622.88250000000005</v>
      </c>
    </row>
    <row r="797" spans="1:15" outlineLevel="2" x14ac:dyDescent="0.25">
      <c r="A797" s="1" t="s">
        <v>714</v>
      </c>
      <c r="B797" s="1" t="s">
        <v>712</v>
      </c>
      <c r="C797" s="13">
        <v>0</v>
      </c>
      <c r="D797" s="13">
        <v>0</v>
      </c>
      <c r="E797" s="13">
        <v>0</v>
      </c>
      <c r="F797" s="13">
        <v>0</v>
      </c>
      <c r="G797" s="8">
        <v>0</v>
      </c>
      <c r="H797" s="8">
        <f>+'Current &amp; Proposed Revenues'!D797*1.08+'Current &amp; Proposed Revenues'!F797*5.56</f>
        <v>0</v>
      </c>
      <c r="I797" s="8">
        <f>(+C797+E797+'Current &amp; Proposed Revenues'!D797*0.79+'Current &amp; Proposed Revenues'!F797*0.85)*0.8</f>
        <v>0</v>
      </c>
      <c r="J797" s="8">
        <f>(+C797+E797+'Current &amp; Proposed Revenues'!D797*0.79+'Current &amp; Proposed Revenues'!F797*0.85)*0.2</f>
        <v>0</v>
      </c>
      <c r="K797" s="8">
        <f t="shared" si="91"/>
        <v>0</v>
      </c>
      <c r="L797" s="8">
        <f t="shared" si="92"/>
        <v>0</v>
      </c>
      <c r="M797" s="8">
        <f t="shared" si="93"/>
        <v>0</v>
      </c>
      <c r="N797" s="8">
        <f t="shared" si="94"/>
        <v>0</v>
      </c>
      <c r="O797" s="8">
        <f t="shared" si="95"/>
        <v>0</v>
      </c>
    </row>
    <row r="798" spans="1:15" outlineLevel="1" x14ac:dyDescent="0.25">
      <c r="A798" s="23" t="s">
        <v>1233</v>
      </c>
      <c r="B798" s="22"/>
      <c r="C798" s="13">
        <f t="shared" ref="C798:O798" si="100">SUBTOTAL(9,C797:C797)</f>
        <v>0</v>
      </c>
      <c r="D798" s="13">
        <f t="shared" si="100"/>
        <v>0</v>
      </c>
      <c r="E798" s="13">
        <f t="shared" si="100"/>
        <v>0</v>
      </c>
      <c r="F798" s="13">
        <f t="shared" si="100"/>
        <v>0</v>
      </c>
      <c r="G798" s="8">
        <f t="shared" si="100"/>
        <v>0</v>
      </c>
      <c r="H798" s="8">
        <f t="shared" si="100"/>
        <v>0</v>
      </c>
      <c r="I798" s="8">
        <f t="shared" si="100"/>
        <v>0</v>
      </c>
      <c r="J798" s="8">
        <f t="shared" si="100"/>
        <v>0</v>
      </c>
      <c r="K798" s="8">
        <f t="shared" si="100"/>
        <v>0</v>
      </c>
      <c r="L798" s="8">
        <f t="shared" si="100"/>
        <v>0</v>
      </c>
      <c r="M798" s="8">
        <f t="shared" si="100"/>
        <v>0</v>
      </c>
      <c r="N798" s="8">
        <f t="shared" si="100"/>
        <v>0</v>
      </c>
      <c r="O798" s="8">
        <f t="shared" si="100"/>
        <v>0</v>
      </c>
    </row>
    <row r="799" spans="1:15" outlineLevel="2" x14ac:dyDescent="0.25">
      <c r="A799" s="1" t="s">
        <v>715</v>
      </c>
      <c r="B799" s="1" t="s">
        <v>716</v>
      </c>
      <c r="C799" s="13">
        <v>0</v>
      </c>
      <c r="D799" s="13">
        <v>686.47700000000009</v>
      </c>
      <c r="E799" s="13">
        <v>0</v>
      </c>
      <c r="F799" s="13">
        <v>4697.7608</v>
      </c>
      <c r="G799" s="8">
        <v>5384.2377999999999</v>
      </c>
      <c r="H799" s="8">
        <f>+'Current &amp; Proposed Revenues'!D799*1.08+'Current &amp; Proposed Revenues'!F799*5.56</f>
        <v>4471.2807999999995</v>
      </c>
      <c r="I799" s="8">
        <f>(+C799+E799+'Current &amp; Proposed Revenues'!D799*0.79+'Current &amp; Proposed Revenues'!F799*0.85)*0.8</f>
        <v>730.36560000000009</v>
      </c>
      <c r="J799" s="8">
        <f>(+C799+E799+'Current &amp; Proposed Revenues'!D799*0.79+'Current &amp; Proposed Revenues'!F799*0.85)*0.2</f>
        <v>182.59140000000002</v>
      </c>
      <c r="K799" s="8">
        <f t="shared" si="91"/>
        <v>5384.2377999999999</v>
      </c>
      <c r="L799" s="8">
        <f t="shared" si="92"/>
        <v>1076.8475599999999</v>
      </c>
      <c r="M799" s="8">
        <f t="shared" si="93"/>
        <v>2961.33079</v>
      </c>
      <c r="N799" s="8">
        <f t="shared" si="94"/>
        <v>1346.05945</v>
      </c>
      <c r="O799" s="8">
        <f t="shared" si="95"/>
        <v>5384.2377999999999</v>
      </c>
    </row>
    <row r="800" spans="1:15" outlineLevel="2" x14ac:dyDescent="0.25">
      <c r="A800" s="1" t="s">
        <v>715</v>
      </c>
      <c r="B800" s="1" t="s">
        <v>717</v>
      </c>
      <c r="C800" s="13">
        <v>78.683999999999997</v>
      </c>
      <c r="D800" s="13">
        <v>1109.7328000000002</v>
      </c>
      <c r="E800" s="13">
        <v>33.710999999999999</v>
      </c>
      <c r="F800" s="13">
        <v>6242.8271999999997</v>
      </c>
      <c r="G800" s="8">
        <v>7464.9549999999999</v>
      </c>
      <c r="H800" s="8">
        <f>+'Current &amp; Proposed Revenues'!D800*1.08+'Current &amp; Proposed Revenues'!F800*5.56</f>
        <v>6055.9103999999998</v>
      </c>
      <c r="I800" s="8">
        <f>(+C800+E800+'Current &amp; Proposed Revenues'!D800*0.79+'Current &amp; Proposed Revenues'!F800*0.85)*0.8</f>
        <v>1127.2356800000002</v>
      </c>
      <c r="J800" s="8">
        <f>(+C800+E800+'Current &amp; Proposed Revenues'!D800*0.79+'Current &amp; Proposed Revenues'!F800*0.85)*0.2</f>
        <v>281.80892000000006</v>
      </c>
      <c r="K800" s="8">
        <f t="shared" si="91"/>
        <v>7464.9550000000008</v>
      </c>
      <c r="L800" s="8">
        <f t="shared" si="92"/>
        <v>1492.991</v>
      </c>
      <c r="M800" s="8">
        <f t="shared" si="93"/>
        <v>4105.7252500000004</v>
      </c>
      <c r="N800" s="8">
        <f t="shared" si="94"/>
        <v>1866.23875</v>
      </c>
      <c r="O800" s="8">
        <f t="shared" si="95"/>
        <v>7464.9549999999999</v>
      </c>
    </row>
    <row r="801" spans="1:15" outlineLevel="2" x14ac:dyDescent="0.25">
      <c r="A801" s="1" t="s">
        <v>715</v>
      </c>
      <c r="B801" s="1" t="s">
        <v>393</v>
      </c>
      <c r="C801" s="13">
        <v>294.17230000000001</v>
      </c>
      <c r="D801" s="13">
        <v>1296.0783000000001</v>
      </c>
      <c r="E801" s="13">
        <v>64.710499999999996</v>
      </c>
      <c r="F801" s="13">
        <v>2846.681</v>
      </c>
      <c r="G801" s="8">
        <v>4501.6421</v>
      </c>
      <c r="H801" s="8">
        <f>+'Current &amp; Proposed Revenues'!D801*1.08+'Current &amp; Proposed Revenues'!F801*5.56</f>
        <v>3217.7332000000001</v>
      </c>
      <c r="I801" s="8">
        <f>(+C801+E801+'Current &amp; Proposed Revenues'!D801*0.79+'Current &amp; Proposed Revenues'!F801*0.85)*0.8</f>
        <v>1027.1271199999999</v>
      </c>
      <c r="J801" s="8">
        <f>(+C801+E801+'Current &amp; Proposed Revenues'!D801*0.79+'Current &amp; Proposed Revenues'!F801*0.85)*0.2</f>
        <v>256.78177999999997</v>
      </c>
      <c r="K801" s="8">
        <f t="shared" si="91"/>
        <v>4501.6421</v>
      </c>
      <c r="L801" s="8">
        <f t="shared" si="92"/>
        <v>900.32842000000005</v>
      </c>
      <c r="M801" s="8">
        <f t="shared" si="93"/>
        <v>2475.9031550000004</v>
      </c>
      <c r="N801" s="8">
        <f t="shared" si="94"/>
        <v>1125.410525</v>
      </c>
      <c r="O801" s="8">
        <f t="shared" si="95"/>
        <v>4501.6421000000009</v>
      </c>
    </row>
    <row r="802" spans="1:15" outlineLevel="2" x14ac:dyDescent="0.25">
      <c r="A802" s="1" t="s">
        <v>715</v>
      </c>
      <c r="B802" s="1" t="s">
        <v>429</v>
      </c>
      <c r="C802" s="13">
        <v>0</v>
      </c>
      <c r="D802" s="13">
        <v>2322.5886200000004</v>
      </c>
      <c r="E802" s="13">
        <v>70.55</v>
      </c>
      <c r="F802" s="13">
        <v>4130.3476000000001</v>
      </c>
      <c r="G802" s="8">
        <v>6523.4862200000007</v>
      </c>
      <c r="H802" s="8">
        <f>+'Current &amp; Proposed Revenues'!D802*1.08+'Current &amp; Proposed Revenues'!F802*5.56</f>
        <v>4924.0296799999996</v>
      </c>
      <c r="I802" s="8">
        <f>(+C802+E802+'Current &amp; Proposed Revenues'!D802*0.79+'Current &amp; Proposed Revenues'!F802*0.85)*0.8</f>
        <v>1279.5652320000002</v>
      </c>
      <c r="J802" s="8">
        <f>(+C802+E802+'Current &amp; Proposed Revenues'!D802*0.79+'Current &amp; Proposed Revenues'!F802*0.85)*0.2</f>
        <v>319.89130800000004</v>
      </c>
      <c r="K802" s="8">
        <f t="shared" si="91"/>
        <v>6523.4862199999998</v>
      </c>
      <c r="L802" s="8">
        <f t="shared" si="92"/>
        <v>1304.6972440000002</v>
      </c>
      <c r="M802" s="8">
        <f t="shared" si="93"/>
        <v>3587.9174210000006</v>
      </c>
      <c r="N802" s="8">
        <f t="shared" si="94"/>
        <v>1630.8715550000002</v>
      </c>
      <c r="O802" s="8">
        <f t="shared" si="95"/>
        <v>6523.4862200000007</v>
      </c>
    </row>
    <row r="803" spans="1:15" outlineLevel="2" x14ac:dyDescent="0.25">
      <c r="A803" s="1" t="s">
        <v>715</v>
      </c>
      <c r="B803" s="1" t="s">
        <v>718</v>
      </c>
      <c r="C803" s="13">
        <v>129.56</v>
      </c>
      <c r="D803" s="13">
        <v>1826.42713</v>
      </c>
      <c r="E803" s="13">
        <v>0</v>
      </c>
      <c r="F803" s="13">
        <v>839.71</v>
      </c>
      <c r="G803" s="8">
        <v>2795.69713</v>
      </c>
      <c r="H803" s="8">
        <f>+'Current &amp; Proposed Revenues'!D803*1.08+'Current &amp; Proposed Revenues'!F803*5.56</f>
        <v>1783.1949199999999</v>
      </c>
      <c r="I803" s="8">
        <f>(+C803+E803+'Current &amp; Proposed Revenues'!D803*0.79+'Current &amp; Proposed Revenues'!F803*0.85)*0.8</f>
        <v>810.00176800000008</v>
      </c>
      <c r="J803" s="8">
        <f>(+C803+E803+'Current &amp; Proposed Revenues'!D803*0.79+'Current &amp; Proposed Revenues'!F803*0.85)*0.2</f>
        <v>202.50044200000002</v>
      </c>
      <c r="K803" s="8">
        <f t="shared" si="91"/>
        <v>2795.69713</v>
      </c>
      <c r="L803" s="8">
        <f t="shared" si="92"/>
        <v>559.13942600000007</v>
      </c>
      <c r="M803" s="8">
        <f t="shared" si="93"/>
        <v>1537.6334215000002</v>
      </c>
      <c r="N803" s="8">
        <f t="shared" si="94"/>
        <v>698.9242825</v>
      </c>
      <c r="O803" s="8">
        <f t="shared" si="95"/>
        <v>2795.6971300000005</v>
      </c>
    </row>
    <row r="804" spans="1:15" outlineLevel="2" x14ac:dyDescent="0.25">
      <c r="A804" s="1" t="s">
        <v>715</v>
      </c>
      <c r="B804" s="1" t="s">
        <v>189</v>
      </c>
      <c r="C804" s="13">
        <v>142.279</v>
      </c>
      <c r="D804" s="13">
        <v>2170.7352700000001</v>
      </c>
      <c r="E804" s="13">
        <v>0</v>
      </c>
      <c r="F804" s="13">
        <v>4144.9624000000003</v>
      </c>
      <c r="G804" s="8">
        <v>6457.97667</v>
      </c>
      <c r="H804" s="8">
        <f>+'Current &amp; Proposed Revenues'!D804*1.08+'Current &amp; Proposed Revenues'!F804*5.56</f>
        <v>4849.0050799999999</v>
      </c>
      <c r="I804" s="8">
        <f>(+C804+E804+'Current &amp; Proposed Revenues'!D804*0.79+'Current &amp; Proposed Revenues'!F804*0.85)*0.8</f>
        <v>1287.1772719999999</v>
      </c>
      <c r="J804" s="8">
        <f>(+C804+E804+'Current &amp; Proposed Revenues'!D804*0.79+'Current &amp; Proposed Revenues'!F804*0.85)*0.2</f>
        <v>321.79431799999998</v>
      </c>
      <c r="K804" s="8">
        <f t="shared" si="91"/>
        <v>6457.97667</v>
      </c>
      <c r="L804" s="8">
        <f t="shared" si="92"/>
        <v>1291.5953340000001</v>
      </c>
      <c r="M804" s="8">
        <f t="shared" si="93"/>
        <v>3551.8871685000004</v>
      </c>
      <c r="N804" s="8">
        <f t="shared" si="94"/>
        <v>1614.4941675</v>
      </c>
      <c r="O804" s="8">
        <f t="shared" si="95"/>
        <v>6457.9766700000009</v>
      </c>
    </row>
    <row r="805" spans="1:15" outlineLevel="2" x14ac:dyDescent="0.25">
      <c r="A805" s="1" t="s">
        <v>715</v>
      </c>
      <c r="B805" s="1" t="s">
        <v>571</v>
      </c>
      <c r="C805" s="13">
        <v>25.675000000000001</v>
      </c>
      <c r="D805" s="13">
        <v>1143.4676000000002</v>
      </c>
      <c r="E805" s="13">
        <v>0</v>
      </c>
      <c r="F805" s="13">
        <v>5792.2042000000001</v>
      </c>
      <c r="G805" s="8">
        <v>6961.3468000000003</v>
      </c>
      <c r="H805" s="8">
        <f>+'Current &amp; Proposed Revenues'!D805*1.08+'Current &amp; Proposed Revenues'!F805*5.56</f>
        <v>5684.5255999999999</v>
      </c>
      <c r="I805" s="8">
        <f>(+C805+E805+'Current &amp; Proposed Revenues'!D805*0.79+'Current &amp; Proposed Revenues'!F805*0.85)*0.8</f>
        <v>1021.4569600000001</v>
      </c>
      <c r="J805" s="8">
        <f>(+C805+E805+'Current &amp; Proposed Revenues'!D805*0.79+'Current &amp; Proposed Revenues'!F805*0.85)*0.2</f>
        <v>255.36424000000002</v>
      </c>
      <c r="K805" s="8">
        <f t="shared" si="91"/>
        <v>6961.3468000000003</v>
      </c>
      <c r="L805" s="8">
        <f t="shared" si="92"/>
        <v>1392.2693600000002</v>
      </c>
      <c r="M805" s="8">
        <f t="shared" si="93"/>
        <v>3828.7407400000006</v>
      </c>
      <c r="N805" s="8">
        <f t="shared" si="94"/>
        <v>1740.3367000000001</v>
      </c>
      <c r="O805" s="8">
        <f t="shared" si="95"/>
        <v>6961.3468000000012</v>
      </c>
    </row>
    <row r="806" spans="1:15" outlineLevel="2" x14ac:dyDescent="0.25">
      <c r="A806" s="1" t="s">
        <v>715</v>
      </c>
      <c r="B806" s="1" t="s">
        <v>464</v>
      </c>
      <c r="C806" s="13">
        <v>0</v>
      </c>
      <c r="D806" s="13">
        <v>527.95709999999997</v>
      </c>
      <c r="E806" s="13">
        <v>0</v>
      </c>
      <c r="F806" s="13">
        <v>1868.8996</v>
      </c>
      <c r="G806" s="8">
        <v>2396.8566999999998</v>
      </c>
      <c r="H806" s="8">
        <f>+'Current &amp; Proposed Revenues'!D806*1.08+'Current &amp; Proposed Revenues'!F806*5.56</f>
        <v>1925.99</v>
      </c>
      <c r="I806" s="8">
        <f>(+C806+E806+'Current &amp; Proposed Revenues'!D806*0.79+'Current &amp; Proposed Revenues'!F806*0.85)*0.8</f>
        <v>376.69335999999998</v>
      </c>
      <c r="J806" s="8">
        <f>(+C806+E806+'Current &amp; Proposed Revenues'!D806*0.79+'Current &amp; Proposed Revenues'!F806*0.85)*0.2</f>
        <v>94.173339999999996</v>
      </c>
      <c r="K806" s="8">
        <f t="shared" si="91"/>
        <v>2396.8566999999998</v>
      </c>
      <c r="L806" s="8">
        <f t="shared" si="92"/>
        <v>479.37133999999998</v>
      </c>
      <c r="M806" s="8">
        <f t="shared" si="93"/>
        <v>1318.2711850000001</v>
      </c>
      <c r="N806" s="8">
        <f t="shared" si="94"/>
        <v>599.21417499999995</v>
      </c>
      <c r="O806" s="8">
        <f t="shared" si="95"/>
        <v>2396.8566999999998</v>
      </c>
    </row>
    <row r="807" spans="1:15" outlineLevel="2" x14ac:dyDescent="0.25">
      <c r="A807" s="1" t="s">
        <v>715</v>
      </c>
      <c r="B807" s="1" t="s">
        <v>719</v>
      </c>
      <c r="C807" s="13">
        <v>0</v>
      </c>
      <c r="D807" s="13">
        <v>394.57000000000005</v>
      </c>
      <c r="E807" s="13">
        <v>0</v>
      </c>
      <c r="F807" s="13">
        <v>2916.55</v>
      </c>
      <c r="G807" s="8">
        <v>3311.1200000000003</v>
      </c>
      <c r="H807" s="8">
        <f>+'Current &amp; Proposed Revenues'!D807*1.08+'Current &amp; Proposed Revenues'!F807*5.56</f>
        <v>2757.68</v>
      </c>
      <c r="I807" s="8">
        <f>(+C807+E807+'Current &amp; Proposed Revenues'!D807*0.79+'Current &amp; Proposed Revenues'!F807*0.85)*0.8</f>
        <v>442.75200000000007</v>
      </c>
      <c r="J807" s="8">
        <f>(+C807+E807+'Current &amp; Proposed Revenues'!D807*0.79+'Current &amp; Proposed Revenues'!F807*0.85)*0.2</f>
        <v>110.68800000000002</v>
      </c>
      <c r="K807" s="8">
        <f t="shared" si="91"/>
        <v>3311.12</v>
      </c>
      <c r="L807" s="8">
        <f t="shared" si="92"/>
        <v>662.22400000000016</v>
      </c>
      <c r="M807" s="8">
        <f t="shared" si="93"/>
        <v>1821.1160000000004</v>
      </c>
      <c r="N807" s="8">
        <f t="shared" si="94"/>
        <v>827.78000000000009</v>
      </c>
      <c r="O807" s="8">
        <f t="shared" si="95"/>
        <v>3311.1200000000008</v>
      </c>
    </row>
    <row r="808" spans="1:15" outlineLevel="2" x14ac:dyDescent="0.25">
      <c r="A808" s="1" t="s">
        <v>715</v>
      </c>
      <c r="B808" s="1" t="s">
        <v>172</v>
      </c>
      <c r="C808" s="13">
        <v>20.974500000000003</v>
      </c>
      <c r="D808" s="13">
        <v>2261.5499500000001</v>
      </c>
      <c r="E808" s="13">
        <v>132.6</v>
      </c>
      <c r="F808" s="13">
        <v>5476.0630000000001</v>
      </c>
      <c r="G808" s="8">
        <v>7891.1874499999994</v>
      </c>
      <c r="H808" s="8">
        <f>+'Current &amp; Proposed Revenues'!D808*1.08+'Current &amp; Proposed Revenues'!F808*5.56</f>
        <v>6056.0437999999995</v>
      </c>
      <c r="I808" s="8">
        <f>(+C808+E808+'Current &amp; Proposed Revenues'!D808*0.79+'Current &amp; Proposed Revenues'!F808*0.85)*0.8</f>
        <v>1468.11492</v>
      </c>
      <c r="J808" s="8">
        <f>(+C808+E808+'Current &amp; Proposed Revenues'!D808*0.79+'Current &amp; Proposed Revenues'!F808*0.85)*0.2</f>
        <v>367.02873</v>
      </c>
      <c r="K808" s="8">
        <f t="shared" si="91"/>
        <v>7891.1874499999994</v>
      </c>
      <c r="L808" s="8">
        <f t="shared" si="92"/>
        <v>1578.23749</v>
      </c>
      <c r="M808" s="8">
        <f t="shared" si="93"/>
        <v>4340.1530974999996</v>
      </c>
      <c r="N808" s="8">
        <f t="shared" si="94"/>
        <v>1972.7968624999999</v>
      </c>
      <c r="O808" s="8">
        <f t="shared" si="95"/>
        <v>7891.1874499999994</v>
      </c>
    </row>
    <row r="809" spans="1:15" outlineLevel="2" x14ac:dyDescent="0.25">
      <c r="A809" s="1" t="s">
        <v>715</v>
      </c>
      <c r="B809" s="1" t="s">
        <v>720</v>
      </c>
      <c r="C809" s="13">
        <v>73.778100000000009</v>
      </c>
      <c r="D809" s="13">
        <v>3020.80548</v>
      </c>
      <c r="E809" s="13">
        <v>0</v>
      </c>
      <c r="F809" s="13">
        <v>6623.5811999999996</v>
      </c>
      <c r="G809" s="8">
        <v>9718.1647799999992</v>
      </c>
      <c r="H809" s="8">
        <f>+'Current &amp; Proposed Revenues'!D809*1.08+'Current &amp; Proposed Revenues'!F809*5.56</f>
        <v>7489.89552</v>
      </c>
      <c r="I809" s="8">
        <f>(+C809+E809+'Current &amp; Proposed Revenues'!D809*0.79+'Current &amp; Proposed Revenues'!F809*0.85)*0.8</f>
        <v>1782.6154080000001</v>
      </c>
      <c r="J809" s="8">
        <f>(+C809+E809+'Current &amp; Proposed Revenues'!D809*0.79+'Current &amp; Proposed Revenues'!F809*0.85)*0.2</f>
        <v>445.65385200000003</v>
      </c>
      <c r="K809" s="8">
        <f t="shared" si="91"/>
        <v>9718.1647799999992</v>
      </c>
      <c r="L809" s="8">
        <f t="shared" si="92"/>
        <v>1943.6329559999999</v>
      </c>
      <c r="M809" s="8">
        <f t="shared" si="93"/>
        <v>5344.9906289999999</v>
      </c>
      <c r="N809" s="8">
        <f t="shared" si="94"/>
        <v>2429.5411949999998</v>
      </c>
      <c r="O809" s="8">
        <f t="shared" si="95"/>
        <v>9718.1647799999992</v>
      </c>
    </row>
    <row r="810" spans="1:15" outlineLevel="2" x14ac:dyDescent="0.25">
      <c r="A810" s="1" t="s">
        <v>715</v>
      </c>
      <c r="B810" s="1" t="s">
        <v>11</v>
      </c>
      <c r="C810" s="13">
        <v>15.8</v>
      </c>
      <c r="D810" s="13">
        <v>466.30320000000006</v>
      </c>
      <c r="E810" s="13">
        <v>112.2</v>
      </c>
      <c r="F810" s="13">
        <v>512.47950000000003</v>
      </c>
      <c r="G810" s="8">
        <v>1106.7827000000002</v>
      </c>
      <c r="H810" s="8">
        <f>+'Current &amp; Proposed Revenues'!D810*1.08+'Current &amp; Proposed Revenues'!F810*5.56</f>
        <v>713.83079999999995</v>
      </c>
      <c r="I810" s="8">
        <f>(+C810+E810+'Current &amp; Proposed Revenues'!D810*0.79+'Current &amp; Proposed Revenues'!F810*0.85)*0.8</f>
        <v>314.36152000000004</v>
      </c>
      <c r="J810" s="8">
        <f>(+C810+E810+'Current &amp; Proposed Revenues'!D810*0.79+'Current &amp; Proposed Revenues'!F810*0.85)*0.2</f>
        <v>78.59038000000001</v>
      </c>
      <c r="K810" s="8">
        <f t="shared" si="91"/>
        <v>1106.7827000000002</v>
      </c>
      <c r="L810" s="8">
        <f t="shared" si="92"/>
        <v>221.35654000000005</v>
      </c>
      <c r="M810" s="8">
        <f t="shared" si="93"/>
        <v>608.73048500000016</v>
      </c>
      <c r="N810" s="8">
        <f t="shared" si="94"/>
        <v>276.69567500000005</v>
      </c>
      <c r="O810" s="8">
        <f t="shared" si="95"/>
        <v>1106.7827000000002</v>
      </c>
    </row>
    <row r="811" spans="1:15" outlineLevel="2" x14ac:dyDescent="0.25">
      <c r="A811" s="1" t="s">
        <v>715</v>
      </c>
      <c r="B811" s="1" t="s">
        <v>721</v>
      </c>
      <c r="C811" s="13">
        <v>247.5307</v>
      </c>
      <c r="D811" s="13">
        <v>10443.269320000001</v>
      </c>
      <c r="E811" s="13">
        <v>102</v>
      </c>
      <c r="F811" s="13">
        <v>18660.830460000001</v>
      </c>
      <c r="G811" s="8">
        <v>29453.63048</v>
      </c>
      <c r="H811" s="8">
        <f>+'Current &amp; Proposed Revenues'!D811*1.08+'Current &amp; Proposed Revenues'!F811*5.56</f>
        <v>22217.712240000001</v>
      </c>
      <c r="I811" s="8">
        <f>(+C811+E811+'Current &amp; Proposed Revenues'!D811*0.79+'Current &amp; Proposed Revenues'!F811*0.85)*0.8</f>
        <v>5788.7345920000007</v>
      </c>
      <c r="J811" s="8">
        <f>(+C811+E811+'Current &amp; Proposed Revenues'!D811*0.79+'Current &amp; Proposed Revenues'!F811*0.85)*0.2</f>
        <v>1447.1836480000002</v>
      </c>
      <c r="K811" s="8">
        <f t="shared" si="91"/>
        <v>29453.63048</v>
      </c>
      <c r="L811" s="8">
        <f t="shared" si="92"/>
        <v>5890.7260960000003</v>
      </c>
      <c r="M811" s="8">
        <f t="shared" si="93"/>
        <v>16199.496764000001</v>
      </c>
      <c r="N811" s="8">
        <f t="shared" si="94"/>
        <v>7363.40762</v>
      </c>
      <c r="O811" s="8">
        <f t="shared" si="95"/>
        <v>29453.63048</v>
      </c>
    </row>
    <row r="812" spans="1:15" outlineLevel="2" x14ac:dyDescent="0.25">
      <c r="A812" s="1" t="s">
        <v>715</v>
      </c>
      <c r="B812" s="1" t="s">
        <v>722</v>
      </c>
      <c r="C812" s="13">
        <v>275.7337</v>
      </c>
      <c r="D812" s="13">
        <v>3602.9664000000002</v>
      </c>
      <c r="E812" s="13">
        <v>75.956000000000003</v>
      </c>
      <c r="F812" s="13">
        <v>9684.548499999999</v>
      </c>
      <c r="G812" s="8">
        <v>13639.204599999999</v>
      </c>
      <c r="H812" s="8">
        <f>+'Current &amp; Proposed Revenues'!D812*1.08+'Current &amp; Proposed Revenues'!F812*5.56</f>
        <v>10481.1836</v>
      </c>
      <c r="I812" s="8">
        <f>(+C812+E812+'Current &amp; Proposed Revenues'!D812*0.79+'Current &amp; Proposed Revenues'!F812*0.85)*0.8</f>
        <v>2526.4168000000004</v>
      </c>
      <c r="J812" s="8">
        <f>(+C812+E812+'Current &amp; Proposed Revenues'!D812*0.79+'Current &amp; Proposed Revenues'!F812*0.85)*0.2</f>
        <v>631.60420000000011</v>
      </c>
      <c r="K812" s="8">
        <f t="shared" si="91"/>
        <v>13639.204600000001</v>
      </c>
      <c r="L812" s="8">
        <f t="shared" si="92"/>
        <v>2727.8409200000001</v>
      </c>
      <c r="M812" s="8">
        <f t="shared" si="93"/>
        <v>7501.5625300000002</v>
      </c>
      <c r="N812" s="8">
        <f t="shared" si="94"/>
        <v>3409.8011499999998</v>
      </c>
      <c r="O812" s="8">
        <f t="shared" si="95"/>
        <v>13639.204599999999</v>
      </c>
    </row>
    <row r="813" spans="1:15" outlineLevel="2" x14ac:dyDescent="0.25">
      <c r="A813" s="1" t="s">
        <v>715</v>
      </c>
      <c r="B813" s="1" t="s">
        <v>723</v>
      </c>
      <c r="C813" s="13">
        <v>0</v>
      </c>
      <c r="D813" s="13">
        <v>39.270000000000003</v>
      </c>
      <c r="E813" s="13">
        <v>0</v>
      </c>
      <c r="F813" s="13">
        <v>0</v>
      </c>
      <c r="G813" s="8">
        <v>39.270000000000003</v>
      </c>
      <c r="H813" s="8">
        <f>+'Current &amp; Proposed Revenues'!D813*1.08+'Current &amp; Proposed Revenues'!F813*5.56</f>
        <v>22.68</v>
      </c>
      <c r="I813" s="8">
        <f>(+C813+E813+'Current &amp; Proposed Revenues'!D813*0.79+'Current &amp; Proposed Revenues'!F813*0.85)*0.8</f>
        <v>13.272</v>
      </c>
      <c r="J813" s="8">
        <f>(+C813+E813+'Current &amp; Proposed Revenues'!D813*0.79+'Current &amp; Proposed Revenues'!F813*0.85)*0.2</f>
        <v>3.3180000000000001</v>
      </c>
      <c r="K813" s="8">
        <f t="shared" si="91"/>
        <v>39.269999999999996</v>
      </c>
      <c r="L813" s="8">
        <f t="shared" si="92"/>
        <v>7.854000000000001</v>
      </c>
      <c r="M813" s="8">
        <f t="shared" si="93"/>
        <v>21.598500000000005</v>
      </c>
      <c r="N813" s="8">
        <f t="shared" si="94"/>
        <v>9.8175000000000008</v>
      </c>
      <c r="O813" s="8">
        <f t="shared" si="95"/>
        <v>39.27000000000001</v>
      </c>
    </row>
    <row r="814" spans="1:15" outlineLevel="2" x14ac:dyDescent="0.25">
      <c r="A814" s="1" t="s">
        <v>715</v>
      </c>
      <c r="B814" s="1" t="s">
        <v>724</v>
      </c>
      <c r="C814" s="13">
        <v>15.8</v>
      </c>
      <c r="D814" s="13">
        <v>3217.7090000000003</v>
      </c>
      <c r="E814" s="13">
        <v>24.65</v>
      </c>
      <c r="F814" s="13">
        <v>2705.6225399999998</v>
      </c>
      <c r="G814" s="8">
        <v>5963.7815399999999</v>
      </c>
      <c r="H814" s="8">
        <f>+'Current &amp; Proposed Revenues'!D814*1.08+'Current &amp; Proposed Revenues'!F814*5.56</f>
        <v>4205.1986400000005</v>
      </c>
      <c r="I814" s="8">
        <f>(+C814+E814+'Current &amp; Proposed Revenues'!D814*0.79+'Current &amp; Proposed Revenues'!F814*0.85)*0.8</f>
        <v>1406.8663200000001</v>
      </c>
      <c r="J814" s="8">
        <f>(+C814+E814+'Current &amp; Proposed Revenues'!D814*0.79+'Current &amp; Proposed Revenues'!F814*0.85)*0.2</f>
        <v>351.71658000000002</v>
      </c>
      <c r="K814" s="8">
        <f t="shared" ref="K814:K880" si="101">SUM(H814:J814)</f>
        <v>5963.7815400000009</v>
      </c>
      <c r="L814" s="8">
        <f t="shared" ref="L814:L880" si="102">+G814*0.2</f>
        <v>1192.756308</v>
      </c>
      <c r="M814" s="8">
        <f t="shared" ref="M814:M880" si="103">+G814*0.55</f>
        <v>3280.0798470000004</v>
      </c>
      <c r="N814" s="8">
        <f t="shared" ref="N814:N880" si="104">+G814*0.25</f>
        <v>1490.945385</v>
      </c>
      <c r="O814" s="8">
        <f t="shared" ref="O814:O880" si="105">SUM(L814:N814)</f>
        <v>5963.7815400000009</v>
      </c>
    </row>
    <row r="815" spans="1:15" outlineLevel="2" x14ac:dyDescent="0.25">
      <c r="A815" s="1" t="s">
        <v>715</v>
      </c>
      <c r="B815" s="1" t="s">
        <v>311</v>
      </c>
      <c r="C815" s="13">
        <v>63.2</v>
      </c>
      <c r="D815" s="13">
        <v>993.82085000000018</v>
      </c>
      <c r="E815" s="13">
        <v>31.177999999999997</v>
      </c>
      <c r="F815" s="13">
        <v>3769.4645999999998</v>
      </c>
      <c r="G815" s="8">
        <v>4857.66345</v>
      </c>
      <c r="H815" s="8">
        <f>+'Current &amp; Proposed Revenues'!D815*1.08+'Current &amp; Proposed Revenues'!F815*5.56</f>
        <v>3843.585</v>
      </c>
      <c r="I815" s="8">
        <f>(+C815+E815+'Current &amp; Proposed Revenues'!D815*0.79+'Current &amp; Proposed Revenues'!F815*0.85)*0.8</f>
        <v>811.26276000000007</v>
      </c>
      <c r="J815" s="8">
        <f>(+C815+E815+'Current &amp; Proposed Revenues'!D815*0.79+'Current &amp; Proposed Revenues'!F815*0.85)*0.2</f>
        <v>202.81569000000002</v>
      </c>
      <c r="K815" s="8">
        <f t="shared" si="101"/>
        <v>4857.6634500000009</v>
      </c>
      <c r="L815" s="8">
        <f t="shared" si="102"/>
        <v>971.53269</v>
      </c>
      <c r="M815" s="8">
        <f t="shared" si="103"/>
        <v>2671.7148975</v>
      </c>
      <c r="N815" s="8">
        <f t="shared" si="104"/>
        <v>1214.4158625</v>
      </c>
      <c r="O815" s="8">
        <f t="shared" si="105"/>
        <v>4857.66345</v>
      </c>
    </row>
    <row r="816" spans="1:15" outlineLevel="2" x14ac:dyDescent="0.25">
      <c r="A816" s="1" t="s">
        <v>715</v>
      </c>
      <c r="B816" s="1" t="s">
        <v>725</v>
      </c>
      <c r="C816" s="13">
        <v>4.1475</v>
      </c>
      <c r="D816" s="13">
        <v>1974.2338000000002</v>
      </c>
      <c r="E816" s="13">
        <v>0</v>
      </c>
      <c r="F816" s="13">
        <v>3127.0544</v>
      </c>
      <c r="G816" s="8">
        <v>5105.4357</v>
      </c>
      <c r="H816" s="8">
        <f>+'Current &amp; Proposed Revenues'!D816*1.08+'Current &amp; Proposed Revenues'!F816*5.56</f>
        <v>3852.5895999999998</v>
      </c>
      <c r="I816" s="8">
        <f>(+C816+E816+'Current &amp; Proposed Revenues'!D816*0.79+'Current &amp; Proposed Revenues'!F816*0.85)*0.8</f>
        <v>1002.2768800000002</v>
      </c>
      <c r="J816" s="8">
        <f>(+C816+E816+'Current &amp; Proposed Revenues'!D816*0.79+'Current &amp; Proposed Revenues'!F816*0.85)*0.2</f>
        <v>250.56922000000006</v>
      </c>
      <c r="K816" s="8">
        <f t="shared" si="101"/>
        <v>5105.4357</v>
      </c>
      <c r="L816" s="8">
        <f t="shared" si="102"/>
        <v>1021.0871400000001</v>
      </c>
      <c r="M816" s="8">
        <f t="shared" si="103"/>
        <v>2807.9896350000004</v>
      </c>
      <c r="N816" s="8">
        <f t="shared" si="104"/>
        <v>1276.358925</v>
      </c>
      <c r="O816" s="8">
        <f t="shared" si="105"/>
        <v>5105.4357</v>
      </c>
    </row>
    <row r="817" spans="1:15" outlineLevel="2" x14ac:dyDescent="0.25">
      <c r="A817" s="1" t="s">
        <v>715</v>
      </c>
      <c r="B817" s="1" t="s">
        <v>105</v>
      </c>
      <c r="C817" s="13">
        <v>0</v>
      </c>
      <c r="D817" s="13">
        <v>644.28980000000013</v>
      </c>
      <c r="E817" s="13">
        <v>115.6</v>
      </c>
      <c r="F817" s="13">
        <v>1526.8619999999999</v>
      </c>
      <c r="G817" s="8">
        <v>2286.7518</v>
      </c>
      <c r="H817" s="8">
        <f>+'Current &amp; Proposed Revenues'!D817*1.08+'Current &amp; Proposed Revenues'!F817*5.56</f>
        <v>1696.4951999999998</v>
      </c>
      <c r="I817" s="8">
        <f>(+C817+E817+'Current &amp; Proposed Revenues'!D817*0.79+'Current &amp; Proposed Revenues'!F817*0.85)*0.8</f>
        <v>472.20528000000007</v>
      </c>
      <c r="J817" s="8">
        <f>(+C817+E817+'Current &amp; Proposed Revenues'!D817*0.79+'Current &amp; Proposed Revenues'!F817*0.85)*0.2</f>
        <v>118.05132000000002</v>
      </c>
      <c r="K817" s="8">
        <f t="shared" si="101"/>
        <v>2286.7518</v>
      </c>
      <c r="L817" s="8">
        <f t="shared" si="102"/>
        <v>457.35036000000002</v>
      </c>
      <c r="M817" s="8">
        <f t="shared" si="103"/>
        <v>1257.7134900000001</v>
      </c>
      <c r="N817" s="8">
        <f t="shared" si="104"/>
        <v>571.68795</v>
      </c>
      <c r="O817" s="8">
        <f t="shared" si="105"/>
        <v>2286.7518</v>
      </c>
    </row>
    <row r="818" spans="1:15" outlineLevel="2" x14ac:dyDescent="0.25">
      <c r="A818" s="1" t="s">
        <v>715</v>
      </c>
      <c r="B818" s="1" t="s">
        <v>726</v>
      </c>
      <c r="C818" s="13">
        <v>201.45000000000002</v>
      </c>
      <c r="D818" s="13">
        <v>1952.5642400000002</v>
      </c>
      <c r="E818" s="13">
        <v>0</v>
      </c>
      <c r="F818" s="13">
        <v>3001.1619999999998</v>
      </c>
      <c r="G818" s="8">
        <v>5155.1762399999998</v>
      </c>
      <c r="H818" s="8">
        <f>+'Current &amp; Proposed Revenues'!D818*1.08+'Current &amp; Proposed Revenues'!F818*5.56</f>
        <v>3730.8761599999998</v>
      </c>
      <c r="I818" s="8">
        <f>(+C818+E818+'Current &amp; Proposed Revenues'!D818*0.79+'Current &amp; Proposed Revenues'!F818*0.85)*0.8</f>
        <v>1139.4400640000001</v>
      </c>
      <c r="J818" s="8">
        <f>(+C818+E818+'Current &amp; Proposed Revenues'!D818*0.79+'Current &amp; Proposed Revenues'!F818*0.85)*0.2</f>
        <v>284.86001600000003</v>
      </c>
      <c r="K818" s="8">
        <f t="shared" si="101"/>
        <v>5155.1762399999998</v>
      </c>
      <c r="L818" s="8">
        <f t="shared" si="102"/>
        <v>1031.0352479999999</v>
      </c>
      <c r="M818" s="8">
        <f t="shared" si="103"/>
        <v>2835.3469319999999</v>
      </c>
      <c r="N818" s="8">
        <f t="shared" si="104"/>
        <v>1288.7940599999999</v>
      </c>
      <c r="O818" s="8">
        <f t="shared" si="105"/>
        <v>5155.1762399999998</v>
      </c>
    </row>
    <row r="819" spans="1:15" outlineLevel="2" x14ac:dyDescent="0.25">
      <c r="A819" s="1" t="s">
        <v>715</v>
      </c>
      <c r="B819" s="1" t="s">
        <v>727</v>
      </c>
      <c r="C819" s="13">
        <v>111.78500000000001</v>
      </c>
      <c r="D819" s="13">
        <v>3403.6057000000001</v>
      </c>
      <c r="E819" s="13">
        <v>91.034999999999997</v>
      </c>
      <c r="F819" s="13">
        <v>6246.5450000000001</v>
      </c>
      <c r="G819" s="8">
        <v>9852.9706999999999</v>
      </c>
      <c r="H819" s="8">
        <f>+'Current &amp; Proposed Revenues'!D819*1.08+'Current &amp; Proposed Revenues'!F819*5.56</f>
        <v>7383.9387999999999</v>
      </c>
      <c r="I819" s="8">
        <f>(+C819+E819+'Current &amp; Proposed Revenues'!D819*0.79+'Current &amp; Proposed Revenues'!F819*0.85)*0.8</f>
        <v>1975.22552</v>
      </c>
      <c r="J819" s="8">
        <f>(+C819+E819+'Current &amp; Proposed Revenues'!D819*0.79+'Current &amp; Proposed Revenues'!F819*0.85)*0.2</f>
        <v>493.80637999999999</v>
      </c>
      <c r="K819" s="8">
        <f t="shared" si="101"/>
        <v>9852.9706999999999</v>
      </c>
      <c r="L819" s="8">
        <f t="shared" si="102"/>
        <v>1970.5941400000002</v>
      </c>
      <c r="M819" s="8">
        <f t="shared" si="103"/>
        <v>5419.1338850000002</v>
      </c>
      <c r="N819" s="8">
        <f t="shared" si="104"/>
        <v>2463.242675</v>
      </c>
      <c r="O819" s="8">
        <f t="shared" si="105"/>
        <v>9852.9706999999999</v>
      </c>
    </row>
    <row r="820" spans="1:15" outlineLevel="2" x14ac:dyDescent="0.25">
      <c r="A820" s="1" t="s">
        <v>715</v>
      </c>
      <c r="B820" s="1" t="s">
        <v>728</v>
      </c>
      <c r="C820" s="13">
        <v>68.548299999999998</v>
      </c>
      <c r="D820" s="13">
        <v>979.35640000000012</v>
      </c>
      <c r="E820" s="13">
        <v>0</v>
      </c>
      <c r="F820" s="13">
        <v>510.94109999999995</v>
      </c>
      <c r="G820" s="8">
        <v>1558.8458000000001</v>
      </c>
      <c r="H820" s="8">
        <f>+'Current &amp; Proposed Revenues'!D820*1.08+'Current &amp; Proposed Revenues'!F820*5.56</f>
        <v>1008.8052</v>
      </c>
      <c r="I820" s="8">
        <f>(+C820+E820+'Current &amp; Proposed Revenues'!D820*0.79+'Current &amp; Proposed Revenues'!F820*0.85)*0.8</f>
        <v>440.03248000000008</v>
      </c>
      <c r="J820" s="8">
        <f>(+C820+E820+'Current &amp; Proposed Revenues'!D820*0.79+'Current &amp; Proposed Revenues'!F820*0.85)*0.2</f>
        <v>110.00812000000002</v>
      </c>
      <c r="K820" s="8">
        <f t="shared" si="101"/>
        <v>1558.8458000000001</v>
      </c>
      <c r="L820" s="8">
        <f t="shared" si="102"/>
        <v>311.76916000000006</v>
      </c>
      <c r="M820" s="8">
        <f t="shared" si="103"/>
        <v>857.3651900000001</v>
      </c>
      <c r="N820" s="8">
        <f t="shared" si="104"/>
        <v>389.71145000000001</v>
      </c>
      <c r="O820" s="8">
        <f t="shared" si="105"/>
        <v>1558.8458000000003</v>
      </c>
    </row>
    <row r="821" spans="1:15" outlineLevel="2" x14ac:dyDescent="0.25">
      <c r="A821" s="1" t="s">
        <v>715</v>
      </c>
      <c r="B821" s="1" t="s">
        <v>729</v>
      </c>
      <c r="C821" s="13">
        <v>106.65</v>
      </c>
      <c r="D821" s="13">
        <v>2315.3592000000003</v>
      </c>
      <c r="E821" s="13">
        <v>0</v>
      </c>
      <c r="F821" s="13">
        <v>3732.4083900000001</v>
      </c>
      <c r="G821" s="8">
        <v>6154.4175900000009</v>
      </c>
      <c r="H821" s="8">
        <f>+'Current &amp; Proposed Revenues'!D821*1.08+'Current &amp; Proposed Revenues'!F821*5.56</f>
        <v>4574.6840400000001</v>
      </c>
      <c r="I821" s="8">
        <f>(+C821+E821+'Current &amp; Proposed Revenues'!D821*0.79+'Current &amp; Proposed Revenues'!F821*0.85)*0.8</f>
        <v>1263.7868400000002</v>
      </c>
      <c r="J821" s="8">
        <f>(+C821+E821+'Current &amp; Proposed Revenues'!D821*0.79+'Current &amp; Proposed Revenues'!F821*0.85)*0.2</f>
        <v>315.94671000000005</v>
      </c>
      <c r="K821" s="8">
        <f t="shared" si="101"/>
        <v>6154.4175900000009</v>
      </c>
      <c r="L821" s="8">
        <f t="shared" si="102"/>
        <v>1230.8835180000003</v>
      </c>
      <c r="M821" s="8">
        <f t="shared" si="103"/>
        <v>3384.9296745000006</v>
      </c>
      <c r="N821" s="8">
        <f t="shared" si="104"/>
        <v>1538.6043975000002</v>
      </c>
      <c r="O821" s="8">
        <f t="shared" si="105"/>
        <v>6154.4175900000009</v>
      </c>
    </row>
    <row r="822" spans="1:15" outlineLevel="2" x14ac:dyDescent="0.25">
      <c r="A822" s="1" t="s">
        <v>715</v>
      </c>
      <c r="B822" s="1" t="s">
        <v>730</v>
      </c>
      <c r="C822" s="13">
        <v>3.95</v>
      </c>
      <c r="D822" s="13">
        <v>3099.2650700000004</v>
      </c>
      <c r="E822" s="13">
        <v>0</v>
      </c>
      <c r="F822" s="13">
        <v>12959.9944</v>
      </c>
      <c r="G822" s="8">
        <v>16063.20947</v>
      </c>
      <c r="H822" s="8">
        <f>+'Current &amp; Proposed Revenues'!D822*1.08+'Current &amp; Proposed Revenues'!F822*5.56</f>
        <v>13031.380279999999</v>
      </c>
      <c r="I822" s="8">
        <f>(+C822+E822+'Current &amp; Proposed Revenues'!D822*0.79+'Current &amp; Proposed Revenues'!F822*0.85)*0.8</f>
        <v>2425.4633520000002</v>
      </c>
      <c r="J822" s="8">
        <f>(+C822+E822+'Current &amp; Proposed Revenues'!D822*0.79+'Current &amp; Proposed Revenues'!F822*0.85)*0.2</f>
        <v>606.36583800000005</v>
      </c>
      <c r="K822" s="8">
        <f t="shared" si="101"/>
        <v>16063.20947</v>
      </c>
      <c r="L822" s="8">
        <f t="shared" si="102"/>
        <v>3212.6418940000003</v>
      </c>
      <c r="M822" s="8">
        <f t="shared" si="103"/>
        <v>8834.7652085000009</v>
      </c>
      <c r="N822" s="8">
        <f t="shared" si="104"/>
        <v>4015.8023674999999</v>
      </c>
      <c r="O822" s="8">
        <f t="shared" si="105"/>
        <v>16063.209470000002</v>
      </c>
    </row>
    <row r="823" spans="1:15" outlineLevel="2" x14ac:dyDescent="0.25">
      <c r="A823" s="1" t="s">
        <v>715</v>
      </c>
      <c r="B823" s="1" t="s">
        <v>731</v>
      </c>
      <c r="C823" s="13">
        <v>0</v>
      </c>
      <c r="D823" s="13">
        <v>672.82600000000002</v>
      </c>
      <c r="E823" s="13">
        <v>0</v>
      </c>
      <c r="F823" s="13">
        <v>2448.7802499999998</v>
      </c>
      <c r="G823" s="8">
        <v>3121.6062499999998</v>
      </c>
      <c r="H823" s="8">
        <f>+'Current &amp; Proposed Revenues'!D823*1.08+'Current &amp; Proposed Revenues'!F823*5.56</f>
        <v>2512.643</v>
      </c>
      <c r="I823" s="8">
        <f>(+C823+E823+'Current &amp; Proposed Revenues'!D823*0.79+'Current &amp; Proposed Revenues'!F823*0.85)*0.8</f>
        <v>487.17060000000004</v>
      </c>
      <c r="J823" s="8">
        <f>(+C823+E823+'Current &amp; Proposed Revenues'!D823*0.79+'Current &amp; Proposed Revenues'!F823*0.85)*0.2</f>
        <v>121.79265000000001</v>
      </c>
      <c r="K823" s="8">
        <f t="shared" si="101"/>
        <v>3121.6062499999998</v>
      </c>
      <c r="L823" s="8">
        <f t="shared" si="102"/>
        <v>624.32124999999996</v>
      </c>
      <c r="M823" s="8">
        <f t="shared" si="103"/>
        <v>1716.8834375000001</v>
      </c>
      <c r="N823" s="8">
        <f t="shared" si="104"/>
        <v>780.40156249999995</v>
      </c>
      <c r="O823" s="8">
        <f t="shared" si="105"/>
        <v>3121.6062499999998</v>
      </c>
    </row>
    <row r="824" spans="1:15" outlineLevel="1" x14ac:dyDescent="0.25">
      <c r="A824" s="23" t="s">
        <v>1232</v>
      </c>
      <c r="B824" s="22"/>
      <c r="C824" s="13">
        <f t="shared" ref="C824:O824" si="106">SUBTOTAL(9,C799:C823)</f>
        <v>1879.7181000000003</v>
      </c>
      <c r="D824" s="13">
        <f t="shared" si="106"/>
        <v>50565.228230000008</v>
      </c>
      <c r="E824" s="13">
        <f t="shared" si="106"/>
        <v>854.19050000000004</v>
      </c>
      <c r="F824" s="13">
        <f t="shared" si="106"/>
        <v>114466.28013999999</v>
      </c>
      <c r="G824" s="8">
        <f t="shared" si="106"/>
        <v>167765.41697000002</v>
      </c>
      <c r="H824" s="8">
        <f t="shared" si="106"/>
        <v>128490.89156000002</v>
      </c>
      <c r="I824" s="8">
        <f t="shared" si="106"/>
        <v>31419.620328000005</v>
      </c>
      <c r="J824" s="8">
        <f t="shared" si="106"/>
        <v>7854.9050820000011</v>
      </c>
      <c r="K824" s="8">
        <f t="shared" si="106"/>
        <v>167765.41697000002</v>
      </c>
      <c r="L824" s="8">
        <f t="shared" si="106"/>
        <v>33553.083394000001</v>
      </c>
      <c r="M824" s="8">
        <f t="shared" si="106"/>
        <v>92270.979333500014</v>
      </c>
      <c r="N824" s="8">
        <f t="shared" si="106"/>
        <v>41941.354242500005</v>
      </c>
      <c r="O824" s="8">
        <f t="shared" si="106"/>
        <v>167765.41697000002</v>
      </c>
    </row>
    <row r="825" spans="1:15" outlineLevel="2" x14ac:dyDescent="0.25">
      <c r="A825" s="1" t="s">
        <v>732</v>
      </c>
      <c r="B825" s="1" t="s">
        <v>733</v>
      </c>
      <c r="C825" s="13">
        <v>54.510000000000005</v>
      </c>
      <c r="D825" s="13">
        <v>1977.1790500000002</v>
      </c>
      <c r="E825" s="13">
        <v>56.490999999999993</v>
      </c>
      <c r="F825" s="13">
        <v>9047.9073000000008</v>
      </c>
      <c r="G825" s="8">
        <v>11136.087350000002</v>
      </c>
      <c r="H825" s="8">
        <f>+'Current &amp; Proposed Revenues'!D825*1.08+'Current &amp; Proposed Revenues'!F825*5.56</f>
        <v>8990.0069999999996</v>
      </c>
      <c r="I825" s="8">
        <f>(+C825+E825+'Current &amp; Proposed Revenues'!D825*0.79+'Current &amp; Proposed Revenues'!F825*0.85)*0.8</f>
        <v>1716.8642800000002</v>
      </c>
      <c r="J825" s="8">
        <f>(+C825+E825+'Current &amp; Proposed Revenues'!D825*0.79+'Current &amp; Proposed Revenues'!F825*0.85)*0.2</f>
        <v>429.21607000000006</v>
      </c>
      <c r="K825" s="8">
        <f t="shared" si="101"/>
        <v>11136.08735</v>
      </c>
      <c r="L825" s="8">
        <f t="shared" si="102"/>
        <v>2227.2174700000005</v>
      </c>
      <c r="M825" s="8">
        <f t="shared" si="103"/>
        <v>6124.8480425000016</v>
      </c>
      <c r="N825" s="8">
        <f t="shared" si="104"/>
        <v>2784.0218375000004</v>
      </c>
      <c r="O825" s="8">
        <f t="shared" si="105"/>
        <v>11136.087350000002</v>
      </c>
    </row>
    <row r="826" spans="1:15" outlineLevel="2" x14ac:dyDescent="0.25">
      <c r="A826" s="1" t="s">
        <v>732</v>
      </c>
      <c r="B826" s="1" t="s">
        <v>734</v>
      </c>
      <c r="C826" s="13">
        <v>187.23000000000002</v>
      </c>
      <c r="D826" s="13">
        <v>2068.4818000000005</v>
      </c>
      <c r="E826" s="13">
        <v>0</v>
      </c>
      <c r="F826" s="13">
        <v>4264.9575999999997</v>
      </c>
      <c r="G826" s="8">
        <v>6520.6694000000007</v>
      </c>
      <c r="H826" s="8">
        <f>+'Current &amp; Proposed Revenues'!D826*1.08+'Current &amp; Proposed Revenues'!F826*5.56</f>
        <v>4894.0328</v>
      </c>
      <c r="I826" s="8">
        <f>(+C826+E826+'Current &amp; Proposed Revenues'!D826*0.79+'Current &amp; Proposed Revenues'!F826*0.85)*0.8</f>
        <v>1301.3092800000004</v>
      </c>
      <c r="J826" s="8">
        <f>(+C826+E826+'Current &amp; Proposed Revenues'!D826*0.79+'Current &amp; Proposed Revenues'!F826*0.85)*0.2</f>
        <v>325.3273200000001</v>
      </c>
      <c r="K826" s="8">
        <f t="shared" si="101"/>
        <v>6520.6694000000007</v>
      </c>
      <c r="L826" s="8">
        <f t="shared" si="102"/>
        <v>1304.1338800000003</v>
      </c>
      <c r="M826" s="8">
        <f t="shared" si="103"/>
        <v>3586.3681700000006</v>
      </c>
      <c r="N826" s="8">
        <f t="shared" si="104"/>
        <v>1630.1673500000002</v>
      </c>
      <c r="O826" s="8">
        <f t="shared" si="105"/>
        <v>6520.6694000000007</v>
      </c>
    </row>
    <row r="827" spans="1:15" outlineLevel="2" x14ac:dyDescent="0.25">
      <c r="A827" s="1" t="s">
        <v>732</v>
      </c>
      <c r="B827" s="1" t="s">
        <v>735</v>
      </c>
      <c r="C827" s="13">
        <v>239.06190000000001</v>
      </c>
      <c r="D827" s="13">
        <v>4040.7595799999999</v>
      </c>
      <c r="E827" s="13">
        <v>100.3</v>
      </c>
      <c r="F827" s="13">
        <v>8341.6983700000001</v>
      </c>
      <c r="G827" s="8">
        <v>12721.81985</v>
      </c>
      <c r="H827" s="8">
        <f>+'Current &amp; Proposed Revenues'!D827*1.08+'Current &amp; Proposed Revenues'!F827*5.56</f>
        <v>9569.2456399999992</v>
      </c>
      <c r="I827" s="8">
        <f>(+C827+E827+'Current &amp; Proposed Revenues'!D827*0.79+'Current &amp; Proposed Revenues'!F827*0.85)*0.8</f>
        <v>2522.0593680000002</v>
      </c>
      <c r="J827" s="8">
        <f>(+C827+E827+'Current &amp; Proposed Revenues'!D827*0.79+'Current &amp; Proposed Revenues'!F827*0.85)*0.2</f>
        <v>630.51484200000004</v>
      </c>
      <c r="K827" s="8">
        <f t="shared" si="101"/>
        <v>12721.81985</v>
      </c>
      <c r="L827" s="8">
        <f t="shared" si="102"/>
        <v>2544.3639700000003</v>
      </c>
      <c r="M827" s="8">
        <f t="shared" si="103"/>
        <v>6997.0009175000005</v>
      </c>
      <c r="N827" s="8">
        <f t="shared" si="104"/>
        <v>3180.4549625</v>
      </c>
      <c r="O827" s="8">
        <f t="shared" si="105"/>
        <v>12721.81985</v>
      </c>
    </row>
    <row r="828" spans="1:15" outlineLevel="2" x14ac:dyDescent="0.25">
      <c r="A828" s="1" t="s">
        <v>732</v>
      </c>
      <c r="B828" s="1" t="s">
        <v>736</v>
      </c>
      <c r="C828" s="13">
        <v>0</v>
      </c>
      <c r="D828" s="13">
        <v>1506.6964</v>
      </c>
      <c r="E828" s="13">
        <v>227.79999999999998</v>
      </c>
      <c r="F828" s="13">
        <v>5454.1408000000001</v>
      </c>
      <c r="G828" s="8">
        <v>7188.6372000000001</v>
      </c>
      <c r="H828" s="8">
        <f>+'Current &amp; Proposed Revenues'!D828*1.08+'Current &amp; Proposed Revenues'!F828*5.56</f>
        <v>5601.0703999999996</v>
      </c>
      <c r="I828" s="8">
        <f>(+C828+E828+'Current &amp; Proposed Revenues'!D828*0.79+'Current &amp; Proposed Revenues'!F828*0.85)*0.8</f>
        <v>1270.0534400000001</v>
      </c>
      <c r="J828" s="8">
        <f>(+C828+E828+'Current &amp; Proposed Revenues'!D828*0.79+'Current &amp; Proposed Revenues'!F828*0.85)*0.2</f>
        <v>317.51336000000003</v>
      </c>
      <c r="K828" s="8">
        <f t="shared" si="101"/>
        <v>7188.6372000000001</v>
      </c>
      <c r="L828" s="8">
        <f t="shared" si="102"/>
        <v>1437.7274400000001</v>
      </c>
      <c r="M828" s="8">
        <f t="shared" si="103"/>
        <v>3953.7504600000002</v>
      </c>
      <c r="N828" s="8">
        <f t="shared" si="104"/>
        <v>1797.1593</v>
      </c>
      <c r="O828" s="8">
        <f t="shared" si="105"/>
        <v>7188.6372000000001</v>
      </c>
    </row>
    <row r="829" spans="1:15" outlineLevel="2" x14ac:dyDescent="0.25">
      <c r="A829" s="1" t="s">
        <v>732</v>
      </c>
      <c r="B829" s="1" t="s">
        <v>737</v>
      </c>
      <c r="C829" s="13">
        <v>142.99</v>
      </c>
      <c r="D829" s="13">
        <v>1298.902</v>
      </c>
      <c r="E829" s="13">
        <v>0</v>
      </c>
      <c r="F829" s="13">
        <v>3613.0605999999998</v>
      </c>
      <c r="G829" s="8">
        <v>5054.9525999999996</v>
      </c>
      <c r="H829" s="8">
        <f>+'Current &amp; Proposed Revenues'!D829*1.08+'Current &amp; Proposed Revenues'!F829*5.56</f>
        <v>3884.1175999999996</v>
      </c>
      <c r="I829" s="8">
        <f>(+C829+E829+'Current &amp; Proposed Revenues'!D829*0.79+'Current &amp; Proposed Revenues'!F829*0.85)*0.8</f>
        <v>936.66800000000012</v>
      </c>
      <c r="J829" s="8">
        <f>(+C829+E829+'Current &amp; Proposed Revenues'!D829*0.79+'Current &amp; Proposed Revenues'!F829*0.85)*0.2</f>
        <v>234.16700000000003</v>
      </c>
      <c r="K829" s="8">
        <f t="shared" si="101"/>
        <v>5054.9525999999996</v>
      </c>
      <c r="L829" s="8">
        <f t="shared" si="102"/>
        <v>1010.9905199999999</v>
      </c>
      <c r="M829" s="8">
        <f t="shared" si="103"/>
        <v>2780.2239300000001</v>
      </c>
      <c r="N829" s="8">
        <f t="shared" si="104"/>
        <v>1263.7381499999999</v>
      </c>
      <c r="O829" s="8">
        <f t="shared" si="105"/>
        <v>5054.9525999999996</v>
      </c>
    </row>
    <row r="830" spans="1:15" outlineLevel="2" x14ac:dyDescent="0.25">
      <c r="A830" s="1" t="s">
        <v>732</v>
      </c>
      <c r="B830" s="1" t="s">
        <v>738</v>
      </c>
      <c r="C830" s="13">
        <v>136.8596</v>
      </c>
      <c r="D830" s="13">
        <v>2677.34258</v>
      </c>
      <c r="E830" s="13">
        <v>695.38499999999999</v>
      </c>
      <c r="F830" s="13">
        <v>4632.1864999999998</v>
      </c>
      <c r="G830" s="8">
        <v>8141.7736800000002</v>
      </c>
      <c r="H830" s="8">
        <f>+'Current &amp; Proposed Revenues'!D830*1.08+'Current &amp; Proposed Revenues'!F830*5.56</f>
        <v>5564.2067200000001</v>
      </c>
      <c r="I830" s="8">
        <f>(+C830+E830+'Current &amp; Proposed Revenues'!D830*0.79+'Current &amp; Proposed Revenues'!F830*0.85)*0.8</f>
        <v>2062.0535680000003</v>
      </c>
      <c r="J830" s="8">
        <f>(+C830+E830+'Current &amp; Proposed Revenues'!D830*0.79+'Current &amp; Proposed Revenues'!F830*0.85)*0.2</f>
        <v>515.51339200000007</v>
      </c>
      <c r="K830" s="8">
        <f t="shared" si="101"/>
        <v>8141.7736800000002</v>
      </c>
      <c r="L830" s="8">
        <f t="shared" si="102"/>
        <v>1628.3547360000002</v>
      </c>
      <c r="M830" s="8">
        <f t="shared" si="103"/>
        <v>4477.9755240000004</v>
      </c>
      <c r="N830" s="8">
        <f t="shared" si="104"/>
        <v>2035.4434200000001</v>
      </c>
      <c r="O830" s="8">
        <f t="shared" si="105"/>
        <v>8141.7736800000002</v>
      </c>
    </row>
    <row r="831" spans="1:15" outlineLevel="2" x14ac:dyDescent="0.25">
      <c r="A831" s="1" t="s">
        <v>732</v>
      </c>
      <c r="B831" s="1" t="s">
        <v>739</v>
      </c>
      <c r="C831" s="13">
        <v>0</v>
      </c>
      <c r="D831" s="13">
        <v>0</v>
      </c>
      <c r="E831" s="13">
        <v>35.988149999999997</v>
      </c>
      <c r="F831" s="13">
        <v>0</v>
      </c>
      <c r="G831" s="8">
        <v>35.988149999999997</v>
      </c>
      <c r="H831" s="8">
        <f>+'Current &amp; Proposed Revenues'!D831*1.08+'Current &amp; Proposed Revenues'!F831*5.56</f>
        <v>0</v>
      </c>
      <c r="I831" s="8">
        <f>(+C831+E831+'Current &amp; Proposed Revenues'!D831*0.79+'Current &amp; Proposed Revenues'!F831*0.85)*0.8</f>
        <v>28.790520000000001</v>
      </c>
      <c r="J831" s="8">
        <f>(+C831+E831+'Current &amp; Proposed Revenues'!D831*0.79+'Current &amp; Proposed Revenues'!F831*0.85)*0.2</f>
        <v>7.1976300000000002</v>
      </c>
      <c r="K831" s="8">
        <f t="shared" si="101"/>
        <v>35.988150000000005</v>
      </c>
      <c r="L831" s="8">
        <f t="shared" si="102"/>
        <v>7.1976300000000002</v>
      </c>
      <c r="M831" s="8">
        <f t="shared" si="103"/>
        <v>19.7934825</v>
      </c>
      <c r="N831" s="8">
        <f t="shared" si="104"/>
        <v>8.9970374999999994</v>
      </c>
      <c r="O831" s="8">
        <f t="shared" si="105"/>
        <v>35.988149999999997</v>
      </c>
    </row>
    <row r="832" spans="1:15" outlineLevel="2" x14ac:dyDescent="0.25">
      <c r="A832" s="1" t="s">
        <v>732</v>
      </c>
      <c r="B832" s="1" t="s">
        <v>740</v>
      </c>
      <c r="C832" s="13">
        <v>0</v>
      </c>
      <c r="D832" s="13">
        <v>1221.2596000000001</v>
      </c>
      <c r="E832" s="13">
        <v>0</v>
      </c>
      <c r="F832" s="13">
        <v>4159.7695000000003</v>
      </c>
      <c r="G832" s="8">
        <v>5381.0291000000007</v>
      </c>
      <c r="H832" s="8">
        <f>+'Current &amp; Proposed Revenues'!D832*1.08+'Current &amp; Proposed Revenues'!F832*5.56</f>
        <v>4313.4884000000002</v>
      </c>
      <c r="I832" s="8">
        <f>(+C832+E832+'Current &amp; Proposed Revenues'!D832*0.79+'Current &amp; Proposed Revenues'!F832*0.85)*0.8</f>
        <v>854.0325600000001</v>
      </c>
      <c r="J832" s="8">
        <f>(+C832+E832+'Current &amp; Proposed Revenues'!D832*0.79+'Current &amp; Proposed Revenues'!F832*0.85)*0.2</f>
        <v>213.50814000000003</v>
      </c>
      <c r="K832" s="8">
        <f t="shared" si="101"/>
        <v>5381.0290999999997</v>
      </c>
      <c r="L832" s="8">
        <f t="shared" si="102"/>
        <v>1076.2058200000001</v>
      </c>
      <c r="M832" s="8">
        <f t="shared" si="103"/>
        <v>2959.5660050000006</v>
      </c>
      <c r="N832" s="8">
        <f t="shared" si="104"/>
        <v>1345.2572750000002</v>
      </c>
      <c r="O832" s="8">
        <f t="shared" si="105"/>
        <v>5381.0291000000007</v>
      </c>
    </row>
    <row r="833" spans="1:15" outlineLevel="2" x14ac:dyDescent="0.25">
      <c r="A833" s="1" t="s">
        <v>732</v>
      </c>
      <c r="B833" s="1" t="s">
        <v>741</v>
      </c>
      <c r="C833" s="13">
        <v>140.85700000000003</v>
      </c>
      <c r="D833" s="13">
        <v>5470.5728000000008</v>
      </c>
      <c r="E833" s="13">
        <v>0</v>
      </c>
      <c r="F833" s="13">
        <v>10925.74244</v>
      </c>
      <c r="G833" s="8">
        <v>16537.17224</v>
      </c>
      <c r="H833" s="8">
        <f>+'Current &amp; Proposed Revenues'!D833*1.08+'Current &amp; Proposed Revenues'!F833*5.56</f>
        <v>12636.40624</v>
      </c>
      <c r="I833" s="8">
        <f>(+C833+E833+'Current &amp; Proposed Revenues'!D833*0.79+'Current &amp; Proposed Revenues'!F833*0.85)*0.8</f>
        <v>3120.6127999999999</v>
      </c>
      <c r="J833" s="8">
        <f>(+C833+E833+'Current &amp; Proposed Revenues'!D833*0.79+'Current &amp; Proposed Revenues'!F833*0.85)*0.2</f>
        <v>780.15319999999997</v>
      </c>
      <c r="K833" s="8">
        <f t="shared" si="101"/>
        <v>16537.17224</v>
      </c>
      <c r="L833" s="8">
        <f t="shared" si="102"/>
        <v>3307.434448</v>
      </c>
      <c r="M833" s="8">
        <f t="shared" si="103"/>
        <v>9095.4447319999999</v>
      </c>
      <c r="N833" s="8">
        <f t="shared" si="104"/>
        <v>4134.29306</v>
      </c>
      <c r="O833" s="8">
        <f t="shared" si="105"/>
        <v>16537.17224</v>
      </c>
    </row>
    <row r="834" spans="1:15" outlineLevel="2" x14ac:dyDescent="0.25">
      <c r="A834" s="1" t="s">
        <v>732</v>
      </c>
      <c r="B834" s="1" t="s">
        <v>742</v>
      </c>
      <c r="C834" s="13">
        <v>78.210000000000008</v>
      </c>
      <c r="D834" s="13">
        <v>1783.8023500000002</v>
      </c>
      <c r="E834" s="13">
        <v>252.45</v>
      </c>
      <c r="F834" s="13">
        <v>5684.6059399999995</v>
      </c>
      <c r="G834" s="8">
        <v>7799.0682899999993</v>
      </c>
      <c r="H834" s="8">
        <f>+'Current &amp; Proposed Revenues'!D834*1.08+'Current &amp; Proposed Revenues'!F834*5.56</f>
        <v>5961.014439999999</v>
      </c>
      <c r="I834" s="8">
        <f>(+C834+E834+'Current &amp; Proposed Revenues'!D834*0.79+'Current &amp; Proposed Revenues'!F834*0.85)*0.8</f>
        <v>1470.44308</v>
      </c>
      <c r="J834" s="8">
        <f>(+C834+E834+'Current &amp; Proposed Revenues'!D834*0.79+'Current &amp; Proposed Revenues'!F834*0.85)*0.2</f>
        <v>367.61077</v>
      </c>
      <c r="K834" s="8">
        <f t="shared" si="101"/>
        <v>7799.0682899999993</v>
      </c>
      <c r="L834" s="8">
        <f t="shared" si="102"/>
        <v>1559.813658</v>
      </c>
      <c r="M834" s="8">
        <f t="shared" si="103"/>
        <v>4289.4875595000003</v>
      </c>
      <c r="N834" s="8">
        <f t="shared" si="104"/>
        <v>1949.7670724999998</v>
      </c>
      <c r="O834" s="8">
        <f t="shared" si="105"/>
        <v>7799.0682900000002</v>
      </c>
    </row>
    <row r="835" spans="1:15" outlineLevel="2" x14ac:dyDescent="0.25">
      <c r="A835" s="1" t="s">
        <v>732</v>
      </c>
      <c r="B835" s="1" t="s">
        <v>743</v>
      </c>
      <c r="C835" s="13">
        <v>18.170000000000002</v>
      </c>
      <c r="D835" s="13">
        <v>968.04290000000003</v>
      </c>
      <c r="E835" s="13">
        <v>0</v>
      </c>
      <c r="F835" s="13">
        <v>2525.54</v>
      </c>
      <c r="G835" s="8">
        <v>3511.7529</v>
      </c>
      <c r="H835" s="8">
        <f>+'Current &amp; Proposed Revenues'!D835*1.08+'Current &amp; Proposed Revenues'!F835*5.56</f>
        <v>2749.7235999999998</v>
      </c>
      <c r="I835" s="8">
        <f>(+C835+E835+'Current &amp; Proposed Revenues'!D835*0.79+'Current &amp; Proposed Revenues'!F835*0.85)*0.8</f>
        <v>609.62343999999996</v>
      </c>
      <c r="J835" s="8">
        <f>(+C835+E835+'Current &amp; Proposed Revenues'!D835*0.79+'Current &amp; Proposed Revenues'!F835*0.85)*0.2</f>
        <v>152.40585999999999</v>
      </c>
      <c r="K835" s="8">
        <f t="shared" si="101"/>
        <v>3511.7528999999995</v>
      </c>
      <c r="L835" s="8">
        <f t="shared" si="102"/>
        <v>702.35058000000004</v>
      </c>
      <c r="M835" s="8">
        <f t="shared" si="103"/>
        <v>1931.464095</v>
      </c>
      <c r="N835" s="8">
        <f t="shared" si="104"/>
        <v>877.93822499999999</v>
      </c>
      <c r="O835" s="8">
        <f t="shared" si="105"/>
        <v>3511.7529</v>
      </c>
    </row>
    <row r="836" spans="1:15" outlineLevel="2" x14ac:dyDescent="0.25">
      <c r="A836" s="1" t="s">
        <v>732</v>
      </c>
      <c r="B836" s="1" t="s">
        <v>744</v>
      </c>
      <c r="C836" s="13">
        <v>188.03580000000002</v>
      </c>
      <c r="D836" s="13">
        <v>4300.7942999999996</v>
      </c>
      <c r="E836" s="13">
        <v>0</v>
      </c>
      <c r="F836" s="13">
        <v>7734.0495999999994</v>
      </c>
      <c r="G836" s="8">
        <v>12222.879699999998</v>
      </c>
      <c r="H836" s="8">
        <f>+'Current &amp; Proposed Revenues'!D836*1.08+'Current &amp; Proposed Revenues'!F836*5.56</f>
        <v>9192.3547999999992</v>
      </c>
      <c r="I836" s="8">
        <f>(+C836+E836+'Current &amp; Proposed Revenues'!D836*0.79+'Current &amp; Proposed Revenues'!F836*0.85)*0.8</f>
        <v>2424.4199200000003</v>
      </c>
      <c r="J836" s="8">
        <f>(+C836+E836+'Current &amp; Proposed Revenues'!D836*0.79+'Current &amp; Proposed Revenues'!F836*0.85)*0.2</f>
        <v>606.10498000000007</v>
      </c>
      <c r="K836" s="8">
        <f t="shared" si="101"/>
        <v>12222.8797</v>
      </c>
      <c r="L836" s="8">
        <f t="shared" si="102"/>
        <v>2444.5759399999997</v>
      </c>
      <c r="M836" s="8">
        <f t="shared" si="103"/>
        <v>6722.5838349999995</v>
      </c>
      <c r="N836" s="8">
        <f t="shared" si="104"/>
        <v>3055.7199249999994</v>
      </c>
      <c r="O836" s="8">
        <f t="shared" si="105"/>
        <v>12222.8797</v>
      </c>
    </row>
    <row r="837" spans="1:15" outlineLevel="2" x14ac:dyDescent="0.25">
      <c r="A837" s="1" t="s">
        <v>732</v>
      </c>
      <c r="B837" s="1" t="s">
        <v>745</v>
      </c>
      <c r="C837" s="13">
        <v>189.60000000000002</v>
      </c>
      <c r="D837" s="13">
        <v>2356.0317000000005</v>
      </c>
      <c r="E837" s="13">
        <v>49.3</v>
      </c>
      <c r="F837" s="13">
        <v>3232.4989</v>
      </c>
      <c r="G837" s="8">
        <v>5827.4306000000006</v>
      </c>
      <c r="H837" s="8">
        <f>+'Current &amp; Proposed Revenues'!D837*1.08+'Current &amp; Proposed Revenues'!F837*5.56</f>
        <v>4164.5551999999998</v>
      </c>
      <c r="I837" s="8">
        <f>(+C837+E837+'Current &amp; Proposed Revenues'!D837*0.79+'Current &amp; Proposed Revenues'!F837*0.85)*0.8</f>
        <v>1330.3003200000003</v>
      </c>
      <c r="J837" s="8">
        <f>(+C837+E837+'Current &amp; Proposed Revenues'!D837*0.79+'Current &amp; Proposed Revenues'!F837*0.85)*0.2</f>
        <v>332.57508000000007</v>
      </c>
      <c r="K837" s="8">
        <f t="shared" si="101"/>
        <v>5827.4305999999997</v>
      </c>
      <c r="L837" s="8">
        <f t="shared" si="102"/>
        <v>1165.4861200000003</v>
      </c>
      <c r="M837" s="8">
        <f t="shared" si="103"/>
        <v>3205.0868300000006</v>
      </c>
      <c r="N837" s="8">
        <f t="shared" si="104"/>
        <v>1456.8576500000001</v>
      </c>
      <c r="O837" s="8">
        <f t="shared" si="105"/>
        <v>5827.4306000000006</v>
      </c>
    </row>
    <row r="838" spans="1:15" outlineLevel="2" x14ac:dyDescent="0.25">
      <c r="A838" s="1" t="s">
        <v>732</v>
      </c>
      <c r="B838" s="1" t="s">
        <v>746</v>
      </c>
      <c r="C838" s="13">
        <v>90.123199999999997</v>
      </c>
      <c r="D838" s="13">
        <v>3379.8006000000005</v>
      </c>
      <c r="E838" s="13">
        <v>0.30599999999999999</v>
      </c>
      <c r="F838" s="13">
        <v>6540.6358</v>
      </c>
      <c r="G838" s="8">
        <v>10010.865600000001</v>
      </c>
      <c r="H838" s="8">
        <f>+'Current &amp; Proposed Revenues'!D838*1.08+'Current &amp; Proposed Revenues'!F838*5.56</f>
        <v>7625.2831999999999</v>
      </c>
      <c r="I838" s="8">
        <f>(+C838+E838+'Current &amp; Proposed Revenues'!D838*0.79+'Current &amp; Proposed Revenues'!F838*0.85)*0.8</f>
        <v>1908.4659200000003</v>
      </c>
      <c r="J838" s="8">
        <f>(+C838+E838+'Current &amp; Proposed Revenues'!D838*0.79+'Current &amp; Proposed Revenues'!F838*0.85)*0.2</f>
        <v>477.11648000000008</v>
      </c>
      <c r="K838" s="8">
        <f t="shared" si="101"/>
        <v>10010.865600000001</v>
      </c>
      <c r="L838" s="8">
        <f t="shared" si="102"/>
        <v>2002.1731200000004</v>
      </c>
      <c r="M838" s="8">
        <f t="shared" si="103"/>
        <v>5505.9760800000013</v>
      </c>
      <c r="N838" s="8">
        <f t="shared" si="104"/>
        <v>2502.7164000000002</v>
      </c>
      <c r="O838" s="8">
        <f t="shared" si="105"/>
        <v>10010.865600000001</v>
      </c>
    </row>
    <row r="839" spans="1:15" outlineLevel="2" x14ac:dyDescent="0.25">
      <c r="A839" s="1" t="s">
        <v>732</v>
      </c>
      <c r="B839" s="1" t="s">
        <v>747</v>
      </c>
      <c r="C839" s="13">
        <v>0</v>
      </c>
      <c r="D839" s="13">
        <v>2185.9365000000003</v>
      </c>
      <c r="E839" s="13">
        <v>0</v>
      </c>
      <c r="F839" s="13">
        <v>3275.51</v>
      </c>
      <c r="G839" s="8">
        <v>5461.4465</v>
      </c>
      <c r="H839" s="8">
        <f>+'Current &amp; Proposed Revenues'!D839*1.08+'Current &amp; Proposed Revenues'!F839*5.56</f>
        <v>4103.6260000000002</v>
      </c>
      <c r="I839" s="8">
        <f>(+C839+E839+'Current &amp; Proposed Revenues'!D839*0.79+'Current &amp; Proposed Revenues'!F839*0.85)*0.8</f>
        <v>1086.2564</v>
      </c>
      <c r="J839" s="8">
        <f>(+C839+E839+'Current &amp; Proposed Revenues'!D839*0.79+'Current &amp; Proposed Revenues'!F839*0.85)*0.2</f>
        <v>271.5641</v>
      </c>
      <c r="K839" s="8">
        <f t="shared" si="101"/>
        <v>5461.4465</v>
      </c>
      <c r="L839" s="8">
        <f t="shared" si="102"/>
        <v>1092.2893000000001</v>
      </c>
      <c r="M839" s="8">
        <f t="shared" si="103"/>
        <v>3003.7955750000001</v>
      </c>
      <c r="N839" s="8">
        <f t="shared" si="104"/>
        <v>1365.361625</v>
      </c>
      <c r="O839" s="8">
        <f t="shared" si="105"/>
        <v>5461.4465</v>
      </c>
    </row>
    <row r="840" spans="1:15" outlineLevel="2" x14ac:dyDescent="0.25">
      <c r="A840" s="1" t="s">
        <v>732</v>
      </c>
      <c r="B840" s="1" t="s">
        <v>748</v>
      </c>
      <c r="C840" s="13">
        <v>177.48140000000001</v>
      </c>
      <c r="D840" s="13">
        <v>2787.5529000000001</v>
      </c>
      <c r="E840" s="13">
        <v>180.625</v>
      </c>
      <c r="F840" s="13">
        <v>1537.61157</v>
      </c>
      <c r="G840" s="8">
        <v>4683.2708700000003</v>
      </c>
      <c r="H840" s="8">
        <f>+'Current &amp; Proposed Revenues'!D840*1.08+'Current &amp; Proposed Revenues'!F840*5.56</f>
        <v>2943.6397200000001</v>
      </c>
      <c r="I840" s="8">
        <f>(+C840+E840+'Current &amp; Proposed Revenues'!D840*0.79+'Current &amp; Proposed Revenues'!F840*0.85)*0.8</f>
        <v>1391.7049200000001</v>
      </c>
      <c r="J840" s="8">
        <f>(+C840+E840+'Current &amp; Proposed Revenues'!D840*0.79+'Current &amp; Proposed Revenues'!F840*0.85)*0.2</f>
        <v>347.92623000000003</v>
      </c>
      <c r="K840" s="8">
        <f t="shared" si="101"/>
        <v>4683.2708700000003</v>
      </c>
      <c r="L840" s="8">
        <f t="shared" si="102"/>
        <v>936.65417400000013</v>
      </c>
      <c r="M840" s="8">
        <f t="shared" si="103"/>
        <v>2575.7989785000004</v>
      </c>
      <c r="N840" s="8">
        <f t="shared" si="104"/>
        <v>1170.8177175000001</v>
      </c>
      <c r="O840" s="8">
        <f t="shared" si="105"/>
        <v>4683.2708700000003</v>
      </c>
    </row>
    <row r="841" spans="1:15" outlineLevel="2" x14ac:dyDescent="0.25">
      <c r="A841" s="1" t="s">
        <v>732</v>
      </c>
      <c r="B841" s="1" t="s">
        <v>749</v>
      </c>
      <c r="C841" s="13">
        <v>109.39919999999999</v>
      </c>
      <c r="D841" s="13">
        <v>1768.3262300000001</v>
      </c>
      <c r="E841" s="13">
        <v>63.75</v>
      </c>
      <c r="F841" s="13">
        <v>1596.0900000000001</v>
      </c>
      <c r="G841" s="8">
        <v>3537.5654300000006</v>
      </c>
      <c r="H841" s="8">
        <f>+'Current &amp; Proposed Revenues'!D841*1.08+'Current &amp; Proposed Revenues'!F841*5.56</f>
        <v>2405.7193200000002</v>
      </c>
      <c r="I841" s="8">
        <f>(+C841+E841+'Current &amp; Proposed Revenues'!D841*0.79+'Current &amp; Proposed Revenues'!F841*0.85)*0.8</f>
        <v>905.47688800000014</v>
      </c>
      <c r="J841" s="8">
        <f>(+C841+E841+'Current &amp; Proposed Revenues'!D841*0.79+'Current &amp; Proposed Revenues'!F841*0.85)*0.2</f>
        <v>226.36922200000004</v>
      </c>
      <c r="K841" s="8">
        <f t="shared" si="101"/>
        <v>3537.5654300000006</v>
      </c>
      <c r="L841" s="8">
        <f t="shared" si="102"/>
        <v>707.51308600000016</v>
      </c>
      <c r="M841" s="8">
        <f t="shared" si="103"/>
        <v>1945.6609865000005</v>
      </c>
      <c r="N841" s="8">
        <f t="shared" si="104"/>
        <v>884.39135750000014</v>
      </c>
      <c r="O841" s="8">
        <f t="shared" si="105"/>
        <v>3537.565430000001</v>
      </c>
    </row>
    <row r="842" spans="1:15" outlineLevel="2" x14ac:dyDescent="0.25">
      <c r="A842" s="1" t="s">
        <v>732</v>
      </c>
      <c r="B842" s="1" t="s">
        <v>750</v>
      </c>
      <c r="C842" s="13">
        <v>0</v>
      </c>
      <c r="D842" s="13">
        <v>1503.6296000000002</v>
      </c>
      <c r="E842" s="13">
        <v>0</v>
      </c>
      <c r="F842" s="13">
        <v>2079.3398999999999</v>
      </c>
      <c r="G842" s="8">
        <v>3582.9695000000002</v>
      </c>
      <c r="H842" s="8">
        <f>+'Current &amp; Proposed Revenues'!D842*1.08+'Current &amp; Proposed Revenues'!F842*5.56</f>
        <v>2672.0147999999999</v>
      </c>
      <c r="I842" s="8">
        <f>(+C842+E842+'Current &amp; Proposed Revenues'!D842*0.79+'Current &amp; Proposed Revenues'!F842*0.85)*0.8</f>
        <v>728.76376000000005</v>
      </c>
      <c r="J842" s="8">
        <f>(+C842+E842+'Current &amp; Proposed Revenues'!D842*0.79+'Current &amp; Proposed Revenues'!F842*0.85)*0.2</f>
        <v>182.19094000000001</v>
      </c>
      <c r="K842" s="8">
        <f t="shared" si="101"/>
        <v>3582.9694999999997</v>
      </c>
      <c r="L842" s="8">
        <f t="shared" si="102"/>
        <v>716.59390000000008</v>
      </c>
      <c r="M842" s="8">
        <f t="shared" si="103"/>
        <v>1970.6332250000003</v>
      </c>
      <c r="N842" s="8">
        <f t="shared" si="104"/>
        <v>895.74237500000004</v>
      </c>
      <c r="O842" s="8">
        <f t="shared" si="105"/>
        <v>3582.9695000000002</v>
      </c>
    </row>
    <row r="843" spans="1:15" outlineLevel="2" x14ac:dyDescent="0.25">
      <c r="A843" s="1" t="s">
        <v>732</v>
      </c>
      <c r="B843" s="1" t="s">
        <v>751</v>
      </c>
      <c r="C843" s="13">
        <v>75.84</v>
      </c>
      <c r="D843" s="13">
        <v>3151.5857999999998</v>
      </c>
      <c r="E843" s="13">
        <v>0</v>
      </c>
      <c r="F843" s="13">
        <v>6017.0029000000004</v>
      </c>
      <c r="G843" s="8">
        <v>9244.4287000000004</v>
      </c>
      <c r="H843" s="8">
        <f>+'Current &amp; Proposed Revenues'!D843*1.08+'Current &amp; Proposed Revenues'!F843*5.56</f>
        <v>7039.2835999999998</v>
      </c>
      <c r="I843" s="8">
        <f>(+C843+E843+'Current &amp; Proposed Revenues'!D843*0.79+'Current &amp; Proposed Revenues'!F843*0.85)*0.8</f>
        <v>1764.1160799999998</v>
      </c>
      <c r="J843" s="8">
        <f>(+C843+E843+'Current &amp; Proposed Revenues'!D843*0.79+'Current &amp; Proposed Revenues'!F843*0.85)*0.2</f>
        <v>441.02901999999995</v>
      </c>
      <c r="K843" s="8">
        <f t="shared" si="101"/>
        <v>9244.4286999999986</v>
      </c>
      <c r="L843" s="8">
        <f t="shared" si="102"/>
        <v>1848.8857400000002</v>
      </c>
      <c r="M843" s="8">
        <f t="shared" si="103"/>
        <v>5084.4357850000006</v>
      </c>
      <c r="N843" s="8">
        <f t="shared" si="104"/>
        <v>2311.1071750000001</v>
      </c>
      <c r="O843" s="8">
        <f t="shared" si="105"/>
        <v>9244.4287000000004</v>
      </c>
    </row>
    <row r="844" spans="1:15" outlineLevel="2" x14ac:dyDescent="0.25">
      <c r="A844" s="1" t="s">
        <v>732</v>
      </c>
      <c r="B844" s="1" t="s">
        <v>752</v>
      </c>
      <c r="C844" s="13">
        <v>337.3458</v>
      </c>
      <c r="D844" s="13">
        <v>2633.1282999999999</v>
      </c>
      <c r="E844" s="13">
        <v>194.65</v>
      </c>
      <c r="F844" s="13">
        <v>7655.5911999999998</v>
      </c>
      <c r="G844" s="8">
        <v>10820.7153</v>
      </c>
      <c r="H844" s="8">
        <f>+'Current &amp; Proposed Revenues'!D844*1.08+'Current &amp; Proposed Revenues'!F844*5.56</f>
        <v>8161.1563999999998</v>
      </c>
      <c r="I844" s="8">
        <f>(+C844+E844+'Current &amp; Proposed Revenues'!D844*0.79+'Current &amp; Proposed Revenues'!F844*0.85)*0.8</f>
        <v>2127.6471200000001</v>
      </c>
      <c r="J844" s="8">
        <f>(+C844+E844+'Current &amp; Proposed Revenues'!D844*0.79+'Current &amp; Proposed Revenues'!F844*0.85)*0.2</f>
        <v>531.91178000000002</v>
      </c>
      <c r="K844" s="8">
        <f t="shared" si="101"/>
        <v>10820.7153</v>
      </c>
      <c r="L844" s="8">
        <f t="shared" si="102"/>
        <v>2164.1430599999999</v>
      </c>
      <c r="M844" s="8">
        <f t="shared" si="103"/>
        <v>5951.3934150000005</v>
      </c>
      <c r="N844" s="8">
        <f t="shared" si="104"/>
        <v>2705.178825</v>
      </c>
      <c r="O844" s="8">
        <f t="shared" si="105"/>
        <v>10820.7153</v>
      </c>
    </row>
    <row r="845" spans="1:15" outlineLevel="2" x14ac:dyDescent="0.25">
      <c r="A845" s="1" t="s">
        <v>732</v>
      </c>
      <c r="B845" s="1" t="s">
        <v>753</v>
      </c>
      <c r="C845" s="13">
        <v>30.020000000000003</v>
      </c>
      <c r="D845" s="13">
        <v>1156.9129</v>
      </c>
      <c r="E845" s="13">
        <v>38.25</v>
      </c>
      <c r="F845" s="13">
        <v>7322.8481000000011</v>
      </c>
      <c r="G845" s="8">
        <v>8548.0310000000009</v>
      </c>
      <c r="H845" s="8">
        <f>+'Current &amp; Proposed Revenues'!D845*1.08+'Current &amp; Proposed Revenues'!F845*5.56</f>
        <v>7019.9632000000001</v>
      </c>
      <c r="I845" s="8">
        <f>(+C845+E845+'Current &amp; Proposed Revenues'!D845*0.79+'Current &amp; Proposed Revenues'!F845*0.85)*0.8</f>
        <v>1222.45424</v>
      </c>
      <c r="J845" s="8">
        <f>(+C845+E845+'Current &amp; Proposed Revenues'!D845*0.79+'Current &amp; Proposed Revenues'!F845*0.85)*0.2</f>
        <v>305.61356000000001</v>
      </c>
      <c r="K845" s="8">
        <f t="shared" si="101"/>
        <v>8548.0310000000009</v>
      </c>
      <c r="L845" s="8">
        <f t="shared" si="102"/>
        <v>1709.6062000000002</v>
      </c>
      <c r="M845" s="8">
        <f t="shared" si="103"/>
        <v>4701.4170500000009</v>
      </c>
      <c r="N845" s="8">
        <f t="shared" si="104"/>
        <v>2137.0077500000002</v>
      </c>
      <c r="O845" s="8">
        <f t="shared" si="105"/>
        <v>8548.0310000000009</v>
      </c>
    </row>
    <row r="846" spans="1:15" outlineLevel="2" x14ac:dyDescent="0.25">
      <c r="A846" s="1" t="s">
        <v>732</v>
      </c>
      <c r="B846" s="1" t="s">
        <v>754</v>
      </c>
      <c r="C846" s="13">
        <v>62.410000000000004</v>
      </c>
      <c r="D846" s="13">
        <v>3084.6005300000002</v>
      </c>
      <c r="E846" s="13">
        <v>10.199999999999999</v>
      </c>
      <c r="F846" s="13">
        <v>5376.5797999999995</v>
      </c>
      <c r="G846" s="8">
        <v>8533.7903299999998</v>
      </c>
      <c r="H846" s="8">
        <f>+'Current &amp; Proposed Revenues'!D846*1.08+'Current &amp; Proposed Revenues'!F846*5.56</f>
        <v>6445.0973199999999</v>
      </c>
      <c r="I846" s="8">
        <f>(+C846+E846+'Current &amp; Proposed Revenues'!D846*0.79+'Current &amp; Proposed Revenues'!F846*0.85)*0.8</f>
        <v>1670.9544080000001</v>
      </c>
      <c r="J846" s="8">
        <f>(+C846+E846+'Current &amp; Proposed Revenues'!D846*0.79+'Current &amp; Proposed Revenues'!F846*0.85)*0.2</f>
        <v>417.73860200000001</v>
      </c>
      <c r="K846" s="8">
        <f t="shared" si="101"/>
        <v>8533.7903299999998</v>
      </c>
      <c r="L846" s="8">
        <f t="shared" si="102"/>
        <v>1706.7580660000001</v>
      </c>
      <c r="M846" s="8">
        <f t="shared" si="103"/>
        <v>4693.5846815000004</v>
      </c>
      <c r="N846" s="8">
        <f t="shared" si="104"/>
        <v>2133.4475825</v>
      </c>
      <c r="O846" s="8">
        <f t="shared" si="105"/>
        <v>8533.7903299999998</v>
      </c>
    </row>
    <row r="847" spans="1:15" outlineLevel="2" x14ac:dyDescent="0.25">
      <c r="A847" s="1" t="s">
        <v>732</v>
      </c>
      <c r="B847" s="1" t="s">
        <v>755</v>
      </c>
      <c r="C847" s="13">
        <v>273.34000000000003</v>
      </c>
      <c r="D847" s="13">
        <v>1600.6826000000001</v>
      </c>
      <c r="E847" s="13">
        <v>102</v>
      </c>
      <c r="F847" s="13">
        <v>756.38</v>
      </c>
      <c r="G847" s="8">
        <v>2732.4026000000003</v>
      </c>
      <c r="H847" s="8">
        <f>+'Current &amp; Proposed Revenues'!D847*1.08+'Current &amp; Proposed Revenues'!F847*5.56</f>
        <v>1580.5383999999999</v>
      </c>
      <c r="I847" s="8">
        <f>(+C847+E847+'Current &amp; Proposed Revenues'!D847*0.79+'Current &amp; Proposed Revenues'!F847*0.85)*0.8</f>
        <v>921.49135999999999</v>
      </c>
      <c r="J847" s="8">
        <f>(+C847+E847+'Current &amp; Proposed Revenues'!D847*0.79+'Current &amp; Proposed Revenues'!F847*0.85)*0.2</f>
        <v>230.37284</v>
      </c>
      <c r="K847" s="8">
        <f t="shared" si="101"/>
        <v>2732.4025999999999</v>
      </c>
      <c r="L847" s="8">
        <f t="shared" si="102"/>
        <v>546.48052000000007</v>
      </c>
      <c r="M847" s="8">
        <f t="shared" si="103"/>
        <v>1502.8214300000004</v>
      </c>
      <c r="N847" s="8">
        <f t="shared" si="104"/>
        <v>683.10065000000009</v>
      </c>
      <c r="O847" s="8">
        <f t="shared" si="105"/>
        <v>2732.4026000000003</v>
      </c>
    </row>
    <row r="848" spans="1:15" outlineLevel="2" x14ac:dyDescent="0.25">
      <c r="A848" s="1" t="s">
        <v>732</v>
      </c>
      <c r="B848" s="1" t="s">
        <v>756</v>
      </c>
      <c r="C848" s="13">
        <v>45.290700000000001</v>
      </c>
      <c r="D848" s="13">
        <v>4530.9726000000001</v>
      </c>
      <c r="E848" s="13">
        <v>0</v>
      </c>
      <c r="F848" s="13">
        <v>9838.2602999999999</v>
      </c>
      <c r="G848" s="8">
        <v>14414.5236</v>
      </c>
      <c r="H848" s="8">
        <f>+'Current &amp; Proposed Revenues'!D848*1.08+'Current &amp; Proposed Revenues'!F848*5.56</f>
        <v>11150.473199999999</v>
      </c>
      <c r="I848" s="8">
        <f>(+C848+E848+'Current &amp; Proposed Revenues'!D848*0.79+'Current &amp; Proposed Revenues'!F848*0.85)*0.8</f>
        <v>2611.2403200000003</v>
      </c>
      <c r="J848" s="8">
        <f>(+C848+E848+'Current &amp; Proposed Revenues'!D848*0.79+'Current &amp; Proposed Revenues'!F848*0.85)*0.2</f>
        <v>652.81008000000008</v>
      </c>
      <c r="K848" s="8">
        <f t="shared" si="101"/>
        <v>14414.523599999999</v>
      </c>
      <c r="L848" s="8">
        <f t="shared" si="102"/>
        <v>2882.9047200000005</v>
      </c>
      <c r="M848" s="8">
        <f t="shared" si="103"/>
        <v>7927.9879800000008</v>
      </c>
      <c r="N848" s="8">
        <f t="shared" si="104"/>
        <v>3603.6309000000001</v>
      </c>
      <c r="O848" s="8">
        <f t="shared" si="105"/>
        <v>14414.5236</v>
      </c>
    </row>
    <row r="849" spans="1:15" outlineLevel="1" x14ac:dyDescent="0.25">
      <c r="A849" s="23" t="s">
        <v>1231</v>
      </c>
      <c r="B849" s="22"/>
      <c r="C849" s="13">
        <f t="shared" ref="C849:O849" si="107">SUBTOTAL(9,C825:C848)</f>
        <v>2576.7746000000002</v>
      </c>
      <c r="D849" s="13">
        <f t="shared" si="107"/>
        <v>57452.993620000016</v>
      </c>
      <c r="E849" s="13">
        <f t="shared" si="107"/>
        <v>2007.4951500000002</v>
      </c>
      <c r="F849" s="13">
        <f t="shared" si="107"/>
        <v>121612.00712000002</v>
      </c>
      <c r="G849" s="8">
        <f t="shared" si="107"/>
        <v>183649.27049000002</v>
      </c>
      <c r="H849" s="8">
        <f t="shared" si="107"/>
        <v>138667.01800000001</v>
      </c>
      <c r="I849" s="8">
        <f t="shared" si="107"/>
        <v>35985.801992000001</v>
      </c>
      <c r="J849" s="8">
        <f t="shared" si="107"/>
        <v>8996.4504980000002</v>
      </c>
      <c r="K849" s="8">
        <f t="shared" si="107"/>
        <v>183649.27049</v>
      </c>
      <c r="L849" s="8">
        <f t="shared" si="107"/>
        <v>36729.854097999996</v>
      </c>
      <c r="M849" s="8">
        <f t="shared" si="107"/>
        <v>101007.09876949999</v>
      </c>
      <c r="N849" s="8">
        <f t="shared" si="107"/>
        <v>45912.317622500006</v>
      </c>
      <c r="O849" s="8">
        <f t="shared" si="107"/>
        <v>183649.27049000002</v>
      </c>
    </row>
    <row r="850" spans="1:15" outlineLevel="2" x14ac:dyDescent="0.25">
      <c r="A850" s="1" t="s">
        <v>757</v>
      </c>
      <c r="B850" s="1" t="s">
        <v>758</v>
      </c>
      <c r="C850" s="13">
        <v>3639.8854999999999</v>
      </c>
      <c r="D850" s="13">
        <v>9551.4550999999992</v>
      </c>
      <c r="E850" s="13">
        <v>826.76099999999997</v>
      </c>
      <c r="F850" s="13">
        <v>21867.888070000001</v>
      </c>
      <c r="G850" s="8">
        <v>35885.989670000003</v>
      </c>
      <c r="H850" s="8">
        <f>+'Current &amp; Proposed Revenues'!D850*1.08+'Current &amp; Proposed Revenues'!F850*5.56</f>
        <v>24484.438519999996</v>
      </c>
      <c r="I850" s="8">
        <f>(+C850+E850+'Current &amp; Proposed Revenues'!D850*0.79+'Current &amp; Proposed Revenues'!F850*0.85)*0.8</f>
        <v>9121.2409200000002</v>
      </c>
      <c r="J850" s="8">
        <f>(+C850+E850+'Current &amp; Proposed Revenues'!D850*0.79+'Current &amp; Proposed Revenues'!F850*0.85)*0.2</f>
        <v>2280.31023</v>
      </c>
      <c r="K850" s="8">
        <f t="shared" si="101"/>
        <v>35885.989669999995</v>
      </c>
      <c r="L850" s="8">
        <f t="shared" si="102"/>
        <v>7177.1979340000007</v>
      </c>
      <c r="M850" s="8">
        <f t="shared" si="103"/>
        <v>19737.294318500004</v>
      </c>
      <c r="N850" s="8">
        <f t="shared" si="104"/>
        <v>8971.4974175000007</v>
      </c>
      <c r="O850" s="8">
        <f t="shared" si="105"/>
        <v>35885.989670000003</v>
      </c>
    </row>
    <row r="851" spans="1:15" outlineLevel="2" x14ac:dyDescent="0.25">
      <c r="A851" s="1" t="s">
        <v>757</v>
      </c>
      <c r="B851" s="1" t="s">
        <v>759</v>
      </c>
      <c r="C851" s="13">
        <v>456.18550000000005</v>
      </c>
      <c r="D851" s="13">
        <v>3497.6106000000004</v>
      </c>
      <c r="E851" s="13">
        <v>67.396500000000003</v>
      </c>
      <c r="F851" s="13">
        <v>4527.9598999999998</v>
      </c>
      <c r="G851" s="8">
        <v>8549.1525000000001</v>
      </c>
      <c r="H851" s="8">
        <f>+'Current &amp; Proposed Revenues'!D851*1.08+'Current &amp; Proposed Revenues'!F851*5.56</f>
        <v>5947.5388000000003</v>
      </c>
      <c r="I851" s="8">
        <f>(+C851+E851+'Current &amp; Proposed Revenues'!D851*0.79+'Current &amp; Proposed Revenues'!F851*0.85)*0.8</f>
        <v>2081.2909600000003</v>
      </c>
      <c r="J851" s="8">
        <f>(+C851+E851+'Current &amp; Proposed Revenues'!D851*0.79+'Current &amp; Proposed Revenues'!F851*0.85)*0.2</f>
        <v>520.32274000000007</v>
      </c>
      <c r="K851" s="8">
        <f t="shared" si="101"/>
        <v>8549.1525000000001</v>
      </c>
      <c r="L851" s="8">
        <f t="shared" si="102"/>
        <v>1709.8305</v>
      </c>
      <c r="M851" s="8">
        <f t="shared" si="103"/>
        <v>4702.0338750000001</v>
      </c>
      <c r="N851" s="8">
        <f t="shared" si="104"/>
        <v>2137.288125</v>
      </c>
      <c r="O851" s="8">
        <f t="shared" si="105"/>
        <v>8549.1525000000001</v>
      </c>
    </row>
    <row r="852" spans="1:15" outlineLevel="2" x14ac:dyDescent="0.25">
      <c r="A852" s="1" t="s">
        <v>757</v>
      </c>
      <c r="B852" s="1" t="s">
        <v>760</v>
      </c>
      <c r="C852" s="13">
        <v>1353.0804000000001</v>
      </c>
      <c r="D852" s="13">
        <v>2190.8359</v>
      </c>
      <c r="E852" s="13">
        <v>630.51299999999992</v>
      </c>
      <c r="F852" s="13">
        <v>8568.1828999999998</v>
      </c>
      <c r="G852" s="8">
        <v>12742.6122</v>
      </c>
      <c r="H852" s="8">
        <f>+'Current &amp; Proposed Revenues'!D852*1.08+'Current &amp; Proposed Revenues'!F852*5.56</f>
        <v>8697.2919999999995</v>
      </c>
      <c r="I852" s="8">
        <f>(+C852+E852+'Current &amp; Proposed Revenues'!D852*0.79+'Current &amp; Proposed Revenues'!F852*0.85)*0.8</f>
        <v>3236.2561600000004</v>
      </c>
      <c r="J852" s="8">
        <f>(+C852+E852+'Current &amp; Proposed Revenues'!D852*0.79+'Current &amp; Proposed Revenues'!F852*0.85)*0.2</f>
        <v>809.06404000000009</v>
      </c>
      <c r="K852" s="8">
        <f t="shared" si="101"/>
        <v>12742.6122</v>
      </c>
      <c r="L852" s="8">
        <f t="shared" si="102"/>
        <v>2548.5224400000002</v>
      </c>
      <c r="M852" s="8">
        <f t="shared" si="103"/>
        <v>7008.4367099999999</v>
      </c>
      <c r="N852" s="8">
        <f t="shared" si="104"/>
        <v>3185.6530499999999</v>
      </c>
      <c r="O852" s="8">
        <f t="shared" si="105"/>
        <v>12742.6122</v>
      </c>
    </row>
    <row r="853" spans="1:15" outlineLevel="2" x14ac:dyDescent="0.25">
      <c r="A853" s="1" t="s">
        <v>757</v>
      </c>
      <c r="B853" s="1" t="s">
        <v>761</v>
      </c>
      <c r="C853" s="13">
        <v>2257.8832000000002</v>
      </c>
      <c r="D853" s="13">
        <v>4617.7406000000001</v>
      </c>
      <c r="E853" s="13">
        <v>47.472499999999997</v>
      </c>
      <c r="F853" s="13">
        <v>5543.8807999999999</v>
      </c>
      <c r="G853" s="8">
        <v>12466.9771</v>
      </c>
      <c r="H853" s="8">
        <f>+'Current &amp; Proposed Revenues'!D853*1.08+'Current &amp; Proposed Revenues'!F853*5.56</f>
        <v>7475.6632</v>
      </c>
      <c r="I853" s="8">
        <f>(+C853+E853+'Current &amp; Proposed Revenues'!D853*0.79+'Current &amp; Proposed Revenues'!F853*0.85)*0.8</f>
        <v>3993.0511200000001</v>
      </c>
      <c r="J853" s="8">
        <f>(+C853+E853+'Current &amp; Proposed Revenues'!D853*0.79+'Current &amp; Proposed Revenues'!F853*0.85)*0.2</f>
        <v>998.26278000000002</v>
      </c>
      <c r="K853" s="8">
        <f t="shared" si="101"/>
        <v>12466.9771</v>
      </c>
      <c r="L853" s="8">
        <f t="shared" si="102"/>
        <v>2493.3954200000003</v>
      </c>
      <c r="M853" s="8">
        <f t="shared" si="103"/>
        <v>6856.8374050000002</v>
      </c>
      <c r="N853" s="8">
        <f t="shared" si="104"/>
        <v>3116.744275</v>
      </c>
      <c r="O853" s="8">
        <f t="shared" si="105"/>
        <v>12466.9771</v>
      </c>
    </row>
    <row r="854" spans="1:15" outlineLevel="2" x14ac:dyDescent="0.25">
      <c r="A854" s="1" t="s">
        <v>757</v>
      </c>
      <c r="B854" s="1" t="s">
        <v>762</v>
      </c>
      <c r="C854" s="13">
        <v>85.446399999999997</v>
      </c>
      <c r="D854" s="13">
        <v>193.54500000000002</v>
      </c>
      <c r="E854" s="13">
        <v>34</v>
      </c>
      <c r="F854" s="13">
        <v>2983.0857999999998</v>
      </c>
      <c r="G854" s="8">
        <v>3296.0771999999997</v>
      </c>
      <c r="H854" s="8">
        <f>+'Current &amp; Proposed Revenues'!D854*1.08+'Current &amp; Proposed Revenues'!F854*5.56</f>
        <v>2699.2928000000002</v>
      </c>
      <c r="I854" s="8">
        <f>(+C854+E854+'Current &amp; Proposed Revenues'!D854*0.79+'Current &amp; Proposed Revenues'!F854*0.85)*0.8</f>
        <v>477.42752000000002</v>
      </c>
      <c r="J854" s="8">
        <f>(+C854+E854+'Current &amp; Proposed Revenues'!D854*0.79+'Current &amp; Proposed Revenues'!F854*0.85)*0.2</f>
        <v>119.35688</v>
      </c>
      <c r="K854" s="8">
        <f t="shared" si="101"/>
        <v>3296.0772000000002</v>
      </c>
      <c r="L854" s="8">
        <f t="shared" si="102"/>
        <v>659.21543999999994</v>
      </c>
      <c r="M854" s="8">
        <f t="shared" si="103"/>
        <v>1812.8424600000001</v>
      </c>
      <c r="N854" s="8">
        <f t="shared" si="104"/>
        <v>824.01929999999993</v>
      </c>
      <c r="O854" s="8">
        <f t="shared" si="105"/>
        <v>3296.0771999999997</v>
      </c>
    </row>
    <row r="855" spans="1:15" outlineLevel="2" x14ac:dyDescent="0.25">
      <c r="A855" s="1" t="s">
        <v>757</v>
      </c>
      <c r="B855" s="1" t="s">
        <v>763</v>
      </c>
      <c r="C855" s="13">
        <v>4060.5526</v>
      </c>
      <c r="D855" s="13">
        <v>2503.0884999999998</v>
      </c>
      <c r="E855" s="13">
        <v>189.5925</v>
      </c>
      <c r="F855" s="13">
        <v>4382.1324000000004</v>
      </c>
      <c r="G855" s="8">
        <v>11135.366</v>
      </c>
      <c r="H855" s="8">
        <f>+'Current &amp; Proposed Revenues'!D855*1.08+'Current &amp; Proposed Revenues'!F855*5.56</f>
        <v>5246.6723999999995</v>
      </c>
      <c r="I855" s="8">
        <f>(+C855+E855+'Current &amp; Proposed Revenues'!D855*0.79+'Current &amp; Proposed Revenues'!F855*0.85)*0.8</f>
        <v>4710.9548800000002</v>
      </c>
      <c r="J855" s="8">
        <f>(+C855+E855+'Current &amp; Proposed Revenues'!D855*0.79+'Current &amp; Proposed Revenues'!F855*0.85)*0.2</f>
        <v>1177.7387200000001</v>
      </c>
      <c r="K855" s="8">
        <f t="shared" si="101"/>
        <v>11135.366</v>
      </c>
      <c r="L855" s="8">
        <f t="shared" si="102"/>
        <v>2227.0732000000003</v>
      </c>
      <c r="M855" s="8">
        <f t="shared" si="103"/>
        <v>6124.4513000000006</v>
      </c>
      <c r="N855" s="8">
        <f t="shared" si="104"/>
        <v>2783.8415</v>
      </c>
      <c r="O855" s="8">
        <f t="shared" si="105"/>
        <v>11135.366000000002</v>
      </c>
    </row>
    <row r="856" spans="1:15" outlineLevel="2" x14ac:dyDescent="0.25">
      <c r="A856" s="1" t="s">
        <v>757</v>
      </c>
      <c r="B856" s="1" t="s">
        <v>764</v>
      </c>
      <c r="C856" s="13">
        <v>935.94460000000004</v>
      </c>
      <c r="D856" s="13">
        <v>704.99</v>
      </c>
      <c r="E856" s="13">
        <v>192.86500000000001</v>
      </c>
      <c r="F856" s="13">
        <v>3482.2325000000001</v>
      </c>
      <c r="G856" s="8">
        <v>5316.0321000000004</v>
      </c>
      <c r="H856" s="8">
        <f>+'Current &amp; Proposed Revenues'!D856*1.08+'Current &amp; Proposed Revenues'!F856*5.56</f>
        <v>3427.6299999999997</v>
      </c>
      <c r="I856" s="8">
        <f>(+C856+E856+'Current &amp; Proposed Revenues'!D856*0.79+'Current &amp; Proposed Revenues'!F856*0.85)*0.8</f>
        <v>1510.7216800000001</v>
      </c>
      <c r="J856" s="8">
        <f>(+C856+E856+'Current &amp; Proposed Revenues'!D856*0.79+'Current &amp; Proposed Revenues'!F856*0.85)*0.2</f>
        <v>377.68042000000003</v>
      </c>
      <c r="K856" s="8">
        <f t="shared" si="101"/>
        <v>5316.0320999999994</v>
      </c>
      <c r="L856" s="8">
        <f t="shared" si="102"/>
        <v>1063.2064200000002</v>
      </c>
      <c r="M856" s="8">
        <f t="shared" si="103"/>
        <v>2923.8176550000003</v>
      </c>
      <c r="N856" s="8">
        <f t="shared" si="104"/>
        <v>1329.0080250000001</v>
      </c>
      <c r="O856" s="8">
        <f t="shared" si="105"/>
        <v>5316.0321000000004</v>
      </c>
    </row>
    <row r="857" spans="1:15" outlineLevel="2" x14ac:dyDescent="0.25">
      <c r="A857" s="1" t="s">
        <v>757</v>
      </c>
      <c r="B857" s="1" t="s">
        <v>765</v>
      </c>
      <c r="C857" s="13">
        <v>30104.0481</v>
      </c>
      <c r="D857" s="13">
        <v>9351.5521000000008</v>
      </c>
      <c r="E857" s="13">
        <v>724.65899999999999</v>
      </c>
      <c r="F857" s="13">
        <v>13423.5656</v>
      </c>
      <c r="G857" s="8">
        <v>53603.824800000002</v>
      </c>
      <c r="H857" s="8">
        <f>+'Current &amp; Proposed Revenues'!D857*1.08+'Current &amp; Proposed Revenues'!F857*5.56</f>
        <v>17044.425999999999</v>
      </c>
      <c r="I857" s="8">
        <f>(+C857+E857+'Current &amp; Proposed Revenues'!D857*0.79+'Current &amp; Proposed Revenues'!F857*0.85)*0.8</f>
        <v>29247.519040000003</v>
      </c>
      <c r="J857" s="8">
        <f>(+C857+E857+'Current &amp; Proposed Revenues'!D857*0.79+'Current &amp; Proposed Revenues'!F857*0.85)*0.2</f>
        <v>7311.8797600000007</v>
      </c>
      <c r="K857" s="8">
        <f t="shared" si="101"/>
        <v>53603.824800000009</v>
      </c>
      <c r="L857" s="8">
        <f t="shared" si="102"/>
        <v>10720.76496</v>
      </c>
      <c r="M857" s="8">
        <f t="shared" si="103"/>
        <v>29482.103640000005</v>
      </c>
      <c r="N857" s="8">
        <f t="shared" si="104"/>
        <v>13400.956200000001</v>
      </c>
      <c r="O857" s="8">
        <f t="shared" si="105"/>
        <v>53603.824800000002</v>
      </c>
    </row>
    <row r="858" spans="1:15" outlineLevel="2" x14ac:dyDescent="0.25">
      <c r="A858" s="1" t="s">
        <v>757</v>
      </c>
      <c r="B858" s="1" t="s">
        <v>766</v>
      </c>
      <c r="C858" s="13">
        <v>22611.048200000001</v>
      </c>
      <c r="D858" s="13">
        <v>598.40000000000009</v>
      </c>
      <c r="E858" s="13">
        <v>0</v>
      </c>
      <c r="F858" s="13">
        <v>1229.4380000000001</v>
      </c>
      <c r="G858" s="8">
        <v>24438.886200000001</v>
      </c>
      <c r="H858" s="8">
        <f>+'Current &amp; Proposed Revenues'!D858*1.08+'Current &amp; Proposed Revenues'!F858*5.56</f>
        <v>1412.0079999999998</v>
      </c>
      <c r="I858" s="8">
        <f>(+C858+E858+'Current &amp; Proposed Revenues'!D858*0.79+'Current &amp; Proposed Revenues'!F858*0.85)*0.8</f>
        <v>18421.502560000001</v>
      </c>
      <c r="J858" s="8">
        <f>(+C858+E858+'Current &amp; Proposed Revenues'!D858*0.79+'Current &amp; Proposed Revenues'!F858*0.85)*0.2</f>
        <v>4605.3756400000002</v>
      </c>
      <c r="K858" s="8">
        <f t="shared" si="101"/>
        <v>24438.886200000001</v>
      </c>
      <c r="L858" s="8">
        <f t="shared" si="102"/>
        <v>4887.7772400000003</v>
      </c>
      <c r="M858" s="8">
        <f t="shared" si="103"/>
        <v>13441.387410000001</v>
      </c>
      <c r="N858" s="8">
        <f t="shared" si="104"/>
        <v>6109.7215500000002</v>
      </c>
      <c r="O858" s="8">
        <f t="shared" si="105"/>
        <v>24438.886200000001</v>
      </c>
    </row>
    <row r="859" spans="1:15" outlineLevel="2" x14ac:dyDescent="0.25">
      <c r="A859" s="1" t="s">
        <v>757</v>
      </c>
      <c r="B859" s="1" t="s">
        <v>767</v>
      </c>
      <c r="C859" s="13">
        <v>647.76050000000009</v>
      </c>
      <c r="D859" s="13">
        <v>3334.3035</v>
      </c>
      <c r="E859" s="13">
        <v>60.893999999999998</v>
      </c>
      <c r="F859" s="13">
        <v>6473.9077000000007</v>
      </c>
      <c r="G859" s="8">
        <v>10516.8657</v>
      </c>
      <c r="H859" s="8">
        <f>+'Current &amp; Proposed Revenues'!D859*1.08+'Current &amp; Proposed Revenues'!F859*5.56</f>
        <v>7541.1271999999999</v>
      </c>
      <c r="I859" s="8">
        <f>(+C859+E859+'Current &amp; Proposed Revenues'!D859*0.79+'Current &amp; Proposed Revenues'!F859*0.85)*0.8</f>
        <v>2380.5908000000004</v>
      </c>
      <c r="J859" s="8">
        <f>(+C859+E859+'Current &amp; Proposed Revenues'!D859*0.79+'Current &amp; Proposed Revenues'!F859*0.85)*0.2</f>
        <v>595.1477000000001</v>
      </c>
      <c r="K859" s="8">
        <f t="shared" si="101"/>
        <v>10516.8657</v>
      </c>
      <c r="L859" s="8">
        <f t="shared" si="102"/>
        <v>2103.3731400000001</v>
      </c>
      <c r="M859" s="8">
        <f t="shared" si="103"/>
        <v>5784.276135000001</v>
      </c>
      <c r="N859" s="8">
        <f t="shared" si="104"/>
        <v>2629.2164250000001</v>
      </c>
      <c r="O859" s="8">
        <f t="shared" si="105"/>
        <v>10516.865700000002</v>
      </c>
    </row>
    <row r="860" spans="1:15" outlineLevel="2" x14ac:dyDescent="0.25">
      <c r="A860" s="1" t="s">
        <v>757</v>
      </c>
      <c r="B860" s="1" t="s">
        <v>768</v>
      </c>
      <c r="C860" s="13">
        <v>2708.4044000000004</v>
      </c>
      <c r="D860" s="13">
        <v>1952.9344999999998</v>
      </c>
      <c r="E860" s="13">
        <v>133.8665</v>
      </c>
      <c r="F860" s="13">
        <v>4223.2925999999998</v>
      </c>
      <c r="G860" s="8">
        <v>9018.4979999999996</v>
      </c>
      <c r="H860" s="8">
        <f>+'Current &amp; Proposed Revenues'!D860*1.08+'Current &amp; Proposed Revenues'!F860*5.56</f>
        <v>4791.1596</v>
      </c>
      <c r="I860" s="8">
        <f>(+C860+E860+'Current &amp; Proposed Revenues'!D860*0.79+'Current &amp; Proposed Revenues'!F860*0.85)*0.8</f>
        <v>3381.8707200000008</v>
      </c>
      <c r="J860" s="8">
        <f>(+C860+E860+'Current &amp; Proposed Revenues'!D860*0.79+'Current &amp; Proposed Revenues'!F860*0.85)*0.2</f>
        <v>845.4676800000002</v>
      </c>
      <c r="K860" s="8">
        <f t="shared" si="101"/>
        <v>9018.4980000000014</v>
      </c>
      <c r="L860" s="8">
        <f t="shared" si="102"/>
        <v>1803.6995999999999</v>
      </c>
      <c r="M860" s="8">
        <f t="shared" si="103"/>
        <v>4960.1738999999998</v>
      </c>
      <c r="N860" s="8">
        <f t="shared" si="104"/>
        <v>2254.6244999999999</v>
      </c>
      <c r="O860" s="8">
        <f t="shared" si="105"/>
        <v>9018.4979999999996</v>
      </c>
    </row>
    <row r="861" spans="1:15" outlineLevel="2" x14ac:dyDescent="0.25">
      <c r="A861" s="1" t="s">
        <v>757</v>
      </c>
      <c r="B861" s="1" t="s">
        <v>769</v>
      </c>
      <c r="C861" s="13">
        <v>3672.0622000000003</v>
      </c>
      <c r="D861" s="13">
        <v>6059.8659000000007</v>
      </c>
      <c r="E861" s="13">
        <v>191.845</v>
      </c>
      <c r="F861" s="13">
        <v>5415.1039000000001</v>
      </c>
      <c r="G861" s="8">
        <v>15338.877</v>
      </c>
      <c r="H861" s="8">
        <f>+'Current &amp; Proposed Revenues'!D861*1.08+'Current &amp; Proposed Revenues'!F861*5.56</f>
        <v>8196.848</v>
      </c>
      <c r="I861" s="8">
        <f>(+C861+E861+'Current &amp; Proposed Revenues'!D861*0.79+'Current &amp; Proposed Revenues'!F861*0.85)*0.8</f>
        <v>5713.6232000000009</v>
      </c>
      <c r="J861" s="8">
        <f>(+C861+E861+'Current &amp; Proposed Revenues'!D861*0.79+'Current &amp; Proposed Revenues'!F861*0.85)*0.2</f>
        <v>1428.4058000000002</v>
      </c>
      <c r="K861" s="8">
        <f t="shared" si="101"/>
        <v>15338.877</v>
      </c>
      <c r="L861" s="8">
        <f t="shared" si="102"/>
        <v>3067.7754000000004</v>
      </c>
      <c r="M861" s="8">
        <f t="shared" si="103"/>
        <v>8436.3823500000017</v>
      </c>
      <c r="N861" s="8">
        <f t="shared" si="104"/>
        <v>3834.7192500000001</v>
      </c>
      <c r="O861" s="8">
        <f t="shared" si="105"/>
        <v>15338.877000000002</v>
      </c>
    </row>
    <row r="862" spans="1:15" outlineLevel="2" x14ac:dyDescent="0.25">
      <c r="A862" s="1" t="s">
        <v>757</v>
      </c>
      <c r="B862" s="1" t="s">
        <v>770</v>
      </c>
      <c r="C862" s="13">
        <v>11097.801500000001</v>
      </c>
      <c r="D862" s="13">
        <v>1361.6031</v>
      </c>
      <c r="E862" s="13">
        <v>0</v>
      </c>
      <c r="F862" s="13">
        <v>1012.78</v>
      </c>
      <c r="G862" s="8">
        <v>13472.184600000002</v>
      </c>
      <c r="H862" s="8">
        <f>+'Current &amp; Proposed Revenues'!D862*1.08+'Current &amp; Proposed Revenues'!F862*5.56</f>
        <v>1664.8604</v>
      </c>
      <c r="I862" s="8">
        <f>(+C862+E862+'Current &amp; Proposed Revenues'!D862*0.79+'Current &amp; Proposed Revenues'!F862*0.85)*0.8</f>
        <v>9445.8593600000004</v>
      </c>
      <c r="J862" s="8">
        <f>(+C862+E862+'Current &amp; Proposed Revenues'!D862*0.79+'Current &amp; Proposed Revenues'!F862*0.85)*0.2</f>
        <v>2361.4648400000001</v>
      </c>
      <c r="K862" s="8">
        <f t="shared" si="101"/>
        <v>13472.184600000001</v>
      </c>
      <c r="L862" s="8">
        <f t="shared" si="102"/>
        <v>2694.4369200000006</v>
      </c>
      <c r="M862" s="8">
        <f t="shared" si="103"/>
        <v>7409.7015300000021</v>
      </c>
      <c r="N862" s="8">
        <f t="shared" si="104"/>
        <v>3368.0461500000006</v>
      </c>
      <c r="O862" s="8">
        <f t="shared" si="105"/>
        <v>13472.184600000002</v>
      </c>
    </row>
    <row r="863" spans="1:15" outlineLevel="2" x14ac:dyDescent="0.25">
      <c r="A863" s="1" t="s">
        <v>757</v>
      </c>
      <c r="B863" s="1" t="s">
        <v>771</v>
      </c>
      <c r="C863" s="13">
        <v>4946.5375999999997</v>
      </c>
      <c r="D863" s="13">
        <v>3056.7581000000005</v>
      </c>
      <c r="E863" s="13">
        <v>44.454999999999998</v>
      </c>
      <c r="F863" s="13">
        <v>5701.1822000000002</v>
      </c>
      <c r="G863" s="8">
        <v>13748.9329</v>
      </c>
      <c r="H863" s="8">
        <f>+'Current &amp; Proposed Revenues'!D863*1.08+'Current &amp; Proposed Revenues'!F863*5.56</f>
        <v>6710.5756000000001</v>
      </c>
      <c r="I863" s="8">
        <f>(+C863+E863+'Current &amp; Proposed Revenues'!D863*0.79+'Current &amp; Proposed Revenues'!F863*0.85)*0.8</f>
        <v>5630.6858400000001</v>
      </c>
      <c r="J863" s="8">
        <f>(+C863+E863+'Current &amp; Proposed Revenues'!D863*0.79+'Current &amp; Proposed Revenues'!F863*0.85)*0.2</f>
        <v>1407.67146</v>
      </c>
      <c r="K863" s="8">
        <f t="shared" si="101"/>
        <v>13748.9329</v>
      </c>
      <c r="L863" s="8">
        <f t="shared" si="102"/>
        <v>2749.78658</v>
      </c>
      <c r="M863" s="8">
        <f t="shared" si="103"/>
        <v>7561.9130950000008</v>
      </c>
      <c r="N863" s="8">
        <f t="shared" si="104"/>
        <v>3437.2332249999999</v>
      </c>
      <c r="O863" s="8">
        <f t="shared" si="105"/>
        <v>13748.9329</v>
      </c>
    </row>
    <row r="864" spans="1:15" outlineLevel="2" x14ac:dyDescent="0.25">
      <c r="A864" s="1" t="s">
        <v>757</v>
      </c>
      <c r="B864" s="1" t="s">
        <v>772</v>
      </c>
      <c r="C864" s="13">
        <v>11666.3092</v>
      </c>
      <c r="D864" s="13">
        <v>2654.5921600000001</v>
      </c>
      <c r="E864" s="13">
        <v>108.273</v>
      </c>
      <c r="F864" s="13">
        <v>1851.8489999999999</v>
      </c>
      <c r="G864" s="8">
        <v>16281.023359999999</v>
      </c>
      <c r="H864" s="8">
        <f>+'Current &amp; Proposed Revenues'!D864*1.08+'Current &amp; Proposed Revenues'!F864*5.56</f>
        <v>3139.4174399999997</v>
      </c>
      <c r="I864" s="8">
        <f>(+C864+E864+'Current &amp; Proposed Revenues'!D864*0.79+'Current &amp; Proposed Revenues'!F864*0.85)*0.8</f>
        <v>10513.284736000001</v>
      </c>
      <c r="J864" s="8">
        <f>(+C864+E864+'Current &amp; Proposed Revenues'!D864*0.79+'Current &amp; Proposed Revenues'!F864*0.85)*0.2</f>
        <v>2628.3211840000004</v>
      </c>
      <c r="K864" s="8">
        <f t="shared" si="101"/>
        <v>16281.023360000001</v>
      </c>
      <c r="L864" s="8">
        <f t="shared" si="102"/>
        <v>3256.2046719999998</v>
      </c>
      <c r="M864" s="8">
        <f t="shared" si="103"/>
        <v>8954.5628479999996</v>
      </c>
      <c r="N864" s="8">
        <f t="shared" si="104"/>
        <v>4070.2558399999998</v>
      </c>
      <c r="O864" s="8">
        <f t="shared" si="105"/>
        <v>16281.023359999999</v>
      </c>
    </row>
    <row r="865" spans="1:15" outlineLevel="2" x14ac:dyDescent="0.25">
      <c r="A865" s="1" t="s">
        <v>757</v>
      </c>
      <c r="B865" s="1" t="s">
        <v>773</v>
      </c>
      <c r="C865" s="13">
        <v>2594.9762000000001</v>
      </c>
      <c r="D865" s="13">
        <v>4361.9059000000007</v>
      </c>
      <c r="E865" s="13">
        <v>75.590500000000006</v>
      </c>
      <c r="F865" s="13">
        <v>6566.0193999999992</v>
      </c>
      <c r="G865" s="8">
        <v>13598.492</v>
      </c>
      <c r="H865" s="8">
        <f>+'Current &amp; Proposed Revenues'!D865*1.08+'Current &amp; Proposed Revenues'!F865*5.56</f>
        <v>8214.5059999999994</v>
      </c>
      <c r="I865" s="8">
        <f>(+C865+E865+'Current &amp; Proposed Revenues'!D865*0.79+'Current &amp; Proposed Revenues'!F865*0.85)*0.8</f>
        <v>4307.1888000000008</v>
      </c>
      <c r="J865" s="8">
        <f>(+C865+E865+'Current &amp; Proposed Revenues'!D865*0.79+'Current &amp; Proposed Revenues'!F865*0.85)*0.2</f>
        <v>1076.7972000000002</v>
      </c>
      <c r="K865" s="8">
        <f t="shared" si="101"/>
        <v>13598.492000000002</v>
      </c>
      <c r="L865" s="8">
        <f t="shared" si="102"/>
        <v>2719.6984000000002</v>
      </c>
      <c r="M865" s="8">
        <f t="shared" si="103"/>
        <v>7479.1706000000004</v>
      </c>
      <c r="N865" s="8">
        <f t="shared" si="104"/>
        <v>3399.623</v>
      </c>
      <c r="O865" s="8">
        <f t="shared" si="105"/>
        <v>13598.492</v>
      </c>
    </row>
    <row r="866" spans="1:15" outlineLevel="2" x14ac:dyDescent="0.25">
      <c r="A866" s="1" t="s">
        <v>757</v>
      </c>
      <c r="B866" s="1" t="s">
        <v>774</v>
      </c>
      <c r="C866" s="13">
        <v>3408.8579000000004</v>
      </c>
      <c r="D866" s="13">
        <v>5114.8239999999996</v>
      </c>
      <c r="E866" s="13">
        <v>301.32499999999999</v>
      </c>
      <c r="F866" s="13">
        <v>15662.514499999999</v>
      </c>
      <c r="G866" s="8">
        <v>24487.521399999998</v>
      </c>
      <c r="H866" s="8">
        <f>+'Current &amp; Proposed Revenues'!D866*1.08+'Current &amp; Proposed Revenues'!F866*5.56</f>
        <v>16539.597999999998</v>
      </c>
      <c r="I866" s="8">
        <f>(+C866+E866+'Current &amp; Proposed Revenues'!D866*0.79+'Current &amp; Proposed Revenues'!F866*0.85)*0.8</f>
        <v>6358.3387200000006</v>
      </c>
      <c r="J866" s="8">
        <f>(+C866+E866+'Current &amp; Proposed Revenues'!D866*0.79+'Current &amp; Proposed Revenues'!F866*0.85)*0.2</f>
        <v>1589.5846800000002</v>
      </c>
      <c r="K866" s="8">
        <f t="shared" si="101"/>
        <v>24487.521399999998</v>
      </c>
      <c r="L866" s="8">
        <f t="shared" si="102"/>
        <v>4897.5042800000001</v>
      </c>
      <c r="M866" s="8">
        <f t="shared" si="103"/>
        <v>13468.136769999999</v>
      </c>
      <c r="N866" s="8">
        <f t="shared" si="104"/>
        <v>6121.8803499999995</v>
      </c>
      <c r="O866" s="8">
        <f t="shared" si="105"/>
        <v>24487.521399999998</v>
      </c>
    </row>
    <row r="867" spans="1:15" outlineLevel="2" x14ac:dyDescent="0.25">
      <c r="A867" s="1" t="s">
        <v>757</v>
      </c>
      <c r="B867" s="1" t="s">
        <v>775</v>
      </c>
      <c r="C867" s="13">
        <v>1228.0629000000001</v>
      </c>
      <c r="D867" s="13">
        <v>1677.0908000000002</v>
      </c>
      <c r="E867" s="13">
        <v>1058.5730000000001</v>
      </c>
      <c r="F867" s="13">
        <v>11170.001899999999</v>
      </c>
      <c r="G867" s="8">
        <v>15133.728599999999</v>
      </c>
      <c r="H867" s="8">
        <f>+'Current &amp; Proposed Revenues'!D867*1.08+'Current &amp; Proposed Revenues'!F867*5.56</f>
        <v>10657.387599999998</v>
      </c>
      <c r="I867" s="8">
        <f>(+C867+E867+'Current &amp; Proposed Revenues'!D867*0.79+'Current &amp; Proposed Revenues'!F867*0.85)*0.8</f>
        <v>3581.0728000000004</v>
      </c>
      <c r="J867" s="8">
        <f>(+C867+E867+'Current &amp; Proposed Revenues'!D867*0.79+'Current &amp; Proposed Revenues'!F867*0.85)*0.2</f>
        <v>895.26820000000009</v>
      </c>
      <c r="K867" s="8">
        <f t="shared" si="101"/>
        <v>15133.728599999999</v>
      </c>
      <c r="L867" s="8">
        <f t="shared" si="102"/>
        <v>3026.7457199999999</v>
      </c>
      <c r="M867" s="8">
        <f t="shared" si="103"/>
        <v>8323.550729999999</v>
      </c>
      <c r="N867" s="8">
        <f t="shared" si="104"/>
        <v>3783.4321499999996</v>
      </c>
      <c r="O867" s="8">
        <f t="shared" si="105"/>
        <v>15133.728599999999</v>
      </c>
    </row>
    <row r="868" spans="1:15" outlineLevel="2" x14ac:dyDescent="0.25">
      <c r="A868" s="1" t="s">
        <v>757</v>
      </c>
      <c r="B868" s="1" t="s">
        <v>776</v>
      </c>
      <c r="C868" s="13">
        <v>707.05000000000007</v>
      </c>
      <c r="D868" s="13">
        <v>1864.1843000000001</v>
      </c>
      <c r="E868" s="13">
        <v>0</v>
      </c>
      <c r="F868" s="13">
        <v>1932.6791000000001</v>
      </c>
      <c r="G868" s="8">
        <v>4503.9134000000004</v>
      </c>
      <c r="H868" s="8">
        <f>+'Current &amp; Proposed Revenues'!D868*1.08+'Current &amp; Proposed Revenues'!F868*5.56</f>
        <v>2753.0367999999999</v>
      </c>
      <c r="I868" s="8">
        <f>(+C868+E868+'Current &amp; Proposed Revenues'!D868*0.79+'Current &amp; Proposed Revenues'!F868*0.85)*0.8</f>
        <v>1400.7012800000002</v>
      </c>
      <c r="J868" s="8">
        <f>(+C868+E868+'Current &amp; Proposed Revenues'!D868*0.79+'Current &amp; Proposed Revenues'!F868*0.85)*0.2</f>
        <v>350.17532000000006</v>
      </c>
      <c r="K868" s="8">
        <f t="shared" si="101"/>
        <v>4503.9134000000004</v>
      </c>
      <c r="L868" s="8">
        <f t="shared" si="102"/>
        <v>900.78268000000014</v>
      </c>
      <c r="M868" s="8">
        <f t="shared" si="103"/>
        <v>2477.1523700000002</v>
      </c>
      <c r="N868" s="8">
        <f t="shared" si="104"/>
        <v>1125.9783500000001</v>
      </c>
      <c r="O868" s="8">
        <f t="shared" si="105"/>
        <v>4503.9134000000004</v>
      </c>
    </row>
    <row r="869" spans="1:15" outlineLevel="2" x14ac:dyDescent="0.25">
      <c r="A869" s="1" t="s">
        <v>757</v>
      </c>
      <c r="B869" s="1" t="s">
        <v>777</v>
      </c>
      <c r="C869" s="13">
        <v>171.95140000000001</v>
      </c>
      <c r="D869" s="13">
        <v>229.18720000000002</v>
      </c>
      <c r="E869" s="13">
        <v>0</v>
      </c>
      <c r="F869" s="13">
        <v>0</v>
      </c>
      <c r="G869" s="8">
        <v>401.1386</v>
      </c>
      <c r="H869" s="8">
        <f>+'Current &amp; Proposed Revenues'!D869*1.08+'Current &amp; Proposed Revenues'!F869*5.56</f>
        <v>132.3648</v>
      </c>
      <c r="I869" s="8">
        <f>(+C869+E869+'Current &amp; Proposed Revenues'!D869*0.79+'Current &amp; Proposed Revenues'!F869*0.85)*0.8</f>
        <v>215.01904000000002</v>
      </c>
      <c r="J869" s="8">
        <f>(+C869+E869+'Current &amp; Proposed Revenues'!D869*0.79+'Current &amp; Proposed Revenues'!F869*0.85)*0.2</f>
        <v>53.754760000000005</v>
      </c>
      <c r="K869" s="8">
        <f t="shared" si="101"/>
        <v>401.1386</v>
      </c>
      <c r="L869" s="8">
        <f t="shared" si="102"/>
        <v>80.227720000000005</v>
      </c>
      <c r="M869" s="8">
        <f t="shared" si="103"/>
        <v>220.62623000000002</v>
      </c>
      <c r="N869" s="8">
        <f t="shared" si="104"/>
        <v>100.28465</v>
      </c>
      <c r="O869" s="8">
        <f t="shared" si="105"/>
        <v>401.13860000000005</v>
      </c>
    </row>
    <row r="870" spans="1:15" outlineLevel="1" x14ac:dyDescent="0.25">
      <c r="A870" s="23" t="s">
        <v>1230</v>
      </c>
      <c r="B870" s="22"/>
      <c r="C870" s="13">
        <f t="shared" ref="C870:O870" si="108">SUBTOTAL(9,C850:C869)</f>
        <v>108353.84830000003</v>
      </c>
      <c r="D870" s="13">
        <f t="shared" si="108"/>
        <v>64876.467259999998</v>
      </c>
      <c r="E870" s="13">
        <f t="shared" si="108"/>
        <v>4688.0814999999993</v>
      </c>
      <c r="F870" s="13">
        <f t="shared" si="108"/>
        <v>126017.69627</v>
      </c>
      <c r="G870" s="8">
        <f t="shared" si="108"/>
        <v>303936.09333</v>
      </c>
      <c r="H870" s="8">
        <f t="shared" si="108"/>
        <v>146775.84315999999</v>
      </c>
      <c r="I870" s="8">
        <f t="shared" si="108"/>
        <v>125728.20013600001</v>
      </c>
      <c r="J870" s="8">
        <f t="shared" si="108"/>
        <v>31432.050034000004</v>
      </c>
      <c r="K870" s="8">
        <f t="shared" si="108"/>
        <v>303936.09333</v>
      </c>
      <c r="L870" s="8">
        <f t="shared" si="108"/>
        <v>60787.218666000001</v>
      </c>
      <c r="M870" s="8">
        <f t="shared" si="108"/>
        <v>167164.85133150002</v>
      </c>
      <c r="N870" s="8">
        <f t="shared" si="108"/>
        <v>75984.023332500001</v>
      </c>
      <c r="O870" s="8">
        <f t="shared" si="108"/>
        <v>303936.09333</v>
      </c>
    </row>
    <row r="871" spans="1:15" outlineLevel="2" x14ac:dyDescent="0.25">
      <c r="A871" s="1" t="s">
        <v>778</v>
      </c>
      <c r="B871" s="1" t="s">
        <v>779</v>
      </c>
      <c r="C871" s="13">
        <v>0</v>
      </c>
      <c r="D871" s="13">
        <v>2884.9612000000002</v>
      </c>
      <c r="E871" s="13">
        <v>0</v>
      </c>
      <c r="F871" s="13">
        <v>6266.6082999999999</v>
      </c>
      <c r="G871" s="8">
        <v>9151.5694999999996</v>
      </c>
      <c r="H871" s="8">
        <f>+'Current &amp; Proposed Revenues'!D871*1.08+'Current &amp; Proposed Revenues'!F871*5.56</f>
        <v>7101.8035999999993</v>
      </c>
      <c r="I871" s="8">
        <f>(+C871+E871+'Current &amp; Proposed Revenues'!D871*0.79+'Current &amp; Proposed Revenues'!F871*0.85)*0.8</f>
        <v>1639.8127200000004</v>
      </c>
      <c r="J871" s="8">
        <f>(+C871+E871+'Current &amp; Proposed Revenues'!D871*0.79+'Current &amp; Proposed Revenues'!F871*0.85)*0.2</f>
        <v>409.95318000000009</v>
      </c>
      <c r="K871" s="8">
        <f t="shared" si="101"/>
        <v>9151.5694999999996</v>
      </c>
      <c r="L871" s="8">
        <f t="shared" si="102"/>
        <v>1830.3139000000001</v>
      </c>
      <c r="M871" s="8">
        <f t="shared" si="103"/>
        <v>5033.3632250000001</v>
      </c>
      <c r="N871" s="8">
        <f t="shared" si="104"/>
        <v>2287.8923749999999</v>
      </c>
      <c r="O871" s="8">
        <f t="shared" si="105"/>
        <v>9151.5694999999996</v>
      </c>
    </row>
    <row r="872" spans="1:15" outlineLevel="2" x14ac:dyDescent="0.25">
      <c r="A872" s="1" t="s">
        <v>778</v>
      </c>
      <c r="B872" s="1" t="s">
        <v>780</v>
      </c>
      <c r="C872" s="13">
        <v>23.700000000000003</v>
      </c>
      <c r="D872" s="13">
        <v>2761.2606999999998</v>
      </c>
      <c r="E872" s="13">
        <v>0</v>
      </c>
      <c r="F872" s="13">
        <v>5998.4138999999996</v>
      </c>
      <c r="G872" s="8">
        <v>8783.3745999999992</v>
      </c>
      <c r="H872" s="8">
        <f>+'Current &amp; Proposed Revenues'!D872*1.08+'Current &amp; Proposed Revenues'!F872*5.56</f>
        <v>6797.7311999999993</v>
      </c>
      <c r="I872" s="8">
        <f>(+C872+E872+'Current &amp; Proposed Revenues'!D872*0.79+'Current &amp; Proposed Revenues'!F872*0.85)*0.8</f>
        <v>1588.5147200000001</v>
      </c>
      <c r="J872" s="8">
        <f>(+C872+E872+'Current &amp; Proposed Revenues'!D872*0.79+'Current &amp; Proposed Revenues'!F872*0.85)*0.2</f>
        <v>397.12868000000003</v>
      </c>
      <c r="K872" s="8">
        <f t="shared" si="101"/>
        <v>8783.3745999999992</v>
      </c>
      <c r="L872" s="8">
        <f t="shared" si="102"/>
        <v>1756.6749199999999</v>
      </c>
      <c r="M872" s="8">
        <f t="shared" si="103"/>
        <v>4830.8560299999999</v>
      </c>
      <c r="N872" s="8">
        <f t="shared" si="104"/>
        <v>2195.8436499999998</v>
      </c>
      <c r="O872" s="8">
        <f t="shared" si="105"/>
        <v>8783.3745999999992</v>
      </c>
    </row>
    <row r="873" spans="1:15" outlineLevel="2" x14ac:dyDescent="0.25">
      <c r="A873" s="1" t="s">
        <v>778</v>
      </c>
      <c r="B873" s="1" t="s">
        <v>781</v>
      </c>
      <c r="C873" s="13">
        <v>0</v>
      </c>
      <c r="D873" s="13">
        <v>156.4442</v>
      </c>
      <c r="E873" s="13">
        <v>0</v>
      </c>
      <c r="F873" s="13">
        <v>108.97</v>
      </c>
      <c r="G873" s="8">
        <v>265.41419999999999</v>
      </c>
      <c r="H873" s="8">
        <f>+'Current &amp; Proposed Revenues'!D873*1.08+'Current &amp; Proposed Revenues'!F873*5.56</f>
        <v>184.87279999999998</v>
      </c>
      <c r="I873" s="8">
        <f>(+C873+E873+'Current &amp; Proposed Revenues'!D873*0.79+'Current &amp; Proposed Revenues'!F873*0.85)*0.8</f>
        <v>64.433120000000017</v>
      </c>
      <c r="J873" s="8">
        <f>(+C873+E873+'Current &amp; Proposed Revenues'!D873*0.79+'Current &amp; Proposed Revenues'!F873*0.85)*0.2</f>
        <v>16.108280000000004</v>
      </c>
      <c r="K873" s="8">
        <f t="shared" si="101"/>
        <v>265.41419999999999</v>
      </c>
      <c r="L873" s="8">
        <f t="shared" si="102"/>
        <v>53.082840000000004</v>
      </c>
      <c r="M873" s="8">
        <f t="shared" si="103"/>
        <v>145.97781000000001</v>
      </c>
      <c r="N873" s="8">
        <f t="shared" si="104"/>
        <v>66.353549999999998</v>
      </c>
      <c r="O873" s="8">
        <f t="shared" si="105"/>
        <v>265.41419999999999</v>
      </c>
    </row>
    <row r="874" spans="1:15" outlineLevel="2" x14ac:dyDescent="0.25">
      <c r="A874" s="1" t="s">
        <v>778</v>
      </c>
      <c r="B874" s="1" t="s">
        <v>782</v>
      </c>
      <c r="C874" s="13">
        <v>0</v>
      </c>
      <c r="D874" s="13">
        <v>572.18260000000009</v>
      </c>
      <c r="E874" s="13">
        <v>0</v>
      </c>
      <c r="F874" s="13">
        <v>179.48000000000002</v>
      </c>
      <c r="G874" s="8">
        <v>751.66260000000011</v>
      </c>
      <c r="H874" s="8">
        <f>+'Current &amp; Proposed Revenues'!D874*1.08+'Current &amp; Proposed Revenues'!F874*5.56</f>
        <v>486.13840000000005</v>
      </c>
      <c r="I874" s="8">
        <f>(+C874+E874+'Current &amp; Proposed Revenues'!D874*0.79+'Current &amp; Proposed Revenues'!F874*0.85)*0.8</f>
        <v>212.41936000000001</v>
      </c>
      <c r="J874" s="8">
        <f>(+C874+E874+'Current &amp; Proposed Revenues'!D874*0.79+'Current &amp; Proposed Revenues'!F874*0.85)*0.2</f>
        <v>53.104840000000003</v>
      </c>
      <c r="K874" s="8">
        <f t="shared" si="101"/>
        <v>751.6626</v>
      </c>
      <c r="L874" s="8">
        <f t="shared" si="102"/>
        <v>150.33252000000002</v>
      </c>
      <c r="M874" s="8">
        <f t="shared" si="103"/>
        <v>413.4144300000001</v>
      </c>
      <c r="N874" s="8">
        <f t="shared" si="104"/>
        <v>187.91565000000003</v>
      </c>
      <c r="O874" s="8">
        <f t="shared" si="105"/>
        <v>751.66260000000011</v>
      </c>
    </row>
    <row r="875" spans="1:15" outlineLevel="2" x14ac:dyDescent="0.25">
      <c r="A875" s="1" t="s">
        <v>778</v>
      </c>
      <c r="B875" s="1" t="s">
        <v>783</v>
      </c>
      <c r="C875" s="13">
        <v>21.330000000000002</v>
      </c>
      <c r="D875" s="13">
        <v>2439.6019999999999</v>
      </c>
      <c r="E875" s="13">
        <v>10.0215</v>
      </c>
      <c r="F875" s="13">
        <v>2405.0320000000002</v>
      </c>
      <c r="G875" s="8">
        <v>4875.9854999999998</v>
      </c>
      <c r="H875" s="8">
        <f>+'Current &amp; Proposed Revenues'!D875*1.08+'Current &amp; Proposed Revenues'!F875*5.56</f>
        <v>3495.08</v>
      </c>
      <c r="I875" s="8">
        <f>(+C875+E875+'Current &amp; Proposed Revenues'!D875*0.79+'Current &amp; Proposed Revenues'!F875*0.85)*0.8</f>
        <v>1104.7243999999998</v>
      </c>
      <c r="J875" s="8">
        <f>(+C875+E875+'Current &amp; Proposed Revenues'!D875*0.79+'Current &amp; Proposed Revenues'!F875*0.85)*0.2</f>
        <v>276.18109999999996</v>
      </c>
      <c r="K875" s="8">
        <f t="shared" si="101"/>
        <v>4875.9854999999998</v>
      </c>
      <c r="L875" s="8">
        <f t="shared" si="102"/>
        <v>975.19709999999998</v>
      </c>
      <c r="M875" s="8">
        <f t="shared" si="103"/>
        <v>2681.7920250000002</v>
      </c>
      <c r="N875" s="8">
        <f t="shared" si="104"/>
        <v>1218.9963749999999</v>
      </c>
      <c r="O875" s="8">
        <f t="shared" si="105"/>
        <v>4875.9854999999998</v>
      </c>
    </row>
    <row r="876" spans="1:15" outlineLevel="2" x14ac:dyDescent="0.25">
      <c r="A876" s="1" t="s">
        <v>778</v>
      </c>
      <c r="B876" s="1" t="s">
        <v>784</v>
      </c>
      <c r="C876" s="13">
        <v>15.8</v>
      </c>
      <c r="D876" s="13">
        <v>1453.0461</v>
      </c>
      <c r="E876" s="13">
        <v>0</v>
      </c>
      <c r="F876" s="13">
        <v>1275.5899999999999</v>
      </c>
      <c r="G876" s="8">
        <v>2744.4360999999999</v>
      </c>
      <c r="H876" s="8">
        <f>+'Current &amp; Proposed Revenues'!D876*1.08+'Current &amp; Proposed Revenues'!F876*5.56</f>
        <v>1945.6324</v>
      </c>
      <c r="I876" s="8">
        <f>(+C876+E876+'Current &amp; Proposed Revenues'!D876*0.79+'Current &amp; Proposed Revenues'!F876*0.85)*0.8</f>
        <v>639.04295999999999</v>
      </c>
      <c r="J876" s="8">
        <f>(+C876+E876+'Current &amp; Proposed Revenues'!D876*0.79+'Current &amp; Proposed Revenues'!F876*0.85)*0.2</f>
        <v>159.76074</v>
      </c>
      <c r="K876" s="8">
        <f t="shared" si="101"/>
        <v>2744.4361000000004</v>
      </c>
      <c r="L876" s="8">
        <f t="shared" si="102"/>
        <v>548.88721999999996</v>
      </c>
      <c r="M876" s="8">
        <f t="shared" si="103"/>
        <v>1509.4398550000001</v>
      </c>
      <c r="N876" s="8">
        <f t="shared" si="104"/>
        <v>686.10902499999997</v>
      </c>
      <c r="O876" s="8">
        <f t="shared" si="105"/>
        <v>2744.4360999999999</v>
      </c>
    </row>
    <row r="877" spans="1:15" outlineLevel="2" x14ac:dyDescent="0.25">
      <c r="A877" s="1" t="s">
        <v>778</v>
      </c>
      <c r="B877" s="1" t="s">
        <v>785</v>
      </c>
      <c r="C877" s="13">
        <v>23.700000000000003</v>
      </c>
      <c r="D877" s="13">
        <v>2828.0383999999999</v>
      </c>
      <c r="E877" s="13">
        <v>0</v>
      </c>
      <c r="F877" s="13">
        <v>1557.5018</v>
      </c>
      <c r="G877" s="8">
        <v>4409.2402000000002</v>
      </c>
      <c r="H877" s="8">
        <f>+'Current &amp; Proposed Revenues'!D877*1.08+'Current &amp; Proposed Revenues'!F877*5.56</f>
        <v>2984.2744000000002</v>
      </c>
      <c r="I877" s="8">
        <f>(+C877+E877+'Current &amp; Proposed Revenues'!D877*0.79+'Current &amp; Proposed Revenues'!F877*0.85)*0.8</f>
        <v>1139.97264</v>
      </c>
      <c r="J877" s="8">
        <f>(+C877+E877+'Current &amp; Proposed Revenues'!D877*0.79+'Current &amp; Proposed Revenues'!F877*0.85)*0.2</f>
        <v>284.99315999999999</v>
      </c>
      <c r="K877" s="8">
        <f t="shared" si="101"/>
        <v>4409.2402000000002</v>
      </c>
      <c r="L877" s="8">
        <f t="shared" si="102"/>
        <v>881.84804000000008</v>
      </c>
      <c r="M877" s="8">
        <f t="shared" si="103"/>
        <v>2425.0821100000003</v>
      </c>
      <c r="N877" s="8">
        <f t="shared" si="104"/>
        <v>1102.31005</v>
      </c>
      <c r="O877" s="8">
        <f t="shared" si="105"/>
        <v>4409.2402000000002</v>
      </c>
    </row>
    <row r="878" spans="1:15" outlineLevel="2" x14ac:dyDescent="0.25">
      <c r="A878" s="1" t="s">
        <v>778</v>
      </c>
      <c r="B878" s="1" t="s">
        <v>786</v>
      </c>
      <c r="C878" s="13">
        <v>40.914099999999998</v>
      </c>
      <c r="D878" s="13">
        <v>1662.8788000000002</v>
      </c>
      <c r="E878" s="13">
        <v>0</v>
      </c>
      <c r="F878" s="13">
        <v>829.26170000000002</v>
      </c>
      <c r="G878" s="8">
        <v>2533.0546000000004</v>
      </c>
      <c r="H878" s="8">
        <f>+'Current &amp; Proposed Revenues'!D878*1.08+'Current &amp; Proposed Revenues'!F878*5.56</f>
        <v>1679.6764000000001</v>
      </c>
      <c r="I878" s="8">
        <f>(+C878+E878+'Current &amp; Proposed Revenues'!D878*0.79+'Current &amp; Proposed Revenues'!F878*0.85)*0.8</f>
        <v>682.70256000000006</v>
      </c>
      <c r="J878" s="8">
        <f>(+C878+E878+'Current &amp; Proposed Revenues'!D878*0.79+'Current &amp; Proposed Revenues'!F878*0.85)*0.2</f>
        <v>170.67564000000002</v>
      </c>
      <c r="K878" s="8">
        <f t="shared" si="101"/>
        <v>2533.0545999999999</v>
      </c>
      <c r="L878" s="8">
        <f t="shared" si="102"/>
        <v>506.61092000000008</v>
      </c>
      <c r="M878" s="8">
        <f t="shared" si="103"/>
        <v>1393.1800300000002</v>
      </c>
      <c r="N878" s="8">
        <f t="shared" si="104"/>
        <v>633.2636500000001</v>
      </c>
      <c r="O878" s="8">
        <f t="shared" si="105"/>
        <v>2533.0546000000004</v>
      </c>
    </row>
    <row r="879" spans="1:15" outlineLevel="2" x14ac:dyDescent="0.25">
      <c r="A879" s="1" t="s">
        <v>778</v>
      </c>
      <c r="B879" s="1" t="s">
        <v>416</v>
      </c>
      <c r="C879" s="13">
        <v>0</v>
      </c>
      <c r="D879" s="13">
        <v>91.63000000000001</v>
      </c>
      <c r="E879" s="13">
        <v>0</v>
      </c>
      <c r="F879" s="13">
        <v>128.19999999999999</v>
      </c>
      <c r="G879" s="8">
        <v>219.82999999999998</v>
      </c>
      <c r="H879" s="8">
        <f>+'Current &amp; Proposed Revenues'!D879*1.08+'Current &amp; Proposed Revenues'!F879*5.56</f>
        <v>164.12</v>
      </c>
      <c r="I879" s="8">
        <f>(+C879+E879+'Current &amp; Proposed Revenues'!D879*0.79+'Current &amp; Proposed Revenues'!F879*0.85)*0.8</f>
        <v>44.568000000000005</v>
      </c>
      <c r="J879" s="8">
        <f>(+C879+E879+'Current &amp; Proposed Revenues'!D879*0.79+'Current &amp; Proposed Revenues'!F879*0.85)*0.2</f>
        <v>11.142000000000001</v>
      </c>
      <c r="K879" s="8">
        <f t="shared" si="101"/>
        <v>219.83</v>
      </c>
      <c r="L879" s="8">
        <f t="shared" si="102"/>
        <v>43.966000000000001</v>
      </c>
      <c r="M879" s="8">
        <f t="shared" si="103"/>
        <v>120.90649999999999</v>
      </c>
      <c r="N879" s="8">
        <f t="shared" si="104"/>
        <v>54.957499999999996</v>
      </c>
      <c r="O879" s="8">
        <f t="shared" si="105"/>
        <v>219.82999999999998</v>
      </c>
    </row>
    <row r="880" spans="1:15" outlineLevel="2" x14ac:dyDescent="0.25">
      <c r="A880" s="1" t="s">
        <v>778</v>
      </c>
      <c r="B880" s="1" t="s">
        <v>787</v>
      </c>
      <c r="C880" s="13">
        <v>0</v>
      </c>
      <c r="D880" s="13">
        <v>496.298</v>
      </c>
      <c r="E880" s="13">
        <v>0</v>
      </c>
      <c r="F880" s="13">
        <v>0</v>
      </c>
      <c r="G880" s="8">
        <v>496.298</v>
      </c>
      <c r="H880" s="8">
        <f>+'Current &amp; Proposed Revenues'!D880*1.08+'Current &amp; Proposed Revenues'!F880*5.56</f>
        <v>286.63200000000001</v>
      </c>
      <c r="I880" s="8">
        <f>(+C880+E880+'Current &amp; Proposed Revenues'!D880*0.79+'Current &amp; Proposed Revenues'!F880*0.85)*0.8</f>
        <v>167.7328</v>
      </c>
      <c r="J880" s="8">
        <f>(+C880+E880+'Current &amp; Proposed Revenues'!D880*0.79+'Current &amp; Proposed Revenues'!F880*0.85)*0.2</f>
        <v>41.933199999999999</v>
      </c>
      <c r="K880" s="8">
        <f t="shared" si="101"/>
        <v>496.298</v>
      </c>
      <c r="L880" s="8">
        <f t="shared" si="102"/>
        <v>99.259600000000006</v>
      </c>
      <c r="M880" s="8">
        <f t="shared" si="103"/>
        <v>272.96390000000002</v>
      </c>
      <c r="N880" s="8">
        <f t="shared" si="104"/>
        <v>124.0745</v>
      </c>
      <c r="O880" s="8">
        <f t="shared" si="105"/>
        <v>496.29800000000006</v>
      </c>
    </row>
    <row r="881" spans="1:15" outlineLevel="2" x14ac:dyDescent="0.25">
      <c r="A881" s="1" t="s">
        <v>778</v>
      </c>
      <c r="B881" s="1" t="s">
        <v>788</v>
      </c>
      <c r="C881" s="13">
        <v>0</v>
      </c>
      <c r="D881" s="13">
        <v>1065.8626000000002</v>
      </c>
      <c r="E881" s="13">
        <v>0</v>
      </c>
      <c r="F881" s="13">
        <v>333.32</v>
      </c>
      <c r="G881" s="8">
        <v>1399.1826000000001</v>
      </c>
      <c r="H881" s="8">
        <f>+'Current &amp; Proposed Revenues'!D881*1.08+'Current &amp; Proposed Revenues'!F881*5.56</f>
        <v>904.69840000000011</v>
      </c>
      <c r="I881" s="8">
        <f>(+C881+E881+'Current &amp; Proposed Revenues'!D881*0.79+'Current &amp; Proposed Revenues'!F881*0.85)*0.8</f>
        <v>395.58736000000005</v>
      </c>
      <c r="J881" s="8">
        <f>(+C881+E881+'Current &amp; Proposed Revenues'!D881*0.79+'Current &amp; Proposed Revenues'!F881*0.85)*0.2</f>
        <v>98.896840000000012</v>
      </c>
      <c r="K881" s="8">
        <f t="shared" ref="K881:K948" si="109">SUM(H881:J881)</f>
        <v>1399.1826000000003</v>
      </c>
      <c r="L881" s="8">
        <f t="shared" ref="L881:L948" si="110">+G881*0.2</f>
        <v>279.83652000000001</v>
      </c>
      <c r="M881" s="8">
        <f t="shared" ref="M881:M948" si="111">+G881*0.55</f>
        <v>769.55043000000012</v>
      </c>
      <c r="N881" s="8">
        <f t="shared" ref="N881:N948" si="112">+G881*0.25</f>
        <v>349.79565000000002</v>
      </c>
      <c r="O881" s="8">
        <f t="shared" ref="O881:O948" si="113">SUM(L881:N881)</f>
        <v>1399.1826000000001</v>
      </c>
    </row>
    <row r="882" spans="1:15" outlineLevel="2" x14ac:dyDescent="0.25">
      <c r="A882" s="1" t="s">
        <v>778</v>
      </c>
      <c r="B882" s="1" t="s">
        <v>789</v>
      </c>
      <c r="C882" s="13">
        <v>0</v>
      </c>
      <c r="D882" s="13">
        <v>747.49510000000009</v>
      </c>
      <c r="E882" s="13">
        <v>0</v>
      </c>
      <c r="F882" s="13">
        <v>1809.1584</v>
      </c>
      <c r="G882" s="8">
        <v>2556.6535000000003</v>
      </c>
      <c r="H882" s="8">
        <f>+'Current &amp; Proposed Revenues'!D882*1.08+'Current &amp; Proposed Revenues'!F882*5.56</f>
        <v>2000.9628</v>
      </c>
      <c r="I882" s="8">
        <f>(+C882+E882+'Current &amp; Proposed Revenues'!D882*0.79+'Current &amp; Proposed Revenues'!F882*0.85)*0.8</f>
        <v>444.55256000000008</v>
      </c>
      <c r="J882" s="8">
        <f>(+C882+E882+'Current &amp; Proposed Revenues'!D882*0.79+'Current &amp; Proposed Revenues'!F882*0.85)*0.2</f>
        <v>111.13814000000002</v>
      </c>
      <c r="K882" s="8">
        <f t="shared" si="109"/>
        <v>2556.6535000000003</v>
      </c>
      <c r="L882" s="8">
        <f t="shared" si="110"/>
        <v>511.33070000000009</v>
      </c>
      <c r="M882" s="8">
        <f t="shared" si="111"/>
        <v>1406.1594250000003</v>
      </c>
      <c r="N882" s="8">
        <f t="shared" si="112"/>
        <v>639.16337500000009</v>
      </c>
      <c r="O882" s="8">
        <f t="shared" si="113"/>
        <v>2556.6535000000003</v>
      </c>
    </row>
    <row r="883" spans="1:15" outlineLevel="2" x14ac:dyDescent="0.25">
      <c r="A883" s="1" t="s">
        <v>778</v>
      </c>
      <c r="B883" s="1" t="s">
        <v>790</v>
      </c>
      <c r="C883" s="13">
        <v>0</v>
      </c>
      <c r="D883" s="13">
        <v>125.9071</v>
      </c>
      <c r="E883" s="13">
        <v>0</v>
      </c>
      <c r="F883" s="13">
        <v>0</v>
      </c>
      <c r="G883" s="8">
        <v>125.9071</v>
      </c>
      <c r="H883" s="8">
        <f>+'Current &amp; Proposed Revenues'!D883*1.08+'Current &amp; Proposed Revenues'!F883*5.56</f>
        <v>72.716400000000007</v>
      </c>
      <c r="I883" s="8">
        <f>(+C883+E883+'Current &amp; Proposed Revenues'!D883*0.79+'Current &amp; Proposed Revenues'!F883*0.85)*0.8</f>
        <v>42.55256</v>
      </c>
      <c r="J883" s="8">
        <f>(+C883+E883+'Current &amp; Proposed Revenues'!D883*0.79+'Current &amp; Proposed Revenues'!F883*0.85)*0.2</f>
        <v>10.63814</v>
      </c>
      <c r="K883" s="8">
        <f t="shared" si="109"/>
        <v>125.90710000000001</v>
      </c>
      <c r="L883" s="8">
        <f t="shared" si="110"/>
        <v>25.181420000000003</v>
      </c>
      <c r="M883" s="8">
        <f t="shared" si="111"/>
        <v>69.248905000000008</v>
      </c>
      <c r="N883" s="8">
        <f t="shared" si="112"/>
        <v>31.476775</v>
      </c>
      <c r="O883" s="8">
        <f t="shared" si="113"/>
        <v>125.90710000000001</v>
      </c>
    </row>
    <row r="884" spans="1:15" outlineLevel="2" x14ac:dyDescent="0.25">
      <c r="A884" s="1" t="s">
        <v>778</v>
      </c>
      <c r="B884" s="1" t="s">
        <v>791</v>
      </c>
      <c r="C884" s="13">
        <v>0</v>
      </c>
      <c r="D884" s="13">
        <v>63.580000000000005</v>
      </c>
      <c r="E884" s="13">
        <v>0</v>
      </c>
      <c r="F884" s="13">
        <v>0</v>
      </c>
      <c r="G884" s="8">
        <v>63.580000000000005</v>
      </c>
      <c r="H884" s="8">
        <f>+'Current &amp; Proposed Revenues'!D884*1.08+'Current &amp; Proposed Revenues'!F884*5.56</f>
        <v>36.72</v>
      </c>
      <c r="I884" s="8">
        <f>(+C884+E884+'Current &amp; Proposed Revenues'!D884*0.79+'Current &amp; Proposed Revenues'!F884*0.85)*0.8</f>
        <v>21.488</v>
      </c>
      <c r="J884" s="8">
        <f>(+C884+E884+'Current &amp; Proposed Revenues'!D884*0.79+'Current &amp; Proposed Revenues'!F884*0.85)*0.2</f>
        <v>5.3719999999999999</v>
      </c>
      <c r="K884" s="8">
        <f t="shared" si="109"/>
        <v>63.58</v>
      </c>
      <c r="L884" s="8">
        <f t="shared" si="110"/>
        <v>12.716000000000001</v>
      </c>
      <c r="M884" s="8">
        <f t="shared" si="111"/>
        <v>34.969000000000008</v>
      </c>
      <c r="N884" s="8">
        <f t="shared" si="112"/>
        <v>15.895000000000001</v>
      </c>
      <c r="O884" s="8">
        <f t="shared" si="113"/>
        <v>63.580000000000013</v>
      </c>
    </row>
    <row r="885" spans="1:15" outlineLevel="2" x14ac:dyDescent="0.25">
      <c r="A885" s="1" t="s">
        <v>778</v>
      </c>
      <c r="B885" s="1" t="s">
        <v>436</v>
      </c>
      <c r="C885" s="13">
        <v>18.470199999999998</v>
      </c>
      <c r="D885" s="13">
        <v>4074.7674000000002</v>
      </c>
      <c r="E885" s="13">
        <v>0</v>
      </c>
      <c r="F885" s="13">
        <v>2702.1355000000003</v>
      </c>
      <c r="G885" s="8">
        <v>6795.3731000000007</v>
      </c>
      <c r="H885" s="8">
        <f>+'Current &amp; Proposed Revenues'!D885*1.08+'Current &amp; Proposed Revenues'!F885*5.56</f>
        <v>4697.1596</v>
      </c>
      <c r="I885" s="8">
        <f>(+C885+E885+'Current &amp; Proposed Revenues'!D885*0.79+'Current &amp; Proposed Revenues'!F885*0.85)*0.8</f>
        <v>1678.5708</v>
      </c>
      <c r="J885" s="8">
        <f>(+C885+E885+'Current &amp; Proposed Revenues'!D885*0.79+'Current &amp; Proposed Revenues'!F885*0.85)*0.2</f>
        <v>419.64269999999999</v>
      </c>
      <c r="K885" s="8">
        <f t="shared" si="109"/>
        <v>6795.3731000000007</v>
      </c>
      <c r="L885" s="8">
        <f t="shared" si="110"/>
        <v>1359.0746200000003</v>
      </c>
      <c r="M885" s="8">
        <f t="shared" si="111"/>
        <v>3737.4552050000007</v>
      </c>
      <c r="N885" s="8">
        <f t="shared" si="112"/>
        <v>1698.8432750000002</v>
      </c>
      <c r="O885" s="8">
        <f t="shared" si="113"/>
        <v>6795.3731000000016</v>
      </c>
    </row>
    <row r="886" spans="1:15" outlineLevel="2" x14ac:dyDescent="0.25">
      <c r="A886" s="1" t="s">
        <v>778</v>
      </c>
      <c r="B886" s="1" t="s">
        <v>662</v>
      </c>
      <c r="C886" s="13">
        <v>27.207599999999999</v>
      </c>
      <c r="D886" s="13">
        <v>2593.2411999999999</v>
      </c>
      <c r="E886" s="13">
        <v>0</v>
      </c>
      <c r="F886" s="13">
        <v>11013.597900000001</v>
      </c>
      <c r="G886" s="8">
        <v>13634.046700000001</v>
      </c>
      <c r="H886" s="8">
        <f>+'Current &amp; Proposed Revenues'!D886*1.08+'Current &amp; Proposed Revenues'!F886*5.56</f>
        <v>11050.8372</v>
      </c>
      <c r="I886" s="8">
        <f>(+C886+E886+'Current &amp; Proposed Revenues'!D886*0.79+'Current &amp; Proposed Revenues'!F886*0.85)*0.8</f>
        <v>2066.5675999999999</v>
      </c>
      <c r="J886" s="8">
        <f>(+C886+E886+'Current &amp; Proposed Revenues'!D886*0.79+'Current &amp; Proposed Revenues'!F886*0.85)*0.2</f>
        <v>516.64189999999996</v>
      </c>
      <c r="K886" s="8">
        <f t="shared" si="109"/>
        <v>13634.046700000001</v>
      </c>
      <c r="L886" s="8">
        <f t="shared" si="110"/>
        <v>2726.8093400000002</v>
      </c>
      <c r="M886" s="8">
        <f t="shared" si="111"/>
        <v>7498.7256850000012</v>
      </c>
      <c r="N886" s="8">
        <f t="shared" si="112"/>
        <v>3408.5116750000002</v>
      </c>
      <c r="O886" s="8">
        <f t="shared" si="113"/>
        <v>13634.046700000001</v>
      </c>
    </row>
    <row r="887" spans="1:15" outlineLevel="2" x14ac:dyDescent="0.25">
      <c r="A887" s="1" t="s">
        <v>778</v>
      </c>
      <c r="B887" s="1" t="s">
        <v>792</v>
      </c>
      <c r="C887" s="13">
        <v>7.9</v>
      </c>
      <c r="D887" s="13">
        <v>1235.7147</v>
      </c>
      <c r="E887" s="13">
        <v>0</v>
      </c>
      <c r="F887" s="13">
        <v>923.04</v>
      </c>
      <c r="G887" s="8">
        <v>2166.6547</v>
      </c>
      <c r="H887" s="8">
        <f>+'Current &amp; Proposed Revenues'!D887*1.08+'Current &amp; Proposed Revenues'!F887*5.56</f>
        <v>1514.3148000000001</v>
      </c>
      <c r="I887" s="8">
        <f>(+C887+E887+'Current &amp; Proposed Revenues'!D887*0.79+'Current &amp; Proposed Revenues'!F887*0.85)*0.8</f>
        <v>521.87191999999993</v>
      </c>
      <c r="J887" s="8">
        <f>(+C887+E887+'Current &amp; Proposed Revenues'!D887*0.79+'Current &amp; Proposed Revenues'!F887*0.85)*0.2</f>
        <v>130.46797999999998</v>
      </c>
      <c r="K887" s="8">
        <f t="shared" si="109"/>
        <v>2166.6547</v>
      </c>
      <c r="L887" s="8">
        <f t="shared" si="110"/>
        <v>433.33094000000006</v>
      </c>
      <c r="M887" s="8">
        <f t="shared" si="111"/>
        <v>1191.6600850000002</v>
      </c>
      <c r="N887" s="8">
        <f t="shared" si="112"/>
        <v>541.66367500000001</v>
      </c>
      <c r="O887" s="8">
        <f t="shared" si="113"/>
        <v>2166.6547</v>
      </c>
    </row>
    <row r="888" spans="1:15" outlineLevel="2" x14ac:dyDescent="0.25">
      <c r="A888" s="1" t="s">
        <v>778</v>
      </c>
      <c r="B888" s="1" t="s">
        <v>793</v>
      </c>
      <c r="C888" s="13">
        <v>106.65</v>
      </c>
      <c r="D888" s="13">
        <v>582.3741</v>
      </c>
      <c r="E888" s="13">
        <v>38.504999999999995</v>
      </c>
      <c r="F888" s="13">
        <v>269.22000000000003</v>
      </c>
      <c r="G888" s="8">
        <v>996.7491</v>
      </c>
      <c r="H888" s="8">
        <f>+'Current &amp; Proposed Revenues'!D888*1.08+'Current &amp; Proposed Revenues'!F888*5.56</f>
        <v>569.86439999999993</v>
      </c>
      <c r="I888" s="8">
        <f>(+C888+E888+'Current &amp; Proposed Revenues'!D888*0.79+'Current &amp; Proposed Revenues'!F888*0.85)*0.8</f>
        <v>341.50776000000002</v>
      </c>
      <c r="J888" s="8">
        <f>(+C888+E888+'Current &amp; Proposed Revenues'!D888*0.79+'Current &amp; Proposed Revenues'!F888*0.85)*0.2</f>
        <v>85.376940000000005</v>
      </c>
      <c r="K888" s="8">
        <f t="shared" si="109"/>
        <v>996.74909999999988</v>
      </c>
      <c r="L888" s="8">
        <f t="shared" si="110"/>
        <v>199.34982000000002</v>
      </c>
      <c r="M888" s="8">
        <f t="shared" si="111"/>
        <v>548.21200500000009</v>
      </c>
      <c r="N888" s="8">
        <f t="shared" si="112"/>
        <v>249.187275</v>
      </c>
      <c r="O888" s="8">
        <f t="shared" si="113"/>
        <v>996.74910000000011</v>
      </c>
    </row>
    <row r="889" spans="1:15" outlineLevel="2" x14ac:dyDescent="0.25">
      <c r="A889" s="1" t="s">
        <v>778</v>
      </c>
      <c r="B889" s="1" t="s">
        <v>794</v>
      </c>
      <c r="C889" s="13">
        <v>0</v>
      </c>
      <c r="D889" s="13">
        <v>613.22910000000002</v>
      </c>
      <c r="E889" s="13">
        <v>0</v>
      </c>
      <c r="F889" s="13">
        <v>699.45920000000001</v>
      </c>
      <c r="G889" s="8">
        <v>1312.6883</v>
      </c>
      <c r="H889" s="8">
        <f>+'Current &amp; Proposed Revenues'!D889*1.08+'Current &amp; Proposed Revenues'!F889*5.56</f>
        <v>960.87159999999994</v>
      </c>
      <c r="I889" s="8">
        <f>(+C889+E889+'Current &amp; Proposed Revenues'!D889*0.79+'Current &amp; Proposed Revenues'!F889*0.85)*0.8</f>
        <v>281.45336000000003</v>
      </c>
      <c r="J889" s="8">
        <f>(+C889+E889+'Current &amp; Proposed Revenues'!D889*0.79+'Current &amp; Proposed Revenues'!F889*0.85)*0.2</f>
        <v>70.363340000000008</v>
      </c>
      <c r="K889" s="8">
        <f t="shared" si="109"/>
        <v>1312.6883</v>
      </c>
      <c r="L889" s="8">
        <f t="shared" si="110"/>
        <v>262.53766000000002</v>
      </c>
      <c r="M889" s="8">
        <f t="shared" si="111"/>
        <v>721.97856500000012</v>
      </c>
      <c r="N889" s="8">
        <f t="shared" si="112"/>
        <v>328.17207500000001</v>
      </c>
      <c r="O889" s="8">
        <f t="shared" si="113"/>
        <v>1312.6883</v>
      </c>
    </row>
    <row r="890" spans="1:15" outlineLevel="2" x14ac:dyDescent="0.25">
      <c r="A890" s="1" t="s">
        <v>778</v>
      </c>
      <c r="B890" s="1" t="s">
        <v>795</v>
      </c>
      <c r="C890" s="13">
        <v>0</v>
      </c>
      <c r="D890" s="13">
        <v>0</v>
      </c>
      <c r="E890" s="13">
        <v>0</v>
      </c>
      <c r="F890" s="13">
        <v>115.38</v>
      </c>
      <c r="G890" s="8">
        <v>115.38</v>
      </c>
      <c r="H890" s="8">
        <f>+'Current &amp; Proposed Revenues'!D890*1.08+'Current &amp; Proposed Revenues'!F890*5.56</f>
        <v>100.08</v>
      </c>
      <c r="I890" s="8">
        <f>(+C890+E890+'Current &amp; Proposed Revenues'!D890*0.79+'Current &amp; Proposed Revenues'!F890*0.85)*0.8</f>
        <v>12.24</v>
      </c>
      <c r="J890" s="8">
        <f>(+C890+E890+'Current &amp; Proposed Revenues'!D890*0.79+'Current &amp; Proposed Revenues'!F890*0.85)*0.2</f>
        <v>3.06</v>
      </c>
      <c r="K890" s="8">
        <f t="shared" si="109"/>
        <v>115.38</v>
      </c>
      <c r="L890" s="8">
        <f t="shared" si="110"/>
        <v>23.076000000000001</v>
      </c>
      <c r="M890" s="8">
        <f t="shared" si="111"/>
        <v>63.459000000000003</v>
      </c>
      <c r="N890" s="8">
        <f t="shared" si="112"/>
        <v>28.844999999999999</v>
      </c>
      <c r="O890" s="8">
        <f t="shared" si="113"/>
        <v>115.38</v>
      </c>
    </row>
    <row r="891" spans="1:15" outlineLevel="2" x14ac:dyDescent="0.25">
      <c r="A891" s="1" t="s">
        <v>778</v>
      </c>
      <c r="B891" s="1" t="s">
        <v>381</v>
      </c>
      <c r="C891" s="13">
        <v>0</v>
      </c>
      <c r="D891" s="13">
        <v>183.821</v>
      </c>
      <c r="E891" s="13">
        <v>0</v>
      </c>
      <c r="F891" s="13">
        <v>448.7</v>
      </c>
      <c r="G891" s="8">
        <v>632.52099999999996</v>
      </c>
      <c r="H891" s="8">
        <f>+'Current &amp; Proposed Revenues'!D891*1.08+'Current &amp; Proposed Revenues'!F891*5.56</f>
        <v>495.36399999999998</v>
      </c>
      <c r="I891" s="8">
        <f>(+C891+E891+'Current &amp; Proposed Revenues'!D891*0.79+'Current &amp; Proposed Revenues'!F891*0.85)*0.8</f>
        <v>109.72559999999999</v>
      </c>
      <c r="J891" s="8">
        <f>(+C891+E891+'Current &amp; Proposed Revenues'!D891*0.79+'Current &amp; Proposed Revenues'!F891*0.85)*0.2</f>
        <v>27.431399999999996</v>
      </c>
      <c r="K891" s="8">
        <f t="shared" si="109"/>
        <v>632.52099999999996</v>
      </c>
      <c r="L891" s="8">
        <f t="shared" si="110"/>
        <v>126.5042</v>
      </c>
      <c r="M891" s="8">
        <f t="shared" si="111"/>
        <v>347.88655</v>
      </c>
      <c r="N891" s="8">
        <f t="shared" si="112"/>
        <v>158.13024999999999</v>
      </c>
      <c r="O891" s="8">
        <f t="shared" si="113"/>
        <v>632.52099999999996</v>
      </c>
    </row>
    <row r="892" spans="1:15" outlineLevel="2" x14ac:dyDescent="0.25">
      <c r="A892" s="1" t="s">
        <v>778</v>
      </c>
      <c r="B892" s="1" t="s">
        <v>796</v>
      </c>
      <c r="C892" s="13">
        <v>0</v>
      </c>
      <c r="D892" s="13">
        <v>81.008400000000009</v>
      </c>
      <c r="E892" s="13">
        <v>0</v>
      </c>
      <c r="F892" s="13">
        <v>0</v>
      </c>
      <c r="G892" s="8">
        <v>81.008400000000009</v>
      </c>
      <c r="H892" s="8">
        <f>+'Current &amp; Proposed Revenues'!D892*1.08+'Current &amp; Proposed Revenues'!F892*5.56</f>
        <v>46.785600000000002</v>
      </c>
      <c r="I892" s="8">
        <f>(+C892+E892+'Current &amp; Proposed Revenues'!D892*0.79+'Current &amp; Proposed Revenues'!F892*0.85)*0.8</f>
        <v>27.378240000000002</v>
      </c>
      <c r="J892" s="8">
        <f>(+C892+E892+'Current &amp; Proposed Revenues'!D892*0.79+'Current &amp; Proposed Revenues'!F892*0.85)*0.2</f>
        <v>6.8445600000000004</v>
      </c>
      <c r="K892" s="8">
        <f t="shared" si="109"/>
        <v>81.008400000000009</v>
      </c>
      <c r="L892" s="8">
        <f t="shared" si="110"/>
        <v>16.201680000000003</v>
      </c>
      <c r="M892" s="8">
        <f t="shared" si="111"/>
        <v>44.554620000000007</v>
      </c>
      <c r="N892" s="8">
        <f t="shared" si="112"/>
        <v>20.252100000000002</v>
      </c>
      <c r="O892" s="8">
        <f t="shared" si="113"/>
        <v>81.008400000000009</v>
      </c>
    </row>
    <row r="893" spans="1:15" outlineLevel="2" x14ac:dyDescent="0.25">
      <c r="A893" s="1" t="s">
        <v>778</v>
      </c>
      <c r="B893" s="1" t="s">
        <v>797</v>
      </c>
      <c r="C893" s="13">
        <v>0</v>
      </c>
      <c r="D893" s="13">
        <v>0</v>
      </c>
      <c r="E893" s="13">
        <v>0</v>
      </c>
      <c r="F893" s="13">
        <v>102.56</v>
      </c>
      <c r="G893" s="8">
        <v>102.56</v>
      </c>
      <c r="H893" s="8">
        <f>+'Current &amp; Proposed Revenues'!D893*1.08+'Current &amp; Proposed Revenues'!F893*5.56</f>
        <v>88.96</v>
      </c>
      <c r="I893" s="8">
        <f>(+C893+E893+'Current &amp; Proposed Revenues'!D893*0.79+'Current &amp; Proposed Revenues'!F893*0.85)*0.8</f>
        <v>10.88</v>
      </c>
      <c r="J893" s="8">
        <f>(+C893+E893+'Current &amp; Proposed Revenues'!D893*0.79+'Current &amp; Proposed Revenues'!F893*0.85)*0.2</f>
        <v>2.72</v>
      </c>
      <c r="K893" s="8">
        <f t="shared" si="109"/>
        <v>102.55999999999999</v>
      </c>
      <c r="L893" s="8">
        <f t="shared" si="110"/>
        <v>20.512</v>
      </c>
      <c r="M893" s="8">
        <f t="shared" si="111"/>
        <v>56.408000000000008</v>
      </c>
      <c r="N893" s="8">
        <f t="shared" si="112"/>
        <v>25.64</v>
      </c>
      <c r="O893" s="8">
        <f t="shared" si="113"/>
        <v>102.56000000000002</v>
      </c>
    </row>
    <row r="894" spans="1:15" outlineLevel="1" x14ac:dyDescent="0.25">
      <c r="A894" s="23" t="s">
        <v>1229</v>
      </c>
      <c r="B894" s="22"/>
      <c r="C894" s="13">
        <f t="shared" ref="C894:O894" si="114">SUBTOTAL(9,C871:C893)</f>
        <v>285.67189999999999</v>
      </c>
      <c r="D894" s="13">
        <f t="shared" si="114"/>
        <v>26713.342700000005</v>
      </c>
      <c r="E894" s="13">
        <f t="shared" si="114"/>
        <v>48.526499999999999</v>
      </c>
      <c r="F894" s="13">
        <f t="shared" si="114"/>
        <v>37165.628699999987</v>
      </c>
      <c r="G894" s="8">
        <f t="shared" si="114"/>
        <v>64213.169799999996</v>
      </c>
      <c r="H894" s="8">
        <f t="shared" si="114"/>
        <v>47665.296000000002</v>
      </c>
      <c r="I894" s="8">
        <f t="shared" si="114"/>
        <v>13238.29904</v>
      </c>
      <c r="J894" s="8">
        <f t="shared" si="114"/>
        <v>3309.57476</v>
      </c>
      <c r="K894" s="8">
        <f t="shared" si="114"/>
        <v>64213.169799999996</v>
      </c>
      <c r="L894" s="8">
        <f t="shared" si="114"/>
        <v>12842.633959999999</v>
      </c>
      <c r="M894" s="8">
        <f t="shared" si="114"/>
        <v>35317.243390000018</v>
      </c>
      <c r="N894" s="8">
        <f t="shared" si="114"/>
        <v>16053.292449999999</v>
      </c>
      <c r="O894" s="8">
        <f t="shared" si="114"/>
        <v>64213.169800000003</v>
      </c>
    </row>
    <row r="895" spans="1:15" outlineLevel="2" x14ac:dyDescent="0.25">
      <c r="A895" s="1" t="s">
        <v>798</v>
      </c>
      <c r="B895" s="1" t="s">
        <v>799</v>
      </c>
      <c r="C895" s="13">
        <v>114.55000000000001</v>
      </c>
      <c r="D895" s="13">
        <v>145.86000000000001</v>
      </c>
      <c r="E895" s="13">
        <v>0</v>
      </c>
      <c r="F895" s="13">
        <v>0</v>
      </c>
      <c r="G895" s="8">
        <v>260.41000000000003</v>
      </c>
      <c r="H895" s="8">
        <f>+'Current &amp; Proposed Revenues'!D895*1.08+'Current &amp; Proposed Revenues'!F895*5.56</f>
        <v>84.240000000000009</v>
      </c>
      <c r="I895" s="8">
        <f>(+C895+E895+'Current &amp; Proposed Revenues'!D895*0.79+'Current &amp; Proposed Revenues'!F895*0.85)*0.8</f>
        <v>140.93600000000001</v>
      </c>
      <c r="J895" s="8">
        <f>(+C895+E895+'Current &amp; Proposed Revenues'!D895*0.79+'Current &amp; Proposed Revenues'!F895*0.85)*0.2</f>
        <v>35.234000000000002</v>
      </c>
      <c r="K895" s="8">
        <f t="shared" si="109"/>
        <v>260.41000000000003</v>
      </c>
      <c r="L895" s="8">
        <f t="shared" si="110"/>
        <v>52.082000000000008</v>
      </c>
      <c r="M895" s="8">
        <f t="shared" si="111"/>
        <v>143.22550000000004</v>
      </c>
      <c r="N895" s="8">
        <f t="shared" si="112"/>
        <v>65.102500000000006</v>
      </c>
      <c r="O895" s="8">
        <f t="shared" si="113"/>
        <v>260.41000000000008</v>
      </c>
    </row>
    <row r="896" spans="1:15" outlineLevel="2" x14ac:dyDescent="0.25">
      <c r="A896" s="1" t="s">
        <v>798</v>
      </c>
      <c r="B896" s="1" t="s">
        <v>800</v>
      </c>
      <c r="C896" s="13">
        <v>69.52000000000001</v>
      </c>
      <c r="D896" s="13">
        <v>516.74644999999998</v>
      </c>
      <c r="E896" s="13">
        <v>0</v>
      </c>
      <c r="F896" s="13">
        <v>166.66</v>
      </c>
      <c r="G896" s="8">
        <v>752.92644999999993</v>
      </c>
      <c r="H896" s="8">
        <f>+'Current &amp; Proposed Revenues'!D896*1.08+'Current &amp; Proposed Revenues'!F896*5.56</f>
        <v>443.0018</v>
      </c>
      <c r="I896" s="8">
        <f>(+C896+E896+'Current &amp; Proposed Revenues'!D896*0.79+'Current &amp; Proposed Revenues'!F896*0.85)*0.8</f>
        <v>247.93972000000005</v>
      </c>
      <c r="J896" s="8">
        <f>(+C896+E896+'Current &amp; Proposed Revenues'!D896*0.79+'Current &amp; Proposed Revenues'!F896*0.85)*0.2</f>
        <v>61.984930000000013</v>
      </c>
      <c r="K896" s="8">
        <f t="shared" si="109"/>
        <v>752.92645000000005</v>
      </c>
      <c r="L896" s="8">
        <f t="shared" si="110"/>
        <v>150.58528999999999</v>
      </c>
      <c r="M896" s="8">
        <f t="shared" si="111"/>
        <v>414.10954750000002</v>
      </c>
      <c r="N896" s="8">
        <f t="shared" si="112"/>
        <v>188.23161249999998</v>
      </c>
      <c r="O896" s="8">
        <f t="shared" si="113"/>
        <v>752.92644999999993</v>
      </c>
    </row>
    <row r="897" spans="1:15" outlineLevel="2" x14ac:dyDescent="0.25">
      <c r="A897" s="1" t="s">
        <v>798</v>
      </c>
      <c r="B897" s="1" t="s">
        <v>801</v>
      </c>
      <c r="C897" s="13">
        <v>39.9345</v>
      </c>
      <c r="D897" s="13">
        <v>448.8</v>
      </c>
      <c r="E897" s="13">
        <v>0</v>
      </c>
      <c r="F897" s="13">
        <v>203.38930000000002</v>
      </c>
      <c r="G897" s="8">
        <v>692.12380000000007</v>
      </c>
      <c r="H897" s="8">
        <f>+'Current &amp; Proposed Revenues'!D897*1.08+'Current &amp; Proposed Revenues'!F897*5.56</f>
        <v>435.61880000000002</v>
      </c>
      <c r="I897" s="8">
        <f>(+C897+E897+'Current &amp; Proposed Revenues'!D897*0.79+'Current &amp; Proposed Revenues'!F897*0.85)*0.8</f>
        <v>205.20400000000006</v>
      </c>
      <c r="J897" s="8">
        <f>(+C897+E897+'Current &amp; Proposed Revenues'!D897*0.79+'Current &amp; Proposed Revenues'!F897*0.85)*0.2</f>
        <v>51.301000000000016</v>
      </c>
      <c r="K897" s="8">
        <f t="shared" si="109"/>
        <v>692.12380000000019</v>
      </c>
      <c r="L897" s="8">
        <f t="shared" si="110"/>
        <v>138.42476000000002</v>
      </c>
      <c r="M897" s="8">
        <f t="shared" si="111"/>
        <v>380.66809000000006</v>
      </c>
      <c r="N897" s="8">
        <f t="shared" si="112"/>
        <v>173.03095000000002</v>
      </c>
      <c r="O897" s="8">
        <f t="shared" si="113"/>
        <v>692.12380000000007</v>
      </c>
    </row>
    <row r="898" spans="1:15" outlineLevel="2" x14ac:dyDescent="0.25">
      <c r="A898" s="1" t="s">
        <v>798</v>
      </c>
      <c r="B898" s="1" t="s">
        <v>802</v>
      </c>
      <c r="C898" s="13">
        <v>0</v>
      </c>
      <c r="D898" s="13">
        <v>0</v>
      </c>
      <c r="E898" s="13">
        <v>0</v>
      </c>
      <c r="F898" s="13">
        <v>64.099999999999994</v>
      </c>
      <c r="G898" s="8">
        <v>64.099999999999994</v>
      </c>
      <c r="H898" s="8">
        <f>+'Current &amp; Proposed Revenues'!D898*1.08+'Current &amp; Proposed Revenues'!F898*5.56</f>
        <v>55.599999999999994</v>
      </c>
      <c r="I898" s="8">
        <f>(+C898+E898+'Current &amp; Proposed Revenues'!D898*0.79+'Current &amp; Proposed Revenues'!F898*0.85)*0.8</f>
        <v>6.8000000000000007</v>
      </c>
      <c r="J898" s="8">
        <f>(+C898+E898+'Current &amp; Proposed Revenues'!D898*0.79+'Current &amp; Proposed Revenues'!F898*0.85)*0.2</f>
        <v>1.7000000000000002</v>
      </c>
      <c r="K898" s="8">
        <f t="shared" si="109"/>
        <v>64.099999999999994</v>
      </c>
      <c r="L898" s="8">
        <f t="shared" si="110"/>
        <v>12.82</v>
      </c>
      <c r="M898" s="8">
        <f t="shared" si="111"/>
        <v>35.255000000000003</v>
      </c>
      <c r="N898" s="8">
        <f t="shared" si="112"/>
        <v>16.024999999999999</v>
      </c>
      <c r="O898" s="8">
        <f t="shared" si="113"/>
        <v>64.099999999999994</v>
      </c>
    </row>
    <row r="899" spans="1:15" outlineLevel="2" x14ac:dyDescent="0.25">
      <c r="A899" s="1" t="s">
        <v>798</v>
      </c>
      <c r="B899" s="1" t="s">
        <v>803</v>
      </c>
      <c r="C899" s="13">
        <v>0</v>
      </c>
      <c r="D899" s="13">
        <v>72.930000000000007</v>
      </c>
      <c r="E899" s="13">
        <v>0</v>
      </c>
      <c r="F899" s="13">
        <v>0</v>
      </c>
      <c r="G899" s="8">
        <v>72.930000000000007</v>
      </c>
      <c r="H899" s="8">
        <f>+'Current &amp; Proposed Revenues'!D899*1.08+'Current &amp; Proposed Revenues'!F899*5.56</f>
        <v>42.120000000000005</v>
      </c>
      <c r="I899" s="8">
        <f>(+C899+E899+'Current &amp; Proposed Revenues'!D899*0.79+'Current &amp; Proposed Revenues'!F899*0.85)*0.8</f>
        <v>24.648000000000003</v>
      </c>
      <c r="J899" s="8">
        <f>(+C899+E899+'Current &amp; Proposed Revenues'!D899*0.79+'Current &amp; Proposed Revenues'!F899*0.85)*0.2</f>
        <v>6.1620000000000008</v>
      </c>
      <c r="K899" s="8">
        <f t="shared" si="109"/>
        <v>72.930000000000007</v>
      </c>
      <c r="L899" s="8">
        <f t="shared" si="110"/>
        <v>14.586000000000002</v>
      </c>
      <c r="M899" s="8">
        <f t="shared" si="111"/>
        <v>40.111500000000007</v>
      </c>
      <c r="N899" s="8">
        <f t="shared" si="112"/>
        <v>18.232500000000002</v>
      </c>
      <c r="O899" s="8">
        <f t="shared" si="113"/>
        <v>72.930000000000007</v>
      </c>
    </row>
    <row r="900" spans="1:15" outlineLevel="2" x14ac:dyDescent="0.25">
      <c r="A900" s="1" t="s">
        <v>798</v>
      </c>
      <c r="B900" s="1" t="s">
        <v>804</v>
      </c>
      <c r="C900" s="13">
        <v>0</v>
      </c>
      <c r="D900" s="13">
        <v>24.310000000000002</v>
      </c>
      <c r="E900" s="13">
        <v>0</v>
      </c>
      <c r="F900" s="13">
        <v>0</v>
      </c>
      <c r="G900" s="8">
        <v>24.310000000000002</v>
      </c>
      <c r="H900" s="8">
        <f>+'Current &amp; Proposed Revenues'!D900*1.08+'Current &amp; Proposed Revenues'!F900*5.56</f>
        <v>14.040000000000001</v>
      </c>
      <c r="I900" s="8">
        <f>(+C900+E900+'Current &amp; Proposed Revenues'!D900*0.79+'Current &amp; Proposed Revenues'!F900*0.85)*0.8</f>
        <v>8.2159999999999993</v>
      </c>
      <c r="J900" s="8">
        <f>(+C900+E900+'Current &amp; Proposed Revenues'!D900*0.79+'Current &amp; Proposed Revenues'!F900*0.85)*0.2</f>
        <v>2.0539999999999998</v>
      </c>
      <c r="K900" s="8">
        <f t="shared" si="109"/>
        <v>24.31</v>
      </c>
      <c r="L900" s="8">
        <f t="shared" si="110"/>
        <v>4.862000000000001</v>
      </c>
      <c r="M900" s="8">
        <f t="shared" si="111"/>
        <v>13.370500000000002</v>
      </c>
      <c r="N900" s="8">
        <f t="shared" si="112"/>
        <v>6.0775000000000006</v>
      </c>
      <c r="O900" s="8">
        <f t="shared" si="113"/>
        <v>24.310000000000002</v>
      </c>
    </row>
    <row r="901" spans="1:15" outlineLevel="2" x14ac:dyDescent="0.25">
      <c r="A901" s="1" t="s">
        <v>798</v>
      </c>
      <c r="B901" s="1" t="s">
        <v>805</v>
      </c>
      <c r="C901" s="13">
        <v>0</v>
      </c>
      <c r="D901" s="13">
        <v>125.29</v>
      </c>
      <c r="E901" s="13">
        <v>0</v>
      </c>
      <c r="F901" s="13">
        <v>0</v>
      </c>
      <c r="G901" s="8">
        <v>125.29</v>
      </c>
      <c r="H901" s="8">
        <f>+'Current &amp; Proposed Revenues'!D901*1.08+'Current &amp; Proposed Revenues'!F901*5.56</f>
        <v>72.36</v>
      </c>
      <c r="I901" s="8">
        <f>(+C901+E901+'Current &amp; Proposed Revenues'!D901*0.79+'Current &amp; Proposed Revenues'!F901*0.85)*0.8</f>
        <v>42.344000000000001</v>
      </c>
      <c r="J901" s="8">
        <f>(+C901+E901+'Current &amp; Proposed Revenues'!D901*0.79+'Current &amp; Proposed Revenues'!F901*0.85)*0.2</f>
        <v>10.586</v>
      </c>
      <c r="K901" s="8">
        <f t="shared" si="109"/>
        <v>125.29</v>
      </c>
      <c r="L901" s="8">
        <f t="shared" si="110"/>
        <v>25.058000000000003</v>
      </c>
      <c r="M901" s="8">
        <f t="shared" si="111"/>
        <v>68.909500000000008</v>
      </c>
      <c r="N901" s="8">
        <f t="shared" si="112"/>
        <v>31.322500000000002</v>
      </c>
      <c r="O901" s="8">
        <f t="shared" si="113"/>
        <v>125.29000000000002</v>
      </c>
    </row>
    <row r="902" spans="1:15" outlineLevel="2" x14ac:dyDescent="0.25">
      <c r="A902" s="1" t="s">
        <v>798</v>
      </c>
      <c r="B902" s="1" t="s">
        <v>806</v>
      </c>
      <c r="C902" s="13">
        <v>0</v>
      </c>
      <c r="D902" s="13">
        <v>991.71710000000019</v>
      </c>
      <c r="E902" s="13">
        <v>0</v>
      </c>
      <c r="F902" s="13">
        <v>423.06</v>
      </c>
      <c r="G902" s="8">
        <v>1414.7771000000002</v>
      </c>
      <c r="H902" s="8">
        <f>+'Current &amp; Proposed Revenues'!D902*1.08+'Current &amp; Proposed Revenues'!F902*5.56</f>
        <v>939.71640000000002</v>
      </c>
      <c r="I902" s="8">
        <f>(+C902+E902+'Current &amp; Proposed Revenues'!D902*0.79+'Current &amp; Proposed Revenues'!F902*0.85)*0.8</f>
        <v>380.04856000000007</v>
      </c>
      <c r="J902" s="8">
        <f>(+C902+E902+'Current &amp; Proposed Revenues'!D902*0.79+'Current &amp; Proposed Revenues'!F902*0.85)*0.2</f>
        <v>95.012140000000016</v>
      </c>
      <c r="K902" s="8">
        <f t="shared" si="109"/>
        <v>1414.7771</v>
      </c>
      <c r="L902" s="8">
        <f t="shared" si="110"/>
        <v>282.95542000000006</v>
      </c>
      <c r="M902" s="8">
        <f t="shared" si="111"/>
        <v>778.12740500000018</v>
      </c>
      <c r="N902" s="8">
        <f t="shared" si="112"/>
        <v>353.69427500000006</v>
      </c>
      <c r="O902" s="8">
        <f t="shared" si="113"/>
        <v>1414.7771000000002</v>
      </c>
    </row>
    <row r="903" spans="1:15" outlineLevel="2" x14ac:dyDescent="0.25">
      <c r="A903" s="1" t="s">
        <v>798</v>
      </c>
      <c r="B903" s="1" t="s">
        <v>807</v>
      </c>
      <c r="C903" s="13">
        <v>0</v>
      </c>
      <c r="D903" s="13">
        <v>43.010000000000005</v>
      </c>
      <c r="E903" s="13">
        <v>0</v>
      </c>
      <c r="F903" s="13">
        <v>0</v>
      </c>
      <c r="G903" s="8">
        <v>43.010000000000005</v>
      </c>
      <c r="H903" s="8">
        <f>+'Current &amp; Proposed Revenues'!D903*1.08+'Current &amp; Proposed Revenues'!F903*5.56</f>
        <v>24.840000000000003</v>
      </c>
      <c r="I903" s="8">
        <f>(+C903+E903+'Current &amp; Proposed Revenues'!D903*0.79+'Current &amp; Proposed Revenues'!F903*0.85)*0.8</f>
        <v>14.536000000000001</v>
      </c>
      <c r="J903" s="8">
        <f>(+C903+E903+'Current &amp; Proposed Revenues'!D903*0.79+'Current &amp; Proposed Revenues'!F903*0.85)*0.2</f>
        <v>3.6340000000000003</v>
      </c>
      <c r="K903" s="8">
        <f t="shared" si="109"/>
        <v>43.010000000000005</v>
      </c>
      <c r="L903" s="8">
        <f t="shared" si="110"/>
        <v>8.6020000000000021</v>
      </c>
      <c r="M903" s="8">
        <f t="shared" si="111"/>
        <v>23.655500000000004</v>
      </c>
      <c r="N903" s="8">
        <f t="shared" si="112"/>
        <v>10.752500000000001</v>
      </c>
      <c r="O903" s="8">
        <f t="shared" si="113"/>
        <v>43.010000000000005</v>
      </c>
    </row>
    <row r="904" spans="1:15" outlineLevel="1" x14ac:dyDescent="0.25">
      <c r="A904" s="23" t="s">
        <v>1228</v>
      </c>
      <c r="B904" s="22"/>
      <c r="C904" s="13">
        <f t="shared" ref="C904:O904" si="115">SUBTOTAL(9,C895:C903)</f>
        <v>224.00450000000001</v>
      </c>
      <c r="D904" s="13">
        <f t="shared" si="115"/>
        <v>2368.6635500000002</v>
      </c>
      <c r="E904" s="13">
        <f t="shared" si="115"/>
        <v>0</v>
      </c>
      <c r="F904" s="13">
        <f t="shared" si="115"/>
        <v>857.20929999999998</v>
      </c>
      <c r="G904" s="8">
        <f t="shared" si="115"/>
        <v>3449.8773500000007</v>
      </c>
      <c r="H904" s="8">
        <f t="shared" si="115"/>
        <v>2111.5370000000003</v>
      </c>
      <c r="I904" s="8">
        <f t="shared" si="115"/>
        <v>1070.6722800000002</v>
      </c>
      <c r="J904" s="8">
        <f t="shared" si="115"/>
        <v>267.66807000000006</v>
      </c>
      <c r="K904" s="8">
        <f t="shared" si="115"/>
        <v>3449.8773500000002</v>
      </c>
      <c r="L904" s="8">
        <f t="shared" si="115"/>
        <v>689.97546999999997</v>
      </c>
      <c r="M904" s="8">
        <f t="shared" si="115"/>
        <v>1897.4325425000004</v>
      </c>
      <c r="N904" s="8">
        <f t="shared" si="115"/>
        <v>862.46933750000017</v>
      </c>
      <c r="O904" s="8">
        <f t="shared" si="115"/>
        <v>3449.8773500000007</v>
      </c>
    </row>
    <row r="905" spans="1:15" outlineLevel="2" x14ac:dyDescent="0.25">
      <c r="A905" s="1" t="s">
        <v>808</v>
      </c>
      <c r="B905" s="1" t="s">
        <v>458</v>
      </c>
      <c r="C905" s="13">
        <v>0</v>
      </c>
      <c r="D905" s="13">
        <v>3514.1788000000001</v>
      </c>
      <c r="E905" s="13">
        <v>0</v>
      </c>
      <c r="F905" s="13">
        <v>3804.335</v>
      </c>
      <c r="G905" s="8">
        <v>7318.5138000000006</v>
      </c>
      <c r="H905" s="8">
        <f>+'Current &amp; Proposed Revenues'!D905*1.08+'Current &amp; Proposed Revenues'!F905*5.56</f>
        <v>5329.4391999999998</v>
      </c>
      <c r="I905" s="8">
        <f>(+C905+E905+'Current &amp; Proposed Revenues'!D905*0.79+'Current &amp; Proposed Revenues'!F905*0.85)*0.8</f>
        <v>1591.2596800000001</v>
      </c>
      <c r="J905" s="8">
        <f>(+C905+E905+'Current &amp; Proposed Revenues'!D905*0.79+'Current &amp; Proposed Revenues'!F905*0.85)*0.2</f>
        <v>397.81492000000003</v>
      </c>
      <c r="K905" s="8">
        <f t="shared" si="109"/>
        <v>7318.5137999999997</v>
      </c>
      <c r="L905" s="8">
        <f t="shared" si="110"/>
        <v>1463.7027600000001</v>
      </c>
      <c r="M905" s="8">
        <f t="shared" si="111"/>
        <v>4025.1825900000008</v>
      </c>
      <c r="N905" s="8">
        <f t="shared" si="112"/>
        <v>1829.6284500000002</v>
      </c>
      <c r="O905" s="8">
        <f t="shared" si="113"/>
        <v>7318.5138000000006</v>
      </c>
    </row>
    <row r="906" spans="1:15" outlineLevel="2" x14ac:dyDescent="0.25">
      <c r="A906" s="1" t="s">
        <v>808</v>
      </c>
      <c r="B906" s="1" t="s">
        <v>809</v>
      </c>
      <c r="C906" s="13">
        <v>29.23</v>
      </c>
      <c r="D906" s="13">
        <v>1925.7073</v>
      </c>
      <c r="E906" s="13">
        <v>0</v>
      </c>
      <c r="F906" s="13">
        <v>878.17000000000007</v>
      </c>
      <c r="G906" s="8">
        <v>2833.1073000000001</v>
      </c>
      <c r="H906" s="8">
        <f>+'Current &amp; Proposed Revenues'!D906*1.08+'Current &amp; Proposed Revenues'!F906*5.56</f>
        <v>1873.8932</v>
      </c>
      <c r="I906" s="8">
        <f>(+C906+E906+'Current &amp; Proposed Revenues'!D906*0.79+'Current &amp; Proposed Revenues'!F906*0.85)*0.8</f>
        <v>767.37128000000007</v>
      </c>
      <c r="J906" s="8">
        <f>(+C906+E906+'Current &amp; Proposed Revenues'!D906*0.79+'Current &amp; Proposed Revenues'!F906*0.85)*0.2</f>
        <v>191.84282000000002</v>
      </c>
      <c r="K906" s="8">
        <f t="shared" si="109"/>
        <v>2833.1072999999997</v>
      </c>
      <c r="L906" s="8">
        <f t="shared" si="110"/>
        <v>566.62146000000007</v>
      </c>
      <c r="M906" s="8">
        <f t="shared" si="111"/>
        <v>1558.2090150000001</v>
      </c>
      <c r="N906" s="8">
        <f t="shared" si="112"/>
        <v>708.27682500000003</v>
      </c>
      <c r="O906" s="8">
        <f t="shared" si="113"/>
        <v>2833.1073000000001</v>
      </c>
    </row>
    <row r="907" spans="1:15" outlineLevel="2" x14ac:dyDescent="0.25">
      <c r="A907" s="1" t="s">
        <v>808</v>
      </c>
      <c r="B907" s="1" t="s">
        <v>650</v>
      </c>
      <c r="C907" s="13">
        <v>144.57</v>
      </c>
      <c r="D907" s="13">
        <v>5114.7492000000002</v>
      </c>
      <c r="E907" s="13">
        <v>0</v>
      </c>
      <c r="F907" s="13">
        <v>4319.2182500000008</v>
      </c>
      <c r="G907" s="8">
        <v>9578.5374499999998</v>
      </c>
      <c r="H907" s="8">
        <f>+'Current &amp; Proposed Revenues'!D907*1.08+'Current &amp; Proposed Revenues'!F907*5.56</f>
        <v>6700.4398000000001</v>
      </c>
      <c r="I907" s="8">
        <f>(+C907+E907+'Current &amp; Proposed Revenues'!D907*0.79+'Current &amp; Proposed Revenues'!F907*0.85)*0.8</f>
        <v>2302.4781200000007</v>
      </c>
      <c r="J907" s="8">
        <f>(+C907+E907+'Current &amp; Proposed Revenues'!D907*0.79+'Current &amp; Proposed Revenues'!F907*0.85)*0.2</f>
        <v>575.61953000000017</v>
      </c>
      <c r="K907" s="8">
        <f t="shared" si="109"/>
        <v>9578.5374499999998</v>
      </c>
      <c r="L907" s="8">
        <f t="shared" si="110"/>
        <v>1915.70749</v>
      </c>
      <c r="M907" s="8">
        <f t="shared" si="111"/>
        <v>5268.1955975000001</v>
      </c>
      <c r="N907" s="8">
        <f t="shared" si="112"/>
        <v>2394.6343625</v>
      </c>
      <c r="O907" s="8">
        <f t="shared" si="113"/>
        <v>9578.5374499999998</v>
      </c>
    </row>
    <row r="908" spans="1:15" outlineLevel="2" x14ac:dyDescent="0.25">
      <c r="A908" s="1" t="s">
        <v>808</v>
      </c>
      <c r="B908" s="1" t="s">
        <v>437</v>
      </c>
      <c r="C908" s="13">
        <v>168.27</v>
      </c>
      <c r="D908" s="13">
        <v>2419.7800000000002</v>
      </c>
      <c r="E908" s="13">
        <v>34</v>
      </c>
      <c r="F908" s="13">
        <v>3076.8641000000002</v>
      </c>
      <c r="G908" s="8">
        <v>5698.9141</v>
      </c>
      <c r="H908" s="8">
        <f>+'Current &amp; Proposed Revenues'!D908*1.08+'Current &amp; Proposed Revenues'!F908*5.56</f>
        <v>4066.3755999999998</v>
      </c>
      <c r="I908" s="8">
        <f>(+C908+E908+'Current &amp; Proposed Revenues'!D908*0.79+'Current &amp; Proposed Revenues'!F908*0.85)*0.8</f>
        <v>1306.0308</v>
      </c>
      <c r="J908" s="8">
        <f>(+C908+E908+'Current &amp; Proposed Revenues'!D908*0.79+'Current &amp; Proposed Revenues'!F908*0.85)*0.2</f>
        <v>326.5077</v>
      </c>
      <c r="K908" s="8">
        <f t="shared" si="109"/>
        <v>5698.9141</v>
      </c>
      <c r="L908" s="8">
        <f t="shared" si="110"/>
        <v>1139.7828200000001</v>
      </c>
      <c r="M908" s="8">
        <f t="shared" si="111"/>
        <v>3134.4027550000001</v>
      </c>
      <c r="N908" s="8">
        <f t="shared" si="112"/>
        <v>1424.728525</v>
      </c>
      <c r="O908" s="8">
        <f t="shared" si="113"/>
        <v>5698.9141</v>
      </c>
    </row>
    <row r="909" spans="1:15" outlineLevel="2" x14ac:dyDescent="0.25">
      <c r="A909" s="1" t="s">
        <v>808</v>
      </c>
      <c r="B909" s="1" t="s">
        <v>810</v>
      </c>
      <c r="C909" s="13">
        <v>523.77</v>
      </c>
      <c r="D909" s="13">
        <v>6050.8525</v>
      </c>
      <c r="E909" s="13">
        <v>33.15</v>
      </c>
      <c r="F909" s="13">
        <v>14156.0363</v>
      </c>
      <c r="G909" s="8">
        <v>20763.808799999999</v>
      </c>
      <c r="H909" s="8">
        <f>+'Current &amp; Proposed Revenues'!D909*1.08+'Current &amp; Proposed Revenues'!F909*5.56</f>
        <v>15773.480799999999</v>
      </c>
      <c r="I909" s="8">
        <f>(+C909+E909+'Current &amp; Proposed Revenues'!D909*0.79+'Current &amp; Proposed Revenues'!F909*0.85)*0.8</f>
        <v>3992.2624000000005</v>
      </c>
      <c r="J909" s="8">
        <f>(+C909+E909+'Current &amp; Proposed Revenues'!D909*0.79+'Current &amp; Proposed Revenues'!F909*0.85)*0.2</f>
        <v>998.06560000000013</v>
      </c>
      <c r="K909" s="8">
        <f t="shared" si="109"/>
        <v>20763.808800000003</v>
      </c>
      <c r="L909" s="8">
        <f t="shared" si="110"/>
        <v>4152.7617600000003</v>
      </c>
      <c r="M909" s="8">
        <f t="shared" si="111"/>
        <v>11420.09484</v>
      </c>
      <c r="N909" s="8">
        <f t="shared" si="112"/>
        <v>5190.9521999999997</v>
      </c>
      <c r="O909" s="8">
        <f t="shared" si="113"/>
        <v>20763.808799999999</v>
      </c>
    </row>
    <row r="910" spans="1:15" outlineLevel="2" x14ac:dyDescent="0.25">
      <c r="A910" s="1" t="s">
        <v>808</v>
      </c>
      <c r="B910" s="1" t="s">
        <v>811</v>
      </c>
      <c r="C910" s="13">
        <v>131.14000000000001</v>
      </c>
      <c r="D910" s="13">
        <v>1303.3900000000001</v>
      </c>
      <c r="E910" s="13">
        <v>33.974499999999999</v>
      </c>
      <c r="F910" s="13">
        <v>1551.6686999999999</v>
      </c>
      <c r="G910" s="8">
        <v>3020.1732000000002</v>
      </c>
      <c r="H910" s="8">
        <f>+'Current &amp; Proposed Revenues'!D910*1.08+'Current &amp; Proposed Revenues'!F910*5.56</f>
        <v>2098.6691999999998</v>
      </c>
      <c r="I910" s="8">
        <f>(+C910+E910+'Current &amp; Proposed Revenues'!D910*0.79+'Current &amp; Proposed Revenues'!F910*0.85)*0.8</f>
        <v>737.20320000000004</v>
      </c>
      <c r="J910" s="8">
        <f>(+C910+E910+'Current &amp; Proposed Revenues'!D910*0.79+'Current &amp; Proposed Revenues'!F910*0.85)*0.2</f>
        <v>184.30080000000001</v>
      </c>
      <c r="K910" s="8">
        <f t="shared" si="109"/>
        <v>3020.1731999999997</v>
      </c>
      <c r="L910" s="8">
        <f t="shared" si="110"/>
        <v>604.03464000000008</v>
      </c>
      <c r="M910" s="8">
        <f t="shared" si="111"/>
        <v>1661.0952600000003</v>
      </c>
      <c r="N910" s="8">
        <f t="shared" si="112"/>
        <v>755.04330000000004</v>
      </c>
      <c r="O910" s="8">
        <f t="shared" si="113"/>
        <v>3020.1732000000002</v>
      </c>
    </row>
    <row r="911" spans="1:15" outlineLevel="2" x14ac:dyDescent="0.25">
      <c r="A911" s="1" t="s">
        <v>808</v>
      </c>
      <c r="B911" s="1" t="s">
        <v>812</v>
      </c>
      <c r="C911" s="13">
        <v>193.39200000000002</v>
      </c>
      <c r="D911" s="13">
        <v>3520.6864</v>
      </c>
      <c r="E911" s="13">
        <v>34</v>
      </c>
      <c r="F911" s="13">
        <v>2201.7068000000004</v>
      </c>
      <c r="G911" s="8">
        <v>5949.7852000000003</v>
      </c>
      <c r="H911" s="8">
        <f>+'Current &amp; Proposed Revenues'!D911*1.08+'Current &amp; Proposed Revenues'!F911*5.56</f>
        <v>3943.0864000000001</v>
      </c>
      <c r="I911" s="8">
        <f>(+C911+E911+'Current &amp; Proposed Revenues'!D911*0.79+'Current &amp; Proposed Revenues'!F911*0.85)*0.8</f>
        <v>1605.3590400000003</v>
      </c>
      <c r="J911" s="8">
        <f>(+C911+E911+'Current &amp; Proposed Revenues'!D911*0.79+'Current &amp; Proposed Revenues'!F911*0.85)*0.2</f>
        <v>401.33976000000007</v>
      </c>
      <c r="K911" s="8">
        <f t="shared" si="109"/>
        <v>5949.7852000000003</v>
      </c>
      <c r="L911" s="8">
        <f t="shared" si="110"/>
        <v>1189.95704</v>
      </c>
      <c r="M911" s="8">
        <f t="shared" si="111"/>
        <v>3272.3818600000004</v>
      </c>
      <c r="N911" s="8">
        <f t="shared" si="112"/>
        <v>1487.4463000000001</v>
      </c>
      <c r="O911" s="8">
        <f t="shared" si="113"/>
        <v>5949.7852000000003</v>
      </c>
    </row>
    <row r="912" spans="1:15" outlineLevel="2" x14ac:dyDescent="0.25">
      <c r="A912" s="1" t="s">
        <v>808</v>
      </c>
      <c r="B912" s="1" t="s">
        <v>813</v>
      </c>
      <c r="C912" s="13">
        <v>193.94500000000002</v>
      </c>
      <c r="D912" s="13">
        <v>1134.0615000000003</v>
      </c>
      <c r="E912" s="13">
        <v>34</v>
      </c>
      <c r="F912" s="13">
        <v>1308.922</v>
      </c>
      <c r="G912" s="8">
        <v>2670.9285</v>
      </c>
      <c r="H912" s="8">
        <f>+'Current &amp; Proposed Revenues'!D912*1.08+'Current &amp; Proposed Revenues'!F912*5.56</f>
        <v>1790.318</v>
      </c>
      <c r="I912" s="8">
        <f>(+C912+E912+'Current &amp; Proposed Revenues'!D912*0.79+'Current &amp; Proposed Revenues'!F912*0.85)*0.8</f>
        <v>704.48840000000007</v>
      </c>
      <c r="J912" s="8">
        <f>(+C912+E912+'Current &amp; Proposed Revenues'!D912*0.79+'Current &amp; Proposed Revenues'!F912*0.85)*0.2</f>
        <v>176.12210000000002</v>
      </c>
      <c r="K912" s="8">
        <f t="shared" si="109"/>
        <v>2670.9285</v>
      </c>
      <c r="L912" s="8">
        <f t="shared" si="110"/>
        <v>534.1857</v>
      </c>
      <c r="M912" s="8">
        <f t="shared" si="111"/>
        <v>1469.0106750000002</v>
      </c>
      <c r="N912" s="8">
        <f t="shared" si="112"/>
        <v>667.732125</v>
      </c>
      <c r="O912" s="8">
        <f t="shared" si="113"/>
        <v>2670.9285</v>
      </c>
    </row>
    <row r="913" spans="1:15" outlineLevel="1" x14ac:dyDescent="0.25">
      <c r="A913" s="23" t="s">
        <v>1227</v>
      </c>
      <c r="B913" s="22"/>
      <c r="C913" s="13">
        <f t="shared" ref="C913:O913" si="116">SUBTOTAL(9,C905:C912)</f>
        <v>1384.3169999999998</v>
      </c>
      <c r="D913" s="13">
        <f t="shared" si="116"/>
        <v>24983.405699999999</v>
      </c>
      <c r="E913" s="13">
        <f t="shared" si="116"/>
        <v>169.12450000000001</v>
      </c>
      <c r="F913" s="13">
        <f t="shared" si="116"/>
        <v>31296.921149999998</v>
      </c>
      <c r="G913" s="8">
        <f t="shared" si="116"/>
        <v>57833.768349999998</v>
      </c>
      <c r="H913" s="8">
        <f t="shared" si="116"/>
        <v>41575.702199999992</v>
      </c>
      <c r="I913" s="8">
        <f t="shared" si="116"/>
        <v>13006.452920000002</v>
      </c>
      <c r="J913" s="8">
        <f t="shared" si="116"/>
        <v>3251.6132300000004</v>
      </c>
      <c r="K913" s="8">
        <f t="shared" si="116"/>
        <v>57833.768349999998</v>
      </c>
      <c r="L913" s="8">
        <f t="shared" si="116"/>
        <v>11566.75367</v>
      </c>
      <c r="M913" s="8">
        <f t="shared" si="116"/>
        <v>31808.572592500004</v>
      </c>
      <c r="N913" s="8">
        <f t="shared" si="116"/>
        <v>14458.4420875</v>
      </c>
      <c r="O913" s="8">
        <f t="shared" si="116"/>
        <v>57833.768349999998</v>
      </c>
    </row>
    <row r="914" spans="1:15" outlineLevel="2" x14ac:dyDescent="0.25">
      <c r="A914" s="1" t="s">
        <v>814</v>
      </c>
      <c r="B914" s="1" t="s">
        <v>429</v>
      </c>
      <c r="C914" s="13">
        <v>82.16</v>
      </c>
      <c r="D914" s="13">
        <v>998.76700000000005</v>
      </c>
      <c r="E914" s="13">
        <v>0</v>
      </c>
      <c r="F914" s="13">
        <v>725.9325</v>
      </c>
      <c r="G914" s="8">
        <v>1806.8595</v>
      </c>
      <c r="H914" s="8">
        <f>+'Current &amp; Proposed Revenues'!D914*1.08+'Current &amp; Proposed Revenues'!F914*5.56</f>
        <v>1206.498</v>
      </c>
      <c r="I914" s="8">
        <f>(+C914+E914+'Current &amp; Proposed Revenues'!D914*0.79+'Current &amp; Proposed Revenues'!F914*0.85)*0.8</f>
        <v>480.28920000000011</v>
      </c>
      <c r="J914" s="8">
        <f>(+C914+E914+'Current &amp; Proposed Revenues'!D914*0.79+'Current &amp; Proposed Revenues'!F914*0.85)*0.2</f>
        <v>120.07230000000003</v>
      </c>
      <c r="K914" s="8">
        <f t="shared" si="109"/>
        <v>1806.8595000000003</v>
      </c>
      <c r="L914" s="8">
        <f t="shared" si="110"/>
        <v>361.37190000000004</v>
      </c>
      <c r="M914" s="8">
        <f t="shared" si="111"/>
        <v>993.77272500000015</v>
      </c>
      <c r="N914" s="8">
        <f t="shared" si="112"/>
        <v>451.71487500000001</v>
      </c>
      <c r="O914" s="8">
        <f t="shared" si="113"/>
        <v>1806.8595</v>
      </c>
    </row>
    <row r="915" spans="1:15" outlineLevel="2" x14ac:dyDescent="0.25">
      <c r="A915" s="1" t="s">
        <v>814</v>
      </c>
      <c r="B915" s="1" t="s">
        <v>815</v>
      </c>
      <c r="C915" s="13">
        <v>0</v>
      </c>
      <c r="D915" s="13">
        <v>467.5</v>
      </c>
      <c r="E915" s="13">
        <v>0</v>
      </c>
      <c r="F915" s="13">
        <v>3192.1800000000003</v>
      </c>
      <c r="G915" s="8">
        <v>3659.6800000000003</v>
      </c>
      <c r="H915" s="8">
        <f>+'Current &amp; Proposed Revenues'!D915*1.08+'Current &amp; Proposed Revenues'!F915*5.56</f>
        <v>3038.8799999999997</v>
      </c>
      <c r="I915" s="8">
        <f>(+C915+E915+'Current &amp; Proposed Revenues'!D915*0.79+'Current &amp; Proposed Revenues'!F915*0.85)*0.8</f>
        <v>496.64</v>
      </c>
      <c r="J915" s="8">
        <f>(+C915+E915+'Current &amp; Proposed Revenues'!D915*0.79+'Current &amp; Proposed Revenues'!F915*0.85)*0.2</f>
        <v>124.16</v>
      </c>
      <c r="K915" s="8">
        <f t="shared" si="109"/>
        <v>3659.6799999999994</v>
      </c>
      <c r="L915" s="8">
        <f t="shared" si="110"/>
        <v>731.93600000000015</v>
      </c>
      <c r="M915" s="8">
        <f t="shared" si="111"/>
        <v>2012.8240000000003</v>
      </c>
      <c r="N915" s="8">
        <f t="shared" si="112"/>
        <v>914.92000000000007</v>
      </c>
      <c r="O915" s="8">
        <f t="shared" si="113"/>
        <v>3659.6800000000003</v>
      </c>
    </row>
    <row r="916" spans="1:15" outlineLevel="2" x14ac:dyDescent="0.25">
      <c r="A916" s="1" t="s">
        <v>814</v>
      </c>
      <c r="B916" s="1" t="s">
        <v>816</v>
      </c>
      <c r="C916" s="13">
        <v>96.632800000000003</v>
      </c>
      <c r="D916" s="13">
        <v>2791.27981</v>
      </c>
      <c r="E916" s="13">
        <v>88.493499999999997</v>
      </c>
      <c r="F916" s="13">
        <v>3679.34</v>
      </c>
      <c r="G916" s="8">
        <v>6655.74611</v>
      </c>
      <c r="H916" s="8">
        <f>+'Current &amp; Proposed Revenues'!D916*1.08+'Current &amp; Proposed Revenues'!F916*5.56</f>
        <v>4803.5160399999995</v>
      </c>
      <c r="I916" s="8">
        <f>(+C916+E916+'Current &amp; Proposed Revenues'!D916*0.79+'Current &amp; Proposed Revenues'!F916*0.85)*0.8</f>
        <v>1481.7840560000002</v>
      </c>
      <c r="J916" s="8">
        <f>(+C916+E916+'Current &amp; Proposed Revenues'!D916*0.79+'Current &amp; Proposed Revenues'!F916*0.85)*0.2</f>
        <v>370.44601400000005</v>
      </c>
      <c r="K916" s="8">
        <f t="shared" si="109"/>
        <v>6655.74611</v>
      </c>
      <c r="L916" s="8">
        <f t="shared" si="110"/>
        <v>1331.149222</v>
      </c>
      <c r="M916" s="8">
        <f t="shared" si="111"/>
        <v>3660.6603605000005</v>
      </c>
      <c r="N916" s="8">
        <f t="shared" si="112"/>
        <v>1663.9365275</v>
      </c>
      <c r="O916" s="8">
        <f t="shared" si="113"/>
        <v>6655.74611</v>
      </c>
    </row>
    <row r="917" spans="1:15" outlineLevel="2" x14ac:dyDescent="0.25">
      <c r="A917" s="1" t="s">
        <v>814</v>
      </c>
      <c r="B917" s="1" t="s">
        <v>817</v>
      </c>
      <c r="C917" s="13">
        <v>104.8725</v>
      </c>
      <c r="D917" s="13">
        <v>1105.1887000000002</v>
      </c>
      <c r="E917" s="13">
        <v>0</v>
      </c>
      <c r="F917" s="13">
        <v>967.91</v>
      </c>
      <c r="G917" s="8">
        <v>2177.9712</v>
      </c>
      <c r="H917" s="8">
        <f>+'Current &amp; Proposed Revenues'!D917*1.08+'Current &amp; Proposed Revenues'!F917*5.56</f>
        <v>1477.8507999999999</v>
      </c>
      <c r="I917" s="8">
        <f>(+C917+E917+'Current &amp; Proposed Revenues'!D917*0.79+'Current &amp; Proposed Revenues'!F917*0.85)*0.8</f>
        <v>560.09631999999999</v>
      </c>
      <c r="J917" s="8">
        <f>(+C917+E917+'Current &amp; Proposed Revenues'!D917*0.79+'Current &amp; Proposed Revenues'!F917*0.85)*0.2</f>
        <v>140.02408</v>
      </c>
      <c r="K917" s="8">
        <f t="shared" si="109"/>
        <v>2177.9712</v>
      </c>
      <c r="L917" s="8">
        <f t="shared" si="110"/>
        <v>435.59424000000001</v>
      </c>
      <c r="M917" s="8">
        <f t="shared" si="111"/>
        <v>1197.8841600000001</v>
      </c>
      <c r="N917" s="8">
        <f t="shared" si="112"/>
        <v>544.49279999999999</v>
      </c>
      <c r="O917" s="8">
        <f t="shared" si="113"/>
        <v>2177.9712</v>
      </c>
    </row>
    <row r="918" spans="1:15" outlineLevel="2" x14ac:dyDescent="0.25">
      <c r="A918" s="1" t="s">
        <v>814</v>
      </c>
      <c r="B918" s="1" t="s">
        <v>818</v>
      </c>
      <c r="C918" s="13">
        <v>0</v>
      </c>
      <c r="D918" s="13">
        <v>18.700000000000003</v>
      </c>
      <c r="E918" s="13">
        <v>0</v>
      </c>
      <c r="F918" s="13">
        <v>203.197</v>
      </c>
      <c r="G918" s="8">
        <v>221.89699999999999</v>
      </c>
      <c r="H918" s="8">
        <f>+'Current &amp; Proposed Revenues'!D918*1.08+'Current &amp; Proposed Revenues'!F918*5.56</f>
        <v>187.05199999999999</v>
      </c>
      <c r="I918" s="8">
        <f>(+C918+E918+'Current &amp; Proposed Revenues'!D918*0.79+'Current &amp; Proposed Revenues'!F918*0.85)*0.8</f>
        <v>27.876000000000001</v>
      </c>
      <c r="J918" s="8">
        <f>(+C918+E918+'Current &amp; Proposed Revenues'!D918*0.79+'Current &amp; Proposed Revenues'!F918*0.85)*0.2</f>
        <v>6.9690000000000003</v>
      </c>
      <c r="K918" s="8">
        <f t="shared" si="109"/>
        <v>221.89699999999999</v>
      </c>
      <c r="L918" s="8">
        <f t="shared" si="110"/>
        <v>44.379400000000004</v>
      </c>
      <c r="M918" s="8">
        <f t="shared" si="111"/>
        <v>122.04335</v>
      </c>
      <c r="N918" s="8">
        <f t="shared" si="112"/>
        <v>55.474249999999998</v>
      </c>
      <c r="O918" s="8">
        <f t="shared" si="113"/>
        <v>221.89699999999999</v>
      </c>
    </row>
    <row r="919" spans="1:15" outlineLevel="2" x14ac:dyDescent="0.25">
      <c r="A919" s="1" t="s">
        <v>814</v>
      </c>
      <c r="B919" s="1" t="s">
        <v>819</v>
      </c>
      <c r="C919" s="13">
        <v>90.06</v>
      </c>
      <c r="D919" s="13">
        <v>1294.9432099999999</v>
      </c>
      <c r="E919" s="13">
        <v>10.199999999999999</v>
      </c>
      <c r="F919" s="13">
        <v>1796.0243099999998</v>
      </c>
      <c r="G919" s="8">
        <v>3191.2275199999995</v>
      </c>
      <c r="H919" s="8">
        <f>+'Current &amp; Proposed Revenues'!D919*1.08+'Current &amp; Proposed Revenues'!F919*5.56</f>
        <v>2305.7435999999998</v>
      </c>
      <c r="I919" s="8">
        <f>(+C919+E919+'Current &amp; Proposed Revenues'!D919*0.79+'Current &amp; Proposed Revenues'!F919*0.85)*0.8</f>
        <v>708.38713599999994</v>
      </c>
      <c r="J919" s="8">
        <f>(+C919+E919+'Current &amp; Proposed Revenues'!D919*0.79+'Current &amp; Proposed Revenues'!F919*0.85)*0.2</f>
        <v>177.09678399999999</v>
      </c>
      <c r="K919" s="8">
        <f t="shared" si="109"/>
        <v>3191.2275199999995</v>
      </c>
      <c r="L919" s="8">
        <f t="shared" si="110"/>
        <v>638.24550399999998</v>
      </c>
      <c r="M919" s="8">
        <f t="shared" si="111"/>
        <v>1755.1751359999998</v>
      </c>
      <c r="N919" s="8">
        <f t="shared" si="112"/>
        <v>797.80687999999986</v>
      </c>
      <c r="O919" s="8">
        <f t="shared" si="113"/>
        <v>3191.2275199999995</v>
      </c>
    </row>
    <row r="920" spans="1:15" outlineLevel="2" x14ac:dyDescent="0.25">
      <c r="A920" s="1" t="s">
        <v>814</v>
      </c>
      <c r="B920" s="1" t="s">
        <v>820</v>
      </c>
      <c r="C920" s="13">
        <v>163.53</v>
      </c>
      <c r="D920" s="13">
        <v>1917.4044999999999</v>
      </c>
      <c r="E920" s="13">
        <v>0</v>
      </c>
      <c r="F920" s="13">
        <v>1525.58</v>
      </c>
      <c r="G920" s="8">
        <v>3606.5144999999998</v>
      </c>
      <c r="H920" s="8">
        <f>+'Current &amp; Proposed Revenues'!D920*1.08+'Current &amp; Proposed Revenues'!F920*5.56</f>
        <v>2430.6579999999999</v>
      </c>
      <c r="I920" s="8">
        <f>(+C920+E920+'Current &amp; Proposed Revenues'!D920*0.79+'Current &amp; Proposed Revenues'!F920*0.85)*0.8</f>
        <v>940.6851999999999</v>
      </c>
      <c r="J920" s="8">
        <f>(+C920+E920+'Current &amp; Proposed Revenues'!D920*0.79+'Current &amp; Proposed Revenues'!F920*0.85)*0.2</f>
        <v>235.17129999999997</v>
      </c>
      <c r="K920" s="8">
        <f t="shared" si="109"/>
        <v>3606.5144999999998</v>
      </c>
      <c r="L920" s="8">
        <f t="shared" si="110"/>
        <v>721.30290000000002</v>
      </c>
      <c r="M920" s="8">
        <f t="shared" si="111"/>
        <v>1983.582975</v>
      </c>
      <c r="N920" s="8">
        <f t="shared" si="112"/>
        <v>901.62862499999994</v>
      </c>
      <c r="O920" s="8">
        <f t="shared" si="113"/>
        <v>3606.5144999999998</v>
      </c>
    </row>
    <row r="921" spans="1:15" outlineLevel="2" x14ac:dyDescent="0.25">
      <c r="A921" s="1" t="s">
        <v>814</v>
      </c>
      <c r="B921" s="1" t="s">
        <v>821</v>
      </c>
      <c r="C921" s="13">
        <v>55.205199999999998</v>
      </c>
      <c r="D921" s="13">
        <v>526.81640000000004</v>
      </c>
      <c r="E921" s="13">
        <v>0</v>
      </c>
      <c r="F921" s="13">
        <v>198.71</v>
      </c>
      <c r="G921" s="8">
        <v>780.73160000000007</v>
      </c>
      <c r="H921" s="8">
        <f>+'Current &amp; Proposed Revenues'!D921*1.08+'Current &amp; Proposed Revenues'!F921*5.56</f>
        <v>476.61760000000004</v>
      </c>
      <c r="I921" s="8">
        <f>(+C921+E921+'Current &amp; Proposed Revenues'!D921*0.79+'Current &amp; Proposed Revenues'!F921*0.85)*0.8</f>
        <v>243.29120000000003</v>
      </c>
      <c r="J921" s="8">
        <f>(+C921+E921+'Current &amp; Proposed Revenues'!D921*0.79+'Current &amp; Proposed Revenues'!F921*0.85)*0.2</f>
        <v>60.822800000000008</v>
      </c>
      <c r="K921" s="8">
        <f t="shared" si="109"/>
        <v>780.73160000000007</v>
      </c>
      <c r="L921" s="8">
        <f t="shared" si="110"/>
        <v>156.14632000000003</v>
      </c>
      <c r="M921" s="8">
        <f t="shared" si="111"/>
        <v>429.40238000000005</v>
      </c>
      <c r="N921" s="8">
        <f t="shared" si="112"/>
        <v>195.18290000000002</v>
      </c>
      <c r="O921" s="8">
        <f t="shared" si="113"/>
        <v>780.73160000000007</v>
      </c>
    </row>
    <row r="922" spans="1:15" outlineLevel="2" x14ac:dyDescent="0.25">
      <c r="A922" s="1" t="s">
        <v>814</v>
      </c>
      <c r="B922" s="1" t="s">
        <v>822</v>
      </c>
      <c r="C922" s="13">
        <v>186.44</v>
      </c>
      <c r="D922" s="13">
        <v>4418.6043</v>
      </c>
      <c r="E922" s="13">
        <v>0</v>
      </c>
      <c r="F922" s="13">
        <v>5167.2933000000003</v>
      </c>
      <c r="G922" s="8">
        <v>9772.3375999999989</v>
      </c>
      <c r="H922" s="8">
        <f>+'Current &amp; Proposed Revenues'!D922*1.08+'Current &amp; Proposed Revenues'!F922*5.56</f>
        <v>7034.003999999999</v>
      </c>
      <c r="I922" s="8">
        <f>(+C922+E922+'Current &amp; Proposed Revenues'!D922*0.79+'Current &amp; Proposed Revenues'!F922*0.85)*0.8</f>
        <v>2190.6668800000002</v>
      </c>
      <c r="J922" s="8">
        <f>(+C922+E922+'Current &amp; Proposed Revenues'!D922*0.79+'Current &amp; Proposed Revenues'!F922*0.85)*0.2</f>
        <v>547.66672000000005</v>
      </c>
      <c r="K922" s="8">
        <f t="shared" si="109"/>
        <v>9772.3375999999989</v>
      </c>
      <c r="L922" s="8">
        <f t="shared" si="110"/>
        <v>1954.4675199999999</v>
      </c>
      <c r="M922" s="8">
        <f t="shared" si="111"/>
        <v>5374.78568</v>
      </c>
      <c r="N922" s="8">
        <f t="shared" si="112"/>
        <v>2443.0843999999997</v>
      </c>
      <c r="O922" s="8">
        <f t="shared" si="113"/>
        <v>9772.3375999999989</v>
      </c>
    </row>
    <row r="923" spans="1:15" outlineLevel="2" x14ac:dyDescent="0.25">
      <c r="A923" s="1" t="s">
        <v>814</v>
      </c>
      <c r="B923" s="1" t="s">
        <v>823</v>
      </c>
      <c r="C923" s="13">
        <v>0</v>
      </c>
      <c r="D923" s="13">
        <v>0</v>
      </c>
      <c r="E923" s="13">
        <v>0</v>
      </c>
      <c r="F923" s="13">
        <v>512.79999999999995</v>
      </c>
      <c r="G923" s="8">
        <v>512.79999999999995</v>
      </c>
      <c r="H923" s="8">
        <f>+'Current &amp; Proposed Revenues'!D923*1.08+'Current &amp; Proposed Revenues'!F923*5.56</f>
        <v>444.79999999999995</v>
      </c>
      <c r="I923" s="8">
        <f>(+C923+E923+'Current &amp; Proposed Revenues'!D923*0.79+'Current &amp; Proposed Revenues'!F923*0.85)*0.8</f>
        <v>54.400000000000006</v>
      </c>
      <c r="J923" s="8">
        <f>(+C923+E923+'Current &amp; Proposed Revenues'!D923*0.79+'Current &amp; Proposed Revenues'!F923*0.85)*0.2</f>
        <v>13.600000000000001</v>
      </c>
      <c r="K923" s="8">
        <f t="shared" si="109"/>
        <v>512.79999999999995</v>
      </c>
      <c r="L923" s="8">
        <f t="shared" si="110"/>
        <v>102.56</v>
      </c>
      <c r="M923" s="8">
        <f t="shared" si="111"/>
        <v>282.04000000000002</v>
      </c>
      <c r="N923" s="8">
        <f t="shared" si="112"/>
        <v>128.19999999999999</v>
      </c>
      <c r="O923" s="8">
        <f t="shared" si="113"/>
        <v>512.79999999999995</v>
      </c>
    </row>
    <row r="924" spans="1:15" outlineLevel="2" x14ac:dyDescent="0.25">
      <c r="A924" s="1" t="s">
        <v>814</v>
      </c>
      <c r="B924" s="1" t="s">
        <v>824</v>
      </c>
      <c r="C924" s="13">
        <v>270.18</v>
      </c>
      <c r="D924" s="13">
        <v>1551.4829</v>
      </c>
      <c r="E924" s="13">
        <v>34</v>
      </c>
      <c r="F924" s="13">
        <v>2012.74</v>
      </c>
      <c r="G924" s="8">
        <v>3868.4029</v>
      </c>
      <c r="H924" s="8">
        <f>+'Current &amp; Proposed Revenues'!D924*1.08+'Current &amp; Proposed Revenues'!F924*5.56</f>
        <v>2641.8836000000001</v>
      </c>
      <c r="I924" s="8">
        <f>(+C924+E924+'Current &amp; Proposed Revenues'!D924*0.79+'Current &amp; Proposed Revenues'!F924*0.85)*0.8</f>
        <v>981.21543999999994</v>
      </c>
      <c r="J924" s="8">
        <f>(+C924+E924+'Current &amp; Proposed Revenues'!D924*0.79+'Current &amp; Proposed Revenues'!F924*0.85)*0.2</f>
        <v>245.30385999999999</v>
      </c>
      <c r="K924" s="8">
        <f t="shared" si="109"/>
        <v>3868.4029</v>
      </c>
      <c r="L924" s="8">
        <f t="shared" si="110"/>
        <v>773.68058000000008</v>
      </c>
      <c r="M924" s="8">
        <f t="shared" si="111"/>
        <v>2127.6215950000001</v>
      </c>
      <c r="N924" s="8">
        <f t="shared" si="112"/>
        <v>967.10072500000001</v>
      </c>
      <c r="O924" s="8">
        <f t="shared" si="113"/>
        <v>3868.4029</v>
      </c>
    </row>
    <row r="925" spans="1:15" outlineLevel="2" x14ac:dyDescent="0.25">
      <c r="A925" s="1" t="s">
        <v>814</v>
      </c>
      <c r="B925" s="1" t="s">
        <v>54</v>
      </c>
      <c r="C925" s="13">
        <v>160.17250000000001</v>
      </c>
      <c r="D925" s="13">
        <v>1079.925</v>
      </c>
      <c r="E925" s="13">
        <v>9.35</v>
      </c>
      <c r="F925" s="13">
        <v>1249.95</v>
      </c>
      <c r="G925" s="8">
        <v>2499.3975</v>
      </c>
      <c r="H925" s="8">
        <f>+'Current &amp; Proposed Revenues'!D925*1.08+'Current &amp; Proposed Revenues'!F925*5.56</f>
        <v>1707.8999999999999</v>
      </c>
      <c r="I925" s="8">
        <f>(+C925+E925+'Current &amp; Proposed Revenues'!D925*0.79+'Current &amp; Proposed Revenues'!F925*0.85)*0.8</f>
        <v>633.19800000000009</v>
      </c>
      <c r="J925" s="8">
        <f>(+C925+E925+'Current &amp; Proposed Revenues'!D925*0.79+'Current &amp; Proposed Revenues'!F925*0.85)*0.2</f>
        <v>158.29950000000002</v>
      </c>
      <c r="K925" s="8">
        <f t="shared" si="109"/>
        <v>2499.3975</v>
      </c>
      <c r="L925" s="8">
        <f t="shared" si="110"/>
        <v>499.87950000000001</v>
      </c>
      <c r="M925" s="8">
        <f t="shared" si="111"/>
        <v>1374.668625</v>
      </c>
      <c r="N925" s="8">
        <f t="shared" si="112"/>
        <v>624.84937500000001</v>
      </c>
      <c r="O925" s="8">
        <f t="shared" si="113"/>
        <v>2499.3975</v>
      </c>
    </row>
    <row r="926" spans="1:15" outlineLevel="2" x14ac:dyDescent="0.25">
      <c r="A926" s="1" t="s">
        <v>814</v>
      </c>
      <c r="B926" s="1" t="s">
        <v>825</v>
      </c>
      <c r="C926" s="13">
        <v>101.91000000000001</v>
      </c>
      <c r="D926" s="13">
        <v>2644.0304000000001</v>
      </c>
      <c r="E926" s="13">
        <v>0</v>
      </c>
      <c r="F926" s="13">
        <v>2698.5010299999999</v>
      </c>
      <c r="G926" s="8">
        <v>5444.4414299999999</v>
      </c>
      <c r="H926" s="8">
        <f>+'Current &amp; Proposed Revenues'!D926*1.08+'Current &amp; Proposed Revenues'!F926*5.56</f>
        <v>3867.6990799999999</v>
      </c>
      <c r="I926" s="8">
        <f>(+C926+E926+'Current &amp; Proposed Revenues'!D926*0.79+'Current &amp; Proposed Revenues'!F926*0.85)*0.8</f>
        <v>1261.3938800000003</v>
      </c>
      <c r="J926" s="8">
        <f>(+C926+E926+'Current &amp; Proposed Revenues'!D926*0.79+'Current &amp; Proposed Revenues'!F926*0.85)*0.2</f>
        <v>315.34847000000008</v>
      </c>
      <c r="K926" s="8">
        <f t="shared" si="109"/>
        <v>5444.4414299999999</v>
      </c>
      <c r="L926" s="8">
        <f t="shared" si="110"/>
        <v>1088.8882860000001</v>
      </c>
      <c r="M926" s="8">
        <f t="shared" si="111"/>
        <v>2994.4427865000002</v>
      </c>
      <c r="N926" s="8">
        <f t="shared" si="112"/>
        <v>1361.1103575</v>
      </c>
      <c r="O926" s="8">
        <f t="shared" si="113"/>
        <v>5444.4414299999999</v>
      </c>
    </row>
    <row r="927" spans="1:15" outlineLevel="2" x14ac:dyDescent="0.25">
      <c r="A927" s="1" t="s">
        <v>814</v>
      </c>
      <c r="B927" s="1" t="s">
        <v>826</v>
      </c>
      <c r="C927" s="13">
        <v>198.29000000000002</v>
      </c>
      <c r="D927" s="13">
        <v>2519.4884000000002</v>
      </c>
      <c r="E927" s="13">
        <v>66.3</v>
      </c>
      <c r="F927" s="13">
        <v>7146.1884999999993</v>
      </c>
      <c r="G927" s="8">
        <v>9930.2668999999987</v>
      </c>
      <c r="H927" s="8">
        <f>+'Current &amp; Proposed Revenues'!D927*1.08+'Current &amp; Proposed Revenues'!F927*5.56</f>
        <v>7653.6715999999988</v>
      </c>
      <c r="I927" s="8">
        <f>(+C927+E927+'Current &amp; Proposed Revenues'!D927*0.79+'Current &amp; Proposed Revenues'!F927*0.85)*0.8</f>
        <v>1821.2762400000001</v>
      </c>
      <c r="J927" s="8">
        <f>(+C927+E927+'Current &amp; Proposed Revenues'!D927*0.79+'Current &amp; Proposed Revenues'!F927*0.85)*0.2</f>
        <v>455.31906000000004</v>
      </c>
      <c r="K927" s="8">
        <f t="shared" si="109"/>
        <v>9930.2668999999987</v>
      </c>
      <c r="L927" s="8">
        <f t="shared" si="110"/>
        <v>1986.0533799999998</v>
      </c>
      <c r="M927" s="8">
        <f t="shared" si="111"/>
        <v>5461.6467949999997</v>
      </c>
      <c r="N927" s="8">
        <f t="shared" si="112"/>
        <v>2482.5667249999997</v>
      </c>
      <c r="O927" s="8">
        <f t="shared" si="113"/>
        <v>9930.2668999999987</v>
      </c>
    </row>
    <row r="928" spans="1:15" outlineLevel="2" x14ac:dyDescent="0.25">
      <c r="A928" s="1" t="s">
        <v>814</v>
      </c>
      <c r="B928" s="1" t="s">
        <v>553</v>
      </c>
      <c r="C928" s="13">
        <v>155.23500000000001</v>
      </c>
      <c r="D928" s="13">
        <v>3650.6514000000002</v>
      </c>
      <c r="E928" s="13">
        <v>0</v>
      </c>
      <c r="F928" s="13">
        <v>2117.4153000000001</v>
      </c>
      <c r="G928" s="8">
        <v>5923.3017</v>
      </c>
      <c r="H928" s="8">
        <f>+'Current &amp; Proposed Revenues'!D928*1.08+'Current &amp; Proposed Revenues'!F928*5.56</f>
        <v>3945.0324000000001</v>
      </c>
      <c r="I928" s="8">
        <f>(+C928+E928+'Current &amp; Proposed Revenues'!D928*0.79+'Current &amp; Proposed Revenues'!F928*0.85)*0.8</f>
        <v>1582.61544</v>
      </c>
      <c r="J928" s="8">
        <f>(+C928+E928+'Current &amp; Proposed Revenues'!D928*0.79+'Current &amp; Proposed Revenues'!F928*0.85)*0.2</f>
        <v>395.65386000000001</v>
      </c>
      <c r="K928" s="8">
        <f t="shared" si="109"/>
        <v>5923.3017</v>
      </c>
      <c r="L928" s="8">
        <f t="shared" si="110"/>
        <v>1184.6603400000001</v>
      </c>
      <c r="M928" s="8">
        <f t="shared" si="111"/>
        <v>3257.8159350000001</v>
      </c>
      <c r="N928" s="8">
        <f t="shared" si="112"/>
        <v>1480.825425</v>
      </c>
      <c r="O928" s="8">
        <f t="shared" si="113"/>
        <v>5923.3017</v>
      </c>
    </row>
    <row r="929" spans="1:15" outlineLevel="2" x14ac:dyDescent="0.25">
      <c r="A929" s="1" t="s">
        <v>814</v>
      </c>
      <c r="B929" s="1" t="s">
        <v>827</v>
      </c>
      <c r="C929" s="13">
        <v>225.94</v>
      </c>
      <c r="D929" s="13">
        <v>3393.6386000000002</v>
      </c>
      <c r="E929" s="13">
        <v>88.399999999999991</v>
      </c>
      <c r="F929" s="13">
        <v>2029.0214000000001</v>
      </c>
      <c r="G929" s="8">
        <v>5737</v>
      </c>
      <c r="H929" s="8">
        <f>+'Current &amp; Proposed Revenues'!D929*1.08+'Current &amp; Proposed Revenues'!F929*5.56</f>
        <v>3719.9247999999998</v>
      </c>
      <c r="I929" s="8">
        <f>(+C929+E929+'Current &amp; Proposed Revenues'!D929*0.79+'Current &amp; Proposed Revenues'!F929*0.85)*0.8</f>
        <v>1613.6601600000001</v>
      </c>
      <c r="J929" s="8">
        <f>(+C929+E929+'Current &amp; Proposed Revenues'!D929*0.79+'Current &amp; Proposed Revenues'!F929*0.85)*0.2</f>
        <v>403.41504000000003</v>
      </c>
      <c r="K929" s="8">
        <f t="shared" si="109"/>
        <v>5737</v>
      </c>
      <c r="L929" s="8">
        <f t="shared" si="110"/>
        <v>1147.4000000000001</v>
      </c>
      <c r="M929" s="8">
        <f t="shared" si="111"/>
        <v>3155.3500000000004</v>
      </c>
      <c r="N929" s="8">
        <f t="shared" si="112"/>
        <v>1434.25</v>
      </c>
      <c r="O929" s="8">
        <f t="shared" si="113"/>
        <v>5737</v>
      </c>
    </row>
    <row r="930" spans="1:15" outlineLevel="2" x14ac:dyDescent="0.25">
      <c r="A930" s="1" t="s">
        <v>814</v>
      </c>
      <c r="B930" s="1" t="s">
        <v>828</v>
      </c>
      <c r="C930" s="13">
        <v>7.9</v>
      </c>
      <c r="D930" s="13">
        <v>211.31</v>
      </c>
      <c r="E930" s="13">
        <v>0</v>
      </c>
      <c r="F930" s="13">
        <v>378.19</v>
      </c>
      <c r="G930" s="8">
        <v>597.4</v>
      </c>
      <c r="H930" s="8">
        <f>+'Current &amp; Proposed Revenues'!D930*1.08+'Current &amp; Proposed Revenues'!F930*5.56</f>
        <v>450.08</v>
      </c>
      <c r="I930" s="8">
        <f>(+C930+E930+'Current &amp; Proposed Revenues'!D930*0.79+'Current &amp; Proposed Revenues'!F930*0.85)*0.8</f>
        <v>117.85600000000002</v>
      </c>
      <c r="J930" s="8">
        <f>(+C930+E930+'Current &amp; Proposed Revenues'!D930*0.79+'Current &amp; Proposed Revenues'!F930*0.85)*0.2</f>
        <v>29.464000000000006</v>
      </c>
      <c r="K930" s="8">
        <f t="shared" si="109"/>
        <v>597.40000000000009</v>
      </c>
      <c r="L930" s="8">
        <f t="shared" si="110"/>
        <v>119.48</v>
      </c>
      <c r="M930" s="8">
        <f t="shared" si="111"/>
        <v>328.57</v>
      </c>
      <c r="N930" s="8">
        <f t="shared" si="112"/>
        <v>149.35</v>
      </c>
      <c r="O930" s="8">
        <f t="shared" si="113"/>
        <v>597.4</v>
      </c>
    </row>
    <row r="931" spans="1:15" outlineLevel="2" x14ac:dyDescent="0.25">
      <c r="A931" s="1" t="s">
        <v>814</v>
      </c>
      <c r="B931" s="1" t="s">
        <v>315</v>
      </c>
      <c r="C931" s="13">
        <v>86.9</v>
      </c>
      <c r="D931" s="13">
        <v>909.92330000000004</v>
      </c>
      <c r="E931" s="13">
        <v>74.8</v>
      </c>
      <c r="F931" s="13">
        <v>2413.0509100000004</v>
      </c>
      <c r="G931" s="8">
        <v>3484.6742100000001</v>
      </c>
      <c r="H931" s="8">
        <f>+'Current &amp; Proposed Revenues'!D931*1.08+'Current &amp; Proposed Revenues'!F931*5.56</f>
        <v>2618.5847599999997</v>
      </c>
      <c r="I931" s="8">
        <f>(+C931+E931+'Current &amp; Proposed Revenues'!D931*0.79+'Current &amp; Proposed Revenues'!F931*0.85)*0.8</f>
        <v>692.87156000000004</v>
      </c>
      <c r="J931" s="8">
        <f>(+C931+E931+'Current &amp; Proposed Revenues'!D931*0.79+'Current &amp; Proposed Revenues'!F931*0.85)*0.2</f>
        <v>173.21789000000001</v>
      </c>
      <c r="K931" s="8">
        <f t="shared" si="109"/>
        <v>3484.6742099999997</v>
      </c>
      <c r="L931" s="8">
        <f t="shared" si="110"/>
        <v>696.93484200000012</v>
      </c>
      <c r="M931" s="8">
        <f t="shared" si="111"/>
        <v>1916.5708155000002</v>
      </c>
      <c r="N931" s="8">
        <f t="shared" si="112"/>
        <v>871.16855250000003</v>
      </c>
      <c r="O931" s="8">
        <f t="shared" si="113"/>
        <v>3484.6742100000001</v>
      </c>
    </row>
    <row r="932" spans="1:15" outlineLevel="2" x14ac:dyDescent="0.25">
      <c r="A932" s="1" t="s">
        <v>814</v>
      </c>
      <c r="B932" s="1" t="s">
        <v>829</v>
      </c>
      <c r="C932" s="13">
        <v>62.410000000000004</v>
      </c>
      <c r="D932" s="13">
        <v>525.9375</v>
      </c>
      <c r="E932" s="13">
        <v>0</v>
      </c>
      <c r="F932" s="13">
        <v>1522.375</v>
      </c>
      <c r="G932" s="8">
        <v>2110.7224999999999</v>
      </c>
      <c r="H932" s="8">
        <f>+'Current &amp; Proposed Revenues'!D932*1.08+'Current &amp; Proposed Revenues'!F932*5.56</f>
        <v>1624.25</v>
      </c>
      <c r="I932" s="8">
        <f>(+C932+E932+'Current &amp; Proposed Revenues'!D932*0.79+'Current &amp; Proposed Revenues'!F932*0.85)*0.8</f>
        <v>389.17800000000005</v>
      </c>
      <c r="J932" s="8">
        <f>(+C932+E932+'Current &amp; Proposed Revenues'!D932*0.79+'Current &amp; Proposed Revenues'!F932*0.85)*0.2</f>
        <v>97.294500000000014</v>
      </c>
      <c r="K932" s="8">
        <f t="shared" si="109"/>
        <v>2110.7225000000003</v>
      </c>
      <c r="L932" s="8">
        <f t="shared" si="110"/>
        <v>422.14449999999999</v>
      </c>
      <c r="M932" s="8">
        <f t="shared" si="111"/>
        <v>1160.897375</v>
      </c>
      <c r="N932" s="8">
        <f t="shared" si="112"/>
        <v>527.68062499999996</v>
      </c>
      <c r="O932" s="8">
        <f t="shared" si="113"/>
        <v>2110.7224999999999</v>
      </c>
    </row>
    <row r="933" spans="1:15" outlineLevel="2" x14ac:dyDescent="0.25">
      <c r="A933" s="1" t="s">
        <v>814</v>
      </c>
      <c r="B933" s="1" t="s">
        <v>144</v>
      </c>
      <c r="C933" s="13">
        <v>127.98</v>
      </c>
      <c r="D933" s="13">
        <v>2451.1025</v>
      </c>
      <c r="E933" s="13">
        <v>0</v>
      </c>
      <c r="F933" s="13">
        <v>1028.0998999999999</v>
      </c>
      <c r="G933" s="8">
        <v>3607.1823999999997</v>
      </c>
      <c r="H933" s="8">
        <f>+'Current &amp; Proposed Revenues'!D933*1.08+'Current &amp; Proposed Revenues'!F933*5.56</f>
        <v>2307.3784000000001</v>
      </c>
      <c r="I933" s="8">
        <f>(+C933+E933+'Current &amp; Proposed Revenues'!D933*0.79+'Current &amp; Proposed Revenues'!F933*0.85)*0.8</f>
        <v>1039.8432</v>
      </c>
      <c r="J933" s="8">
        <f>(+C933+E933+'Current &amp; Proposed Revenues'!D933*0.79+'Current &amp; Proposed Revenues'!F933*0.85)*0.2</f>
        <v>259.96080000000001</v>
      </c>
      <c r="K933" s="8">
        <f t="shared" si="109"/>
        <v>3607.1823999999997</v>
      </c>
      <c r="L933" s="8">
        <f t="shared" si="110"/>
        <v>721.43647999999996</v>
      </c>
      <c r="M933" s="8">
        <f t="shared" si="111"/>
        <v>1983.9503199999999</v>
      </c>
      <c r="N933" s="8">
        <f t="shared" si="112"/>
        <v>901.79559999999992</v>
      </c>
      <c r="O933" s="8">
        <f t="shared" si="113"/>
        <v>3607.1823999999997</v>
      </c>
    </row>
    <row r="934" spans="1:15" outlineLevel="1" x14ac:dyDescent="0.25">
      <c r="A934" s="23" t="s">
        <v>1226</v>
      </c>
      <c r="B934" s="22"/>
      <c r="C934" s="13">
        <f t="shared" ref="C934:O934" si="117">SUBTOTAL(9,C914:C933)</f>
        <v>2175.8180000000002</v>
      </c>
      <c r="D934" s="13">
        <f t="shared" si="117"/>
        <v>32476.693919999998</v>
      </c>
      <c r="E934" s="13">
        <f t="shared" si="117"/>
        <v>371.54349999999999</v>
      </c>
      <c r="F934" s="13">
        <f t="shared" si="117"/>
        <v>40564.499149999996</v>
      </c>
      <c r="G934" s="8">
        <f t="shared" si="117"/>
        <v>75588.554569999993</v>
      </c>
      <c r="H934" s="8">
        <f t="shared" si="117"/>
        <v>53942.024679999995</v>
      </c>
      <c r="I934" s="8">
        <f t="shared" si="117"/>
        <v>17317.223911999998</v>
      </c>
      <c r="J934" s="8">
        <f t="shared" si="117"/>
        <v>4329.3059779999994</v>
      </c>
      <c r="K934" s="8">
        <f t="shared" si="117"/>
        <v>75588.554569999993</v>
      </c>
      <c r="L934" s="8">
        <f t="shared" si="117"/>
        <v>15117.710914000001</v>
      </c>
      <c r="M934" s="8">
        <f t="shared" si="117"/>
        <v>41573.705013500003</v>
      </c>
      <c r="N934" s="8">
        <f t="shared" si="117"/>
        <v>18897.138642499998</v>
      </c>
      <c r="O934" s="8">
        <f t="shared" si="117"/>
        <v>75588.554569999993</v>
      </c>
    </row>
    <row r="935" spans="1:15" outlineLevel="2" x14ac:dyDescent="0.25">
      <c r="A935" s="1" t="s">
        <v>830</v>
      </c>
      <c r="B935" s="1" t="s">
        <v>831</v>
      </c>
      <c r="C935" s="13">
        <v>121.38350000000001</v>
      </c>
      <c r="D935" s="13">
        <v>1408.6896999999999</v>
      </c>
      <c r="E935" s="13">
        <v>67.149999999999991</v>
      </c>
      <c r="F935" s="13">
        <v>5499.78</v>
      </c>
      <c r="G935" s="8">
        <v>7097.0031999999992</v>
      </c>
      <c r="H935" s="8">
        <f>+'Current &amp; Proposed Revenues'!D935*1.08+'Current &amp; Proposed Revenues'!F935*5.56</f>
        <v>5584.0547999999999</v>
      </c>
      <c r="I935" s="8">
        <f>(+C935+E935+'Current &amp; Proposed Revenues'!D935*0.79+'Current &amp; Proposed Revenues'!F935*0.85)*0.8</f>
        <v>1210.3587199999999</v>
      </c>
      <c r="J935" s="8">
        <f>(+C935+E935+'Current &amp; Proposed Revenues'!D935*0.79+'Current &amp; Proposed Revenues'!F935*0.85)*0.2</f>
        <v>302.58967999999999</v>
      </c>
      <c r="K935" s="8">
        <f t="shared" si="109"/>
        <v>7097.0032000000001</v>
      </c>
      <c r="L935" s="8">
        <f t="shared" si="110"/>
        <v>1419.4006399999998</v>
      </c>
      <c r="M935" s="8">
        <f t="shared" si="111"/>
        <v>3903.35176</v>
      </c>
      <c r="N935" s="8">
        <f t="shared" si="112"/>
        <v>1774.2507999999998</v>
      </c>
      <c r="O935" s="8">
        <f t="shared" si="113"/>
        <v>7097.0031999999992</v>
      </c>
    </row>
    <row r="936" spans="1:15" outlineLevel="2" x14ac:dyDescent="0.25">
      <c r="A936" s="1" t="s">
        <v>830</v>
      </c>
      <c r="B936" s="1" t="s">
        <v>832</v>
      </c>
      <c r="C936" s="13">
        <v>0</v>
      </c>
      <c r="D936" s="13">
        <v>0</v>
      </c>
      <c r="E936" s="13">
        <v>0</v>
      </c>
      <c r="F936" s="13">
        <v>89.740000000000009</v>
      </c>
      <c r="G936" s="8">
        <v>89.740000000000009</v>
      </c>
      <c r="H936" s="8">
        <f>+'Current &amp; Proposed Revenues'!D936*1.08+'Current &amp; Proposed Revenues'!F936*5.56</f>
        <v>77.839999999999989</v>
      </c>
      <c r="I936" s="8">
        <f>(+C936+E936+'Current &amp; Proposed Revenues'!D936*0.79+'Current &amp; Proposed Revenues'!F936*0.85)*0.8</f>
        <v>9.5200000000000014</v>
      </c>
      <c r="J936" s="8">
        <f>(+C936+E936+'Current &amp; Proposed Revenues'!D936*0.79+'Current &amp; Proposed Revenues'!F936*0.85)*0.2</f>
        <v>2.3800000000000003</v>
      </c>
      <c r="K936" s="8">
        <f t="shared" si="109"/>
        <v>89.739999999999981</v>
      </c>
      <c r="L936" s="8">
        <f t="shared" si="110"/>
        <v>17.948000000000004</v>
      </c>
      <c r="M936" s="8">
        <f t="shared" si="111"/>
        <v>49.357000000000006</v>
      </c>
      <c r="N936" s="8">
        <f t="shared" si="112"/>
        <v>22.435000000000002</v>
      </c>
      <c r="O936" s="8">
        <f t="shared" si="113"/>
        <v>89.740000000000009</v>
      </c>
    </row>
    <row r="937" spans="1:15" outlineLevel="2" x14ac:dyDescent="0.25">
      <c r="A937" s="1" t="s">
        <v>830</v>
      </c>
      <c r="B937" s="1" t="s">
        <v>833</v>
      </c>
      <c r="C937" s="13">
        <v>14.22</v>
      </c>
      <c r="D937" s="13">
        <v>1082.73</v>
      </c>
      <c r="E937" s="13">
        <v>34</v>
      </c>
      <c r="F937" s="13">
        <v>10351.124400000001</v>
      </c>
      <c r="G937" s="8">
        <v>11482.074400000001</v>
      </c>
      <c r="H937" s="8">
        <f>+'Current &amp; Proposed Revenues'!D937*1.08+'Current &amp; Proposed Revenues'!F937*5.56</f>
        <v>9603.8303999999989</v>
      </c>
      <c r="I937" s="8">
        <f>(+C937+E937+'Current &amp; Proposed Revenues'!D937*0.79+'Current &amp; Proposed Revenues'!F937*0.85)*0.8</f>
        <v>1502.5951999999997</v>
      </c>
      <c r="J937" s="8">
        <f>(+C937+E937+'Current &amp; Proposed Revenues'!D937*0.79+'Current &amp; Proposed Revenues'!F937*0.85)*0.2</f>
        <v>375.64879999999994</v>
      </c>
      <c r="K937" s="8">
        <f t="shared" si="109"/>
        <v>11482.074399999998</v>
      </c>
      <c r="L937" s="8">
        <f t="shared" si="110"/>
        <v>2296.4148800000003</v>
      </c>
      <c r="M937" s="8">
        <f t="shared" si="111"/>
        <v>6315.1409200000016</v>
      </c>
      <c r="N937" s="8">
        <f t="shared" si="112"/>
        <v>2870.5186000000003</v>
      </c>
      <c r="O937" s="8">
        <f t="shared" si="113"/>
        <v>11482.074400000001</v>
      </c>
    </row>
    <row r="938" spans="1:15" outlineLevel="2" x14ac:dyDescent="0.25">
      <c r="A938" s="1" t="s">
        <v>830</v>
      </c>
      <c r="B938" s="1" t="s">
        <v>834</v>
      </c>
      <c r="C938" s="13">
        <v>46.61</v>
      </c>
      <c r="D938" s="13">
        <v>574.09</v>
      </c>
      <c r="E938" s="13">
        <v>0</v>
      </c>
      <c r="F938" s="13">
        <v>2208.0527000000002</v>
      </c>
      <c r="G938" s="8">
        <v>2828.7527</v>
      </c>
      <c r="H938" s="8">
        <f>+'Current &amp; Proposed Revenues'!D938*1.08+'Current &amp; Proposed Revenues'!F938*5.56</f>
        <v>2246.8132000000001</v>
      </c>
      <c r="I938" s="8">
        <f>(+C938+E938+'Current &amp; Proposed Revenues'!D938*0.79+'Current &amp; Proposed Revenues'!F938*0.85)*0.8</f>
        <v>465.55160000000001</v>
      </c>
      <c r="J938" s="8">
        <f>(+C938+E938+'Current &amp; Proposed Revenues'!D938*0.79+'Current &amp; Proposed Revenues'!F938*0.85)*0.2</f>
        <v>116.3879</v>
      </c>
      <c r="K938" s="8">
        <f t="shared" si="109"/>
        <v>2828.7527000000005</v>
      </c>
      <c r="L938" s="8">
        <f t="shared" si="110"/>
        <v>565.75054</v>
      </c>
      <c r="M938" s="8">
        <f t="shared" si="111"/>
        <v>1555.8139850000002</v>
      </c>
      <c r="N938" s="8">
        <f t="shared" si="112"/>
        <v>707.188175</v>
      </c>
      <c r="O938" s="8">
        <f t="shared" si="113"/>
        <v>2828.7527</v>
      </c>
    </row>
    <row r="939" spans="1:15" outlineLevel="2" x14ac:dyDescent="0.25">
      <c r="A939" s="1" t="s">
        <v>830</v>
      </c>
      <c r="B939" s="1" t="s">
        <v>183</v>
      </c>
      <c r="C939" s="13">
        <v>63.2</v>
      </c>
      <c r="D939" s="13">
        <v>1426.4921000000002</v>
      </c>
      <c r="E939" s="13">
        <v>198.9</v>
      </c>
      <c r="F939" s="13">
        <v>6147.2541000000001</v>
      </c>
      <c r="G939" s="8">
        <v>7835.8462</v>
      </c>
      <c r="H939" s="8">
        <f>+'Current &amp; Proposed Revenues'!D939*1.08+'Current &amp; Proposed Revenues'!F939*5.56</f>
        <v>6155.9519999999993</v>
      </c>
      <c r="I939" s="8">
        <f>(+C939+E939+'Current &amp; Proposed Revenues'!D939*0.79+'Current &amp; Proposed Revenues'!F939*0.85)*0.8</f>
        <v>1343.9153600000002</v>
      </c>
      <c r="J939" s="8">
        <f>(+C939+E939+'Current &amp; Proposed Revenues'!D939*0.79+'Current &amp; Proposed Revenues'!F939*0.85)*0.2</f>
        <v>335.97884000000005</v>
      </c>
      <c r="K939" s="8">
        <f t="shared" si="109"/>
        <v>7835.846199999999</v>
      </c>
      <c r="L939" s="8">
        <f t="shared" si="110"/>
        <v>1567.1692400000002</v>
      </c>
      <c r="M939" s="8">
        <f t="shared" si="111"/>
        <v>4309.7154100000007</v>
      </c>
      <c r="N939" s="8">
        <f t="shared" si="112"/>
        <v>1958.96155</v>
      </c>
      <c r="O939" s="8">
        <f t="shared" si="113"/>
        <v>7835.8462000000009</v>
      </c>
    </row>
    <row r="940" spans="1:15" outlineLevel="2" x14ac:dyDescent="0.25">
      <c r="A940" s="1" t="s">
        <v>830</v>
      </c>
      <c r="B940" s="1" t="s">
        <v>835</v>
      </c>
      <c r="C940" s="13">
        <v>48.980000000000004</v>
      </c>
      <c r="D940" s="13">
        <v>927.20209999999997</v>
      </c>
      <c r="E940" s="13">
        <v>56.1</v>
      </c>
      <c r="F940" s="13">
        <v>2115.3000000000002</v>
      </c>
      <c r="G940" s="8">
        <v>3147.5821000000001</v>
      </c>
      <c r="H940" s="8">
        <f>+'Current &amp; Proposed Revenues'!D940*1.08+'Current &amp; Proposed Revenues'!F940*5.56</f>
        <v>2370.2964000000002</v>
      </c>
      <c r="I940" s="8">
        <f>(+C940+E940+'Current &amp; Proposed Revenues'!D940*0.79+'Current &amp; Proposed Revenues'!F940*0.85)*0.8</f>
        <v>621.82856000000004</v>
      </c>
      <c r="J940" s="8">
        <f>(+C940+E940+'Current &amp; Proposed Revenues'!D940*0.79+'Current &amp; Proposed Revenues'!F940*0.85)*0.2</f>
        <v>155.45714000000001</v>
      </c>
      <c r="K940" s="8">
        <f t="shared" si="109"/>
        <v>3147.5821000000001</v>
      </c>
      <c r="L940" s="8">
        <f t="shared" si="110"/>
        <v>629.51642000000004</v>
      </c>
      <c r="M940" s="8">
        <f t="shared" si="111"/>
        <v>1731.1701550000002</v>
      </c>
      <c r="N940" s="8">
        <f t="shared" si="112"/>
        <v>786.89552500000002</v>
      </c>
      <c r="O940" s="8">
        <f t="shared" si="113"/>
        <v>3147.5821000000001</v>
      </c>
    </row>
    <row r="941" spans="1:15" outlineLevel="2" x14ac:dyDescent="0.25">
      <c r="A941" s="1" t="s">
        <v>830</v>
      </c>
      <c r="B941" s="1" t="s">
        <v>836</v>
      </c>
      <c r="C941" s="13">
        <v>50.56</v>
      </c>
      <c r="D941" s="13">
        <v>1173.7055</v>
      </c>
      <c r="E941" s="13">
        <v>34</v>
      </c>
      <c r="F941" s="13">
        <v>1944.3453</v>
      </c>
      <c r="G941" s="8">
        <v>3202.6107999999999</v>
      </c>
      <c r="H941" s="8">
        <f>+'Current &amp; Proposed Revenues'!D941*1.08+'Current &amp; Proposed Revenues'!F941*5.56</f>
        <v>2364.3767999999995</v>
      </c>
      <c r="I941" s="8">
        <f>(+C941+E941+'Current &amp; Proposed Revenues'!D941*0.79+'Current &amp; Proposed Revenues'!F941*0.85)*0.8</f>
        <v>670.58719999999994</v>
      </c>
      <c r="J941" s="8">
        <f>(+C941+E941+'Current &amp; Proposed Revenues'!D941*0.79+'Current &amp; Proposed Revenues'!F941*0.85)*0.2</f>
        <v>167.64679999999998</v>
      </c>
      <c r="K941" s="8">
        <f t="shared" si="109"/>
        <v>3202.6107999999995</v>
      </c>
      <c r="L941" s="8">
        <f t="shared" si="110"/>
        <v>640.52215999999999</v>
      </c>
      <c r="M941" s="8">
        <f t="shared" si="111"/>
        <v>1761.4359400000001</v>
      </c>
      <c r="N941" s="8">
        <f t="shared" si="112"/>
        <v>800.65269999999998</v>
      </c>
      <c r="O941" s="8">
        <f t="shared" si="113"/>
        <v>3202.6107999999999</v>
      </c>
    </row>
    <row r="942" spans="1:15" outlineLevel="2" x14ac:dyDescent="0.25">
      <c r="A942" s="1" t="s">
        <v>830</v>
      </c>
      <c r="B942" s="1" t="s">
        <v>837</v>
      </c>
      <c r="C942" s="13">
        <v>52.14</v>
      </c>
      <c r="D942" s="13">
        <v>1856.4986000000001</v>
      </c>
      <c r="E942" s="13">
        <v>34</v>
      </c>
      <c r="F942" s="13">
        <v>8445.9762499999997</v>
      </c>
      <c r="G942" s="8">
        <v>10388.61485</v>
      </c>
      <c r="H942" s="8">
        <f>+'Current &amp; Proposed Revenues'!D942*1.08+'Current &amp; Proposed Revenues'!F942*5.56</f>
        <v>8398.1974000000009</v>
      </c>
      <c r="I942" s="8">
        <f>(+C942+E942+'Current &amp; Proposed Revenues'!D942*0.79+'Current &amp; Proposed Revenues'!F942*0.85)*0.8</f>
        <v>1592.3339599999999</v>
      </c>
      <c r="J942" s="8">
        <f>(+C942+E942+'Current &amp; Proposed Revenues'!D942*0.79+'Current &amp; Proposed Revenues'!F942*0.85)*0.2</f>
        <v>398.08348999999998</v>
      </c>
      <c r="K942" s="8">
        <f t="shared" si="109"/>
        <v>10388.614850000002</v>
      </c>
      <c r="L942" s="8">
        <f t="shared" si="110"/>
        <v>2077.7229700000003</v>
      </c>
      <c r="M942" s="8">
        <f t="shared" si="111"/>
        <v>5713.7381675000006</v>
      </c>
      <c r="N942" s="8">
        <f t="shared" si="112"/>
        <v>2597.1537125</v>
      </c>
      <c r="O942" s="8">
        <f t="shared" si="113"/>
        <v>10388.61485</v>
      </c>
    </row>
    <row r="943" spans="1:15" outlineLevel="2" x14ac:dyDescent="0.25">
      <c r="A943" s="1" t="s">
        <v>830</v>
      </c>
      <c r="B943" s="1" t="s">
        <v>243</v>
      </c>
      <c r="C943" s="13">
        <v>0</v>
      </c>
      <c r="D943" s="13">
        <v>960.65640000000008</v>
      </c>
      <c r="E943" s="13">
        <v>0</v>
      </c>
      <c r="F943" s="13">
        <v>2182.9895999999999</v>
      </c>
      <c r="G943" s="8">
        <v>3143.6459999999997</v>
      </c>
      <c r="H943" s="8">
        <f>+'Current &amp; Proposed Revenues'!D943*1.08+'Current &amp; Proposed Revenues'!F943*5.56</f>
        <v>2448.3311999999996</v>
      </c>
      <c r="I943" s="8">
        <f>(+C943+E943+'Current &amp; Proposed Revenues'!D943*0.79+'Current &amp; Proposed Revenues'!F943*0.85)*0.8</f>
        <v>556.25184000000013</v>
      </c>
      <c r="J943" s="8">
        <f>(+C943+E943+'Current &amp; Proposed Revenues'!D943*0.79+'Current &amp; Proposed Revenues'!F943*0.85)*0.2</f>
        <v>139.06296000000003</v>
      </c>
      <c r="K943" s="8">
        <f t="shared" si="109"/>
        <v>3143.6459999999997</v>
      </c>
      <c r="L943" s="8">
        <f t="shared" si="110"/>
        <v>628.72919999999999</v>
      </c>
      <c r="M943" s="8">
        <f t="shared" si="111"/>
        <v>1729.0053</v>
      </c>
      <c r="N943" s="8">
        <f t="shared" si="112"/>
        <v>785.91149999999993</v>
      </c>
      <c r="O943" s="8">
        <f t="shared" si="113"/>
        <v>3143.6459999999997</v>
      </c>
    </row>
    <row r="944" spans="1:15" outlineLevel="2" x14ac:dyDescent="0.25">
      <c r="A944" s="1" t="s">
        <v>830</v>
      </c>
      <c r="B944" s="1" t="s">
        <v>838</v>
      </c>
      <c r="C944" s="13">
        <v>0</v>
      </c>
      <c r="D944" s="13">
        <v>261.8</v>
      </c>
      <c r="E944" s="13">
        <v>42.5</v>
      </c>
      <c r="F944" s="13">
        <v>1853.2592</v>
      </c>
      <c r="G944" s="8">
        <v>2157.5592000000001</v>
      </c>
      <c r="H944" s="8">
        <f>+'Current &amp; Proposed Revenues'!D944*1.08+'Current &amp; Proposed Revenues'!F944*5.56</f>
        <v>1758.7072000000001</v>
      </c>
      <c r="I944" s="8">
        <f>(+C944+E944+'Current &amp; Proposed Revenues'!D944*0.79+'Current &amp; Proposed Revenues'!F944*0.85)*0.8</f>
        <v>319.08160000000004</v>
      </c>
      <c r="J944" s="8">
        <f>(+C944+E944+'Current &amp; Proposed Revenues'!D944*0.79+'Current &amp; Proposed Revenues'!F944*0.85)*0.2</f>
        <v>79.770400000000009</v>
      </c>
      <c r="K944" s="8">
        <f t="shared" si="109"/>
        <v>2157.5592000000001</v>
      </c>
      <c r="L944" s="8">
        <f t="shared" si="110"/>
        <v>431.51184000000006</v>
      </c>
      <c r="M944" s="8">
        <f t="shared" si="111"/>
        <v>1186.6575600000001</v>
      </c>
      <c r="N944" s="8">
        <f t="shared" si="112"/>
        <v>539.38980000000004</v>
      </c>
      <c r="O944" s="8">
        <f t="shared" si="113"/>
        <v>2157.5592000000001</v>
      </c>
    </row>
    <row r="945" spans="1:15" outlineLevel="2" x14ac:dyDescent="0.25">
      <c r="A945" s="1" t="s">
        <v>830</v>
      </c>
      <c r="B945" s="1" t="s">
        <v>839</v>
      </c>
      <c r="C945" s="13">
        <v>230.68</v>
      </c>
      <c r="D945" s="13">
        <v>1978.7031000000004</v>
      </c>
      <c r="E945" s="13">
        <v>0</v>
      </c>
      <c r="F945" s="13">
        <v>7065.9993999999997</v>
      </c>
      <c r="G945" s="8">
        <v>9275.3824999999997</v>
      </c>
      <c r="H945" s="8">
        <f>+'Current &amp; Proposed Revenues'!D945*1.08+'Current &amp; Proposed Revenues'!F945*5.56</f>
        <v>7271.7907999999989</v>
      </c>
      <c r="I945" s="8">
        <f>(+C945+E945+'Current &amp; Proposed Revenues'!D945*0.79+'Current &amp; Proposed Revenues'!F945*0.85)*0.8</f>
        <v>1602.87336</v>
      </c>
      <c r="J945" s="8">
        <f>(+C945+E945+'Current &amp; Proposed Revenues'!D945*0.79+'Current &amp; Proposed Revenues'!F945*0.85)*0.2</f>
        <v>400.71834000000001</v>
      </c>
      <c r="K945" s="8">
        <f t="shared" si="109"/>
        <v>9275.3824999999979</v>
      </c>
      <c r="L945" s="8">
        <f t="shared" si="110"/>
        <v>1855.0765000000001</v>
      </c>
      <c r="M945" s="8">
        <f t="shared" si="111"/>
        <v>5101.4603750000006</v>
      </c>
      <c r="N945" s="8">
        <f t="shared" si="112"/>
        <v>2318.8456249999999</v>
      </c>
      <c r="O945" s="8">
        <f t="shared" si="113"/>
        <v>9275.3824999999997</v>
      </c>
    </row>
    <row r="946" spans="1:15" outlineLevel="2" x14ac:dyDescent="0.25">
      <c r="A946" s="1" t="s">
        <v>830</v>
      </c>
      <c r="B946" s="1" t="s">
        <v>521</v>
      </c>
      <c r="C946" s="13">
        <v>87.69</v>
      </c>
      <c r="D946" s="13">
        <v>631.74210000000005</v>
      </c>
      <c r="E946" s="13">
        <v>34</v>
      </c>
      <c r="F946" s="13">
        <v>1916.5900000000001</v>
      </c>
      <c r="G946" s="8">
        <v>2670.0221000000001</v>
      </c>
      <c r="H946" s="8">
        <f>+'Current &amp; Proposed Revenues'!D946*1.08+'Current &amp; Proposed Revenues'!F946*5.56</f>
        <v>2027.2963999999997</v>
      </c>
      <c r="I946" s="8">
        <f>(+C946+E946+'Current &amp; Proposed Revenues'!D946*0.79+'Current &amp; Proposed Revenues'!F946*0.85)*0.8</f>
        <v>514.18056000000001</v>
      </c>
      <c r="J946" s="8">
        <f>(+C946+E946+'Current &amp; Proposed Revenues'!D946*0.79+'Current &amp; Proposed Revenues'!F946*0.85)*0.2</f>
        <v>128.54514</v>
      </c>
      <c r="K946" s="8">
        <f t="shared" si="109"/>
        <v>2670.0221000000001</v>
      </c>
      <c r="L946" s="8">
        <f t="shared" si="110"/>
        <v>534.0044200000001</v>
      </c>
      <c r="M946" s="8">
        <f t="shared" si="111"/>
        <v>1468.5121550000001</v>
      </c>
      <c r="N946" s="8">
        <f t="shared" si="112"/>
        <v>667.50552500000003</v>
      </c>
      <c r="O946" s="8">
        <f t="shared" si="113"/>
        <v>2670.0221000000001</v>
      </c>
    </row>
    <row r="947" spans="1:15" outlineLevel="2" x14ac:dyDescent="0.25">
      <c r="A947" s="1" t="s">
        <v>830</v>
      </c>
      <c r="B947" s="1" t="s">
        <v>508</v>
      </c>
      <c r="C947" s="13">
        <v>34.997</v>
      </c>
      <c r="D947" s="13">
        <v>405.79</v>
      </c>
      <c r="E947" s="13">
        <v>0</v>
      </c>
      <c r="F947" s="13">
        <v>1567.0527</v>
      </c>
      <c r="G947" s="8">
        <v>2007.8397</v>
      </c>
      <c r="H947" s="8">
        <f>+'Current &amp; Proposed Revenues'!D947*1.08+'Current &amp; Proposed Revenues'!F947*5.56</f>
        <v>1593.6131999999998</v>
      </c>
      <c r="I947" s="8">
        <f>(+C947+E947+'Current &amp; Proposed Revenues'!D947*0.79+'Current &amp; Proposed Revenues'!F947*0.85)*0.8</f>
        <v>331.38120000000004</v>
      </c>
      <c r="J947" s="8">
        <f>(+C947+E947+'Current &amp; Proposed Revenues'!D947*0.79+'Current &amp; Proposed Revenues'!F947*0.85)*0.2</f>
        <v>82.845300000000009</v>
      </c>
      <c r="K947" s="8">
        <f t="shared" si="109"/>
        <v>2007.8396999999998</v>
      </c>
      <c r="L947" s="8">
        <f t="shared" si="110"/>
        <v>401.56794000000002</v>
      </c>
      <c r="M947" s="8">
        <f t="shared" si="111"/>
        <v>1104.311835</v>
      </c>
      <c r="N947" s="8">
        <f t="shared" si="112"/>
        <v>501.959925</v>
      </c>
      <c r="O947" s="8">
        <f t="shared" si="113"/>
        <v>2007.8397</v>
      </c>
    </row>
    <row r="948" spans="1:15" outlineLevel="2" x14ac:dyDescent="0.25">
      <c r="A948" s="1" t="s">
        <v>830</v>
      </c>
      <c r="B948" s="1" t="s">
        <v>840</v>
      </c>
      <c r="C948" s="13">
        <v>247.75190000000003</v>
      </c>
      <c r="D948" s="13">
        <v>639.31560000000002</v>
      </c>
      <c r="E948" s="13">
        <v>47.965499999999999</v>
      </c>
      <c r="F948" s="13">
        <v>4772.2449999999999</v>
      </c>
      <c r="G948" s="8">
        <v>5707.2780000000002</v>
      </c>
      <c r="H948" s="8">
        <f>+'Current &amp; Proposed Revenues'!D948*1.08+'Current &amp; Proposed Revenues'!F948*5.56</f>
        <v>4508.6504000000004</v>
      </c>
      <c r="I948" s="8">
        <f>(+C948+E948+'Current &amp; Proposed Revenues'!D948*0.79+'Current &amp; Proposed Revenues'!F948*0.85)*0.8</f>
        <v>958.90207999999984</v>
      </c>
      <c r="J948" s="8">
        <f>(+C948+E948+'Current &amp; Proposed Revenues'!D948*0.79+'Current &amp; Proposed Revenues'!F948*0.85)*0.2</f>
        <v>239.72551999999996</v>
      </c>
      <c r="K948" s="8">
        <f t="shared" si="109"/>
        <v>5707.2780000000002</v>
      </c>
      <c r="L948" s="8">
        <f t="shared" si="110"/>
        <v>1141.4556</v>
      </c>
      <c r="M948" s="8">
        <f t="shared" si="111"/>
        <v>3139.0029000000004</v>
      </c>
      <c r="N948" s="8">
        <f t="shared" si="112"/>
        <v>1426.8195000000001</v>
      </c>
      <c r="O948" s="8">
        <f t="shared" si="113"/>
        <v>5707.2780000000002</v>
      </c>
    </row>
    <row r="949" spans="1:15" outlineLevel="2" x14ac:dyDescent="0.25">
      <c r="A949" s="1" t="s">
        <v>830</v>
      </c>
      <c r="B949" s="1" t="s">
        <v>841</v>
      </c>
      <c r="C949" s="13">
        <v>378.70230000000004</v>
      </c>
      <c r="D949" s="13">
        <v>3692.8947000000003</v>
      </c>
      <c r="E949" s="13">
        <v>269.56049999999999</v>
      </c>
      <c r="F949" s="13">
        <v>14843.380599999999</v>
      </c>
      <c r="G949" s="8">
        <v>19184.538099999998</v>
      </c>
      <c r="H949" s="8">
        <f>+'Current &amp; Proposed Revenues'!D949*1.08+'Current &amp; Proposed Revenues'!F949*5.56</f>
        <v>15007.864399999999</v>
      </c>
      <c r="I949" s="8">
        <f>(+C949+E949+'Current &amp; Proposed Revenues'!D949*0.79+'Current &amp; Proposed Revenues'!F949*0.85)*0.8</f>
        <v>3341.3389599999996</v>
      </c>
      <c r="J949" s="8">
        <f>(+C949+E949+'Current &amp; Proposed Revenues'!D949*0.79+'Current &amp; Proposed Revenues'!F949*0.85)*0.2</f>
        <v>835.3347399999999</v>
      </c>
      <c r="K949" s="8">
        <f t="shared" ref="K949:K1016" si="118">SUM(H949:J949)</f>
        <v>19184.538099999998</v>
      </c>
      <c r="L949" s="8">
        <f t="shared" ref="L949:L1016" si="119">+G949*0.2</f>
        <v>3836.90762</v>
      </c>
      <c r="M949" s="8">
        <f t="shared" ref="M949:M1016" si="120">+G949*0.55</f>
        <v>10551.495955</v>
      </c>
      <c r="N949" s="8">
        <f t="shared" ref="N949:N1016" si="121">+G949*0.25</f>
        <v>4796.1345249999995</v>
      </c>
      <c r="O949" s="8">
        <f t="shared" ref="O949:O1016" si="122">SUM(L949:N949)</f>
        <v>19184.538099999998</v>
      </c>
    </row>
    <row r="950" spans="1:15" outlineLevel="2" x14ac:dyDescent="0.25">
      <c r="A950" s="1" t="s">
        <v>830</v>
      </c>
      <c r="B950" s="1" t="s">
        <v>842</v>
      </c>
      <c r="C950" s="13">
        <v>113.76</v>
      </c>
      <c r="D950" s="13">
        <v>1178.4366</v>
      </c>
      <c r="E950" s="13">
        <v>76.5</v>
      </c>
      <c r="F950" s="13">
        <v>3837.2824000000001</v>
      </c>
      <c r="G950" s="8">
        <v>5205.9790000000003</v>
      </c>
      <c r="H950" s="8">
        <f>+'Current &amp; Proposed Revenues'!D950*1.08+'Current &amp; Proposed Revenues'!F950*5.56</f>
        <v>4009.0327999999995</v>
      </c>
      <c r="I950" s="8">
        <f>(+C950+E950+'Current &amp; Proposed Revenues'!D950*0.79+'Current &amp; Proposed Revenues'!F950*0.85)*0.8</f>
        <v>957.55696000000012</v>
      </c>
      <c r="J950" s="8">
        <f>(+C950+E950+'Current &amp; Proposed Revenues'!D950*0.79+'Current &amp; Proposed Revenues'!F950*0.85)*0.2</f>
        <v>239.38924000000003</v>
      </c>
      <c r="K950" s="8">
        <f t="shared" si="118"/>
        <v>5205.9790000000003</v>
      </c>
      <c r="L950" s="8">
        <f t="shared" si="119"/>
        <v>1041.1958000000002</v>
      </c>
      <c r="M950" s="8">
        <f t="shared" si="120"/>
        <v>2863.2884500000005</v>
      </c>
      <c r="N950" s="8">
        <f t="shared" si="121"/>
        <v>1301.4947500000001</v>
      </c>
      <c r="O950" s="8">
        <f t="shared" si="122"/>
        <v>5205.9790000000003</v>
      </c>
    </row>
    <row r="951" spans="1:15" outlineLevel="2" x14ac:dyDescent="0.25">
      <c r="A951" s="1" t="s">
        <v>830</v>
      </c>
      <c r="B951" s="1" t="s">
        <v>11</v>
      </c>
      <c r="C951" s="13">
        <v>55.339500000000001</v>
      </c>
      <c r="D951" s="13">
        <v>680.68000000000006</v>
      </c>
      <c r="E951" s="13">
        <v>114.1125</v>
      </c>
      <c r="F951" s="13">
        <v>1271.3594000000001</v>
      </c>
      <c r="G951" s="8">
        <v>2121.4913999999999</v>
      </c>
      <c r="H951" s="8">
        <f>+'Current &amp; Proposed Revenues'!D951*1.08+'Current &amp; Proposed Revenues'!F951*5.56</f>
        <v>1495.8903999999998</v>
      </c>
      <c r="I951" s="8">
        <f>(+C951+E951+'Current &amp; Proposed Revenues'!D951*0.79+'Current &amp; Proposed Revenues'!F951*0.85)*0.8</f>
        <v>500.48080000000004</v>
      </c>
      <c r="J951" s="8">
        <f>(+C951+E951+'Current &amp; Proposed Revenues'!D951*0.79+'Current &amp; Proposed Revenues'!F951*0.85)*0.2</f>
        <v>125.12020000000001</v>
      </c>
      <c r="K951" s="8">
        <f t="shared" si="118"/>
        <v>2121.4913999999999</v>
      </c>
      <c r="L951" s="8">
        <f t="shared" si="119"/>
        <v>424.29827999999998</v>
      </c>
      <c r="M951" s="8">
        <f t="shared" si="120"/>
        <v>1166.8202699999999</v>
      </c>
      <c r="N951" s="8">
        <f t="shared" si="121"/>
        <v>530.37284999999997</v>
      </c>
      <c r="O951" s="8">
        <f t="shared" si="122"/>
        <v>2121.4913999999999</v>
      </c>
    </row>
    <row r="952" spans="1:15" outlineLevel="2" x14ac:dyDescent="0.25">
      <c r="A952" s="1" t="s">
        <v>830</v>
      </c>
      <c r="B952" s="1" t="s">
        <v>843</v>
      </c>
      <c r="C952" s="13">
        <v>127.98</v>
      </c>
      <c r="D952" s="13">
        <v>2466.2682</v>
      </c>
      <c r="E952" s="13">
        <v>0</v>
      </c>
      <c r="F952" s="13">
        <v>6888.0577999999996</v>
      </c>
      <c r="G952" s="8">
        <v>9482.3060000000005</v>
      </c>
      <c r="H952" s="8">
        <f>+'Current &amp; Proposed Revenues'!D952*1.08+'Current &amp; Proposed Revenues'!F952*5.56</f>
        <v>7399.0335999999998</v>
      </c>
      <c r="I952" s="8">
        <f>(+C952+E952+'Current &amp; Proposed Revenues'!D952*0.79+'Current &amp; Proposed Revenues'!F952*0.85)*0.8</f>
        <v>1666.6179199999999</v>
      </c>
      <c r="J952" s="8">
        <f>(+C952+E952+'Current &amp; Proposed Revenues'!D952*0.79+'Current &amp; Proposed Revenues'!F952*0.85)*0.2</f>
        <v>416.65447999999998</v>
      </c>
      <c r="K952" s="8">
        <f t="shared" si="118"/>
        <v>9482.3059999999987</v>
      </c>
      <c r="L952" s="8">
        <f t="shared" si="119"/>
        <v>1896.4612000000002</v>
      </c>
      <c r="M952" s="8">
        <f t="shared" si="120"/>
        <v>5215.2683000000006</v>
      </c>
      <c r="N952" s="8">
        <f t="shared" si="121"/>
        <v>2370.5765000000001</v>
      </c>
      <c r="O952" s="8">
        <f t="shared" si="122"/>
        <v>9482.3060000000005</v>
      </c>
    </row>
    <row r="953" spans="1:15" outlineLevel="2" x14ac:dyDescent="0.25">
      <c r="A953" s="1" t="s">
        <v>830</v>
      </c>
      <c r="B953" s="1" t="s">
        <v>844</v>
      </c>
      <c r="C953" s="13">
        <v>530.88</v>
      </c>
      <c r="D953" s="13">
        <v>1402.5</v>
      </c>
      <c r="E953" s="13">
        <v>568.6925</v>
      </c>
      <c r="F953" s="13">
        <v>4472.5775000000003</v>
      </c>
      <c r="G953" s="8">
        <v>6974.6500000000005</v>
      </c>
      <c r="H953" s="8">
        <f>+'Current &amp; Proposed Revenues'!D953*1.08+'Current &amp; Proposed Revenues'!F953*5.56</f>
        <v>4689.49</v>
      </c>
      <c r="I953" s="8">
        <f>(+C953+E953+'Current &amp; Proposed Revenues'!D953*0.79+'Current &amp; Proposed Revenues'!F953*0.85)*0.8</f>
        <v>1828.1279999999999</v>
      </c>
      <c r="J953" s="8">
        <f>(+C953+E953+'Current &amp; Proposed Revenues'!D953*0.79+'Current &amp; Proposed Revenues'!F953*0.85)*0.2</f>
        <v>457.03199999999998</v>
      </c>
      <c r="K953" s="8">
        <f t="shared" si="118"/>
        <v>6974.65</v>
      </c>
      <c r="L953" s="8">
        <f t="shared" si="119"/>
        <v>1394.9300000000003</v>
      </c>
      <c r="M953" s="8">
        <f t="shared" si="120"/>
        <v>3836.0575000000008</v>
      </c>
      <c r="N953" s="8">
        <f t="shared" si="121"/>
        <v>1743.6625000000001</v>
      </c>
      <c r="O953" s="8">
        <f t="shared" si="122"/>
        <v>6974.6500000000015</v>
      </c>
    </row>
    <row r="954" spans="1:15" outlineLevel="2" x14ac:dyDescent="0.25">
      <c r="A954" s="1" t="s">
        <v>830</v>
      </c>
      <c r="B954" s="1" t="s">
        <v>845</v>
      </c>
      <c r="C954" s="13">
        <v>96.664400000000001</v>
      </c>
      <c r="D954" s="13">
        <v>5208.3613999999998</v>
      </c>
      <c r="E954" s="13">
        <v>102</v>
      </c>
      <c r="F954" s="13">
        <v>13749.0013</v>
      </c>
      <c r="G954" s="8">
        <v>19156.027099999999</v>
      </c>
      <c r="H954" s="8">
        <f>+'Current &amp; Proposed Revenues'!D954*1.08+'Current &amp; Proposed Revenues'!F954*5.56</f>
        <v>14933.848399999997</v>
      </c>
      <c r="I954" s="8">
        <f>(+C954+E954+'Current &amp; Proposed Revenues'!D954*0.79+'Current &amp; Proposed Revenues'!F954*0.85)*0.8</f>
        <v>3377.7429600000005</v>
      </c>
      <c r="J954" s="8">
        <f>(+C954+E954+'Current &amp; Proposed Revenues'!D954*0.79+'Current &amp; Proposed Revenues'!F954*0.85)*0.2</f>
        <v>844.43574000000012</v>
      </c>
      <c r="K954" s="8">
        <f t="shared" si="118"/>
        <v>19156.027099999999</v>
      </c>
      <c r="L954" s="8">
        <f t="shared" si="119"/>
        <v>3831.2054200000002</v>
      </c>
      <c r="M954" s="8">
        <f t="shared" si="120"/>
        <v>10535.814905000001</v>
      </c>
      <c r="N954" s="8">
        <f t="shared" si="121"/>
        <v>4789.0067749999998</v>
      </c>
      <c r="O954" s="8">
        <f t="shared" si="122"/>
        <v>19156.027099999999</v>
      </c>
    </row>
    <row r="955" spans="1:15" outlineLevel="2" x14ac:dyDescent="0.25">
      <c r="A955" s="1" t="s">
        <v>830</v>
      </c>
      <c r="B955" s="1" t="s">
        <v>846</v>
      </c>
      <c r="C955" s="13">
        <v>410.01</v>
      </c>
      <c r="D955" s="13">
        <v>1528.7998</v>
      </c>
      <c r="E955" s="13">
        <v>0</v>
      </c>
      <c r="F955" s="13">
        <v>3084.4920000000002</v>
      </c>
      <c r="G955" s="8">
        <v>5023.3018000000002</v>
      </c>
      <c r="H955" s="8">
        <f>+'Current &amp; Proposed Revenues'!D955*1.08+'Current &amp; Proposed Revenues'!F955*5.56</f>
        <v>3558.4151999999999</v>
      </c>
      <c r="I955" s="8">
        <f>(+C955+E955+'Current &amp; Proposed Revenues'!D955*0.79+'Current &amp; Proposed Revenues'!F955*0.85)*0.8</f>
        <v>1171.9092799999999</v>
      </c>
      <c r="J955" s="8">
        <f>(+C955+E955+'Current &amp; Proposed Revenues'!D955*0.79+'Current &amp; Proposed Revenues'!F955*0.85)*0.2</f>
        <v>292.97731999999996</v>
      </c>
      <c r="K955" s="8">
        <f t="shared" si="118"/>
        <v>5023.3017999999993</v>
      </c>
      <c r="L955" s="8">
        <f t="shared" si="119"/>
        <v>1004.6603600000001</v>
      </c>
      <c r="M955" s="8">
        <f t="shared" si="120"/>
        <v>2762.8159900000005</v>
      </c>
      <c r="N955" s="8">
        <f t="shared" si="121"/>
        <v>1255.82545</v>
      </c>
      <c r="O955" s="8">
        <f t="shared" si="122"/>
        <v>5023.3018000000011</v>
      </c>
    </row>
    <row r="956" spans="1:15" outlineLevel="2" x14ac:dyDescent="0.25">
      <c r="A956" s="1" t="s">
        <v>830</v>
      </c>
      <c r="B956" s="1" t="s">
        <v>404</v>
      </c>
      <c r="C956" s="13">
        <v>105.07000000000001</v>
      </c>
      <c r="D956" s="13">
        <v>2428.4755000000005</v>
      </c>
      <c r="E956" s="13">
        <v>34</v>
      </c>
      <c r="F956" s="13">
        <v>1238.5401999999999</v>
      </c>
      <c r="G956" s="8">
        <v>3806.0857000000005</v>
      </c>
      <c r="H956" s="8">
        <f>+'Current &amp; Proposed Revenues'!D956*1.08+'Current &amp; Proposed Revenues'!F956*5.56</f>
        <v>2476.8451999999997</v>
      </c>
      <c r="I956" s="8">
        <f>(+C956+E956+'Current &amp; Proposed Revenues'!D956*0.79+'Current &amp; Proposed Revenues'!F956*0.85)*0.8</f>
        <v>1063.3924000000002</v>
      </c>
      <c r="J956" s="8">
        <f>(+C956+E956+'Current &amp; Proposed Revenues'!D956*0.79+'Current &amp; Proposed Revenues'!F956*0.85)*0.2</f>
        <v>265.84810000000004</v>
      </c>
      <c r="K956" s="8">
        <f t="shared" si="118"/>
        <v>3806.0857000000001</v>
      </c>
      <c r="L956" s="8">
        <f t="shared" si="119"/>
        <v>761.2171400000002</v>
      </c>
      <c r="M956" s="8">
        <f t="shared" si="120"/>
        <v>2093.3471350000004</v>
      </c>
      <c r="N956" s="8">
        <f t="shared" si="121"/>
        <v>951.52142500000014</v>
      </c>
      <c r="O956" s="8">
        <f t="shared" si="122"/>
        <v>3806.0857000000005</v>
      </c>
    </row>
    <row r="957" spans="1:15" outlineLevel="2" x14ac:dyDescent="0.25">
      <c r="A957" s="1" t="s">
        <v>830</v>
      </c>
      <c r="B957" s="1" t="s">
        <v>847</v>
      </c>
      <c r="C957" s="13">
        <v>0</v>
      </c>
      <c r="D957" s="13">
        <v>170.17000000000002</v>
      </c>
      <c r="E957" s="13">
        <v>75.054999999999993</v>
      </c>
      <c r="F957" s="13">
        <v>2493.7464</v>
      </c>
      <c r="G957" s="8">
        <v>2738.9713999999999</v>
      </c>
      <c r="H957" s="8">
        <f>+'Current &amp; Proposed Revenues'!D957*1.08+'Current &amp; Proposed Revenues'!F957*5.56</f>
        <v>2261.3424</v>
      </c>
      <c r="I957" s="8">
        <f>(+C957+E957+'Current &amp; Proposed Revenues'!D957*0.79+'Current &amp; Proposed Revenues'!F957*0.85)*0.8</f>
        <v>382.10320000000002</v>
      </c>
      <c r="J957" s="8">
        <f>(+C957+E957+'Current &amp; Proposed Revenues'!D957*0.79+'Current &amp; Proposed Revenues'!F957*0.85)*0.2</f>
        <v>95.525800000000004</v>
      </c>
      <c r="K957" s="8">
        <f t="shared" si="118"/>
        <v>2738.9713999999999</v>
      </c>
      <c r="L957" s="8">
        <f t="shared" si="119"/>
        <v>547.79427999999996</v>
      </c>
      <c r="M957" s="8">
        <f t="shared" si="120"/>
        <v>1506.43427</v>
      </c>
      <c r="N957" s="8">
        <f t="shared" si="121"/>
        <v>684.74284999999998</v>
      </c>
      <c r="O957" s="8">
        <f t="shared" si="122"/>
        <v>2738.9713999999999</v>
      </c>
    </row>
    <row r="958" spans="1:15" outlineLevel="2" x14ac:dyDescent="0.25">
      <c r="A958" s="1" t="s">
        <v>830</v>
      </c>
      <c r="B958" s="1" t="s">
        <v>848</v>
      </c>
      <c r="C958" s="13">
        <v>295.2072</v>
      </c>
      <c r="D958" s="13">
        <v>1944.6504000000002</v>
      </c>
      <c r="E958" s="13">
        <v>338.3</v>
      </c>
      <c r="F958" s="13">
        <v>7841.7375999999995</v>
      </c>
      <c r="G958" s="8">
        <v>10419.895199999999</v>
      </c>
      <c r="H958" s="8">
        <f>+'Current &amp; Proposed Revenues'!D958*1.08+'Current &amp; Proposed Revenues'!F958*5.56</f>
        <v>7924.9951999999994</v>
      </c>
      <c r="I958" s="8">
        <f>(+C958+E958+'Current &amp; Proposed Revenues'!D958*0.79+'Current &amp; Proposed Revenues'!F958*0.85)*0.8</f>
        <v>1995.92</v>
      </c>
      <c r="J958" s="8">
        <f>(+C958+E958+'Current &amp; Proposed Revenues'!D958*0.79+'Current &amp; Proposed Revenues'!F958*0.85)*0.2</f>
        <v>498.98</v>
      </c>
      <c r="K958" s="8">
        <f t="shared" si="118"/>
        <v>10419.895199999999</v>
      </c>
      <c r="L958" s="8">
        <f t="shared" si="119"/>
        <v>2083.9790399999997</v>
      </c>
      <c r="M958" s="8">
        <f t="shared" si="120"/>
        <v>5730.94236</v>
      </c>
      <c r="N958" s="8">
        <f t="shared" si="121"/>
        <v>2604.9737999999998</v>
      </c>
      <c r="O958" s="8">
        <f t="shared" si="122"/>
        <v>10419.895199999999</v>
      </c>
    </row>
    <row r="959" spans="1:15" outlineLevel="2" x14ac:dyDescent="0.25">
      <c r="A959" s="1" t="s">
        <v>830</v>
      </c>
      <c r="B959" s="1" t="s">
        <v>849</v>
      </c>
      <c r="C959" s="13">
        <v>23.700000000000003</v>
      </c>
      <c r="D959" s="13">
        <v>1566.1437000000001</v>
      </c>
      <c r="E959" s="13">
        <v>34</v>
      </c>
      <c r="F959" s="13">
        <v>2459.8375000000001</v>
      </c>
      <c r="G959" s="8">
        <v>4083.6812</v>
      </c>
      <c r="H959" s="8">
        <f>+'Current &amp; Proposed Revenues'!D959*1.08+'Current &amp; Proposed Revenues'!F959*5.56</f>
        <v>3038.1607999999997</v>
      </c>
      <c r="I959" s="8">
        <f>(+C959+E959+'Current &amp; Proposed Revenues'!D959*0.79+'Current &amp; Proposed Revenues'!F959*0.85)*0.8</f>
        <v>836.41632000000016</v>
      </c>
      <c r="J959" s="8">
        <f>(+C959+E959+'Current &amp; Proposed Revenues'!D959*0.79+'Current &amp; Proposed Revenues'!F959*0.85)*0.2</f>
        <v>209.10408000000004</v>
      </c>
      <c r="K959" s="8">
        <f t="shared" si="118"/>
        <v>4083.6812</v>
      </c>
      <c r="L959" s="8">
        <f t="shared" si="119"/>
        <v>816.73624000000007</v>
      </c>
      <c r="M959" s="8">
        <f t="shared" si="120"/>
        <v>2246.02466</v>
      </c>
      <c r="N959" s="8">
        <f t="shared" si="121"/>
        <v>1020.9203</v>
      </c>
      <c r="O959" s="8">
        <f t="shared" si="122"/>
        <v>4083.6812</v>
      </c>
    </row>
    <row r="960" spans="1:15" outlineLevel="1" x14ac:dyDescent="0.25">
      <c r="A960" s="23" t="s">
        <v>1225</v>
      </c>
      <c r="B960" s="22"/>
      <c r="C960" s="13">
        <f t="shared" ref="C960:O960" si="123">SUBTOTAL(9,C935:C959)</f>
        <v>3135.5257999999999</v>
      </c>
      <c r="D960" s="13">
        <f t="shared" si="123"/>
        <v>35594.7955</v>
      </c>
      <c r="E960" s="13">
        <f t="shared" si="123"/>
        <v>2160.8359999999998</v>
      </c>
      <c r="F960" s="13">
        <f t="shared" si="123"/>
        <v>118339.72134999999</v>
      </c>
      <c r="G960" s="8">
        <f t="shared" si="123"/>
        <v>159230.87865</v>
      </c>
      <c r="H960" s="8">
        <f t="shared" si="123"/>
        <v>123204.66859999998</v>
      </c>
      <c r="I960" s="8">
        <f t="shared" si="123"/>
        <v>28820.968040000003</v>
      </c>
      <c r="J960" s="8">
        <f t="shared" si="123"/>
        <v>7205.2420100000008</v>
      </c>
      <c r="K960" s="8">
        <f t="shared" si="123"/>
        <v>159230.87865</v>
      </c>
      <c r="L960" s="8">
        <f t="shared" si="123"/>
        <v>31846.175729999999</v>
      </c>
      <c r="M960" s="8">
        <f t="shared" si="123"/>
        <v>87576.983257500004</v>
      </c>
      <c r="N960" s="8">
        <f t="shared" si="123"/>
        <v>39807.7196625</v>
      </c>
      <c r="O960" s="8">
        <f t="shared" si="123"/>
        <v>159230.87865000003</v>
      </c>
    </row>
    <row r="961" spans="1:15" outlineLevel="2" x14ac:dyDescent="0.25">
      <c r="A961" s="1" t="s">
        <v>850</v>
      </c>
      <c r="B961" s="1" t="s">
        <v>851</v>
      </c>
      <c r="C961" s="13">
        <v>87.618899999999996</v>
      </c>
      <c r="D961" s="13">
        <v>4540.6386300000004</v>
      </c>
      <c r="E961" s="13">
        <v>198.04999999999998</v>
      </c>
      <c r="F961" s="13">
        <v>8419.4709000000003</v>
      </c>
      <c r="G961" s="8">
        <v>13245.778430000002</v>
      </c>
      <c r="H961" s="8">
        <f>+'Current &amp; Proposed Revenues'!D961*1.08+'Current &amp; Proposed Revenues'!F961*5.56</f>
        <v>9925.4053199999998</v>
      </c>
      <c r="I961" s="8">
        <f>(+C961+E961+'Current &amp; Proposed Revenues'!D961*0.79+'Current &amp; Proposed Revenues'!F961*0.85)*0.8</f>
        <v>2656.2984880000004</v>
      </c>
      <c r="J961" s="8">
        <f>(+C961+E961+'Current &amp; Proposed Revenues'!D961*0.79+'Current &amp; Proposed Revenues'!F961*0.85)*0.2</f>
        <v>664.07462200000009</v>
      </c>
      <c r="K961" s="8">
        <f t="shared" si="118"/>
        <v>13245.77843</v>
      </c>
      <c r="L961" s="8">
        <f t="shared" si="119"/>
        <v>2649.1556860000005</v>
      </c>
      <c r="M961" s="8">
        <f t="shared" si="120"/>
        <v>7285.1781365000015</v>
      </c>
      <c r="N961" s="8">
        <f t="shared" si="121"/>
        <v>3311.4446075000005</v>
      </c>
      <c r="O961" s="8">
        <f t="shared" si="122"/>
        <v>13245.778430000002</v>
      </c>
    </row>
    <row r="962" spans="1:15" outlineLevel="2" x14ac:dyDescent="0.25">
      <c r="A962" s="1" t="s">
        <v>850</v>
      </c>
      <c r="B962" s="1" t="s">
        <v>852</v>
      </c>
      <c r="C962" s="13">
        <v>84.316700000000012</v>
      </c>
      <c r="D962" s="13">
        <v>3525.7354000000005</v>
      </c>
      <c r="E962" s="13">
        <v>102</v>
      </c>
      <c r="F962" s="13">
        <v>2722.3910999999998</v>
      </c>
      <c r="G962" s="8">
        <v>6434.4431999999997</v>
      </c>
      <c r="H962" s="8">
        <f>+'Current &amp; Proposed Revenues'!D962*1.08+'Current &amp; Proposed Revenues'!F962*5.56</f>
        <v>4397.6412</v>
      </c>
      <c r="I962" s="8">
        <f>(+C962+E962+'Current &amp; Proposed Revenues'!D962*0.79+'Current &amp; Proposed Revenues'!F962*0.85)*0.8</f>
        <v>1629.4416000000001</v>
      </c>
      <c r="J962" s="8">
        <f>(+C962+E962+'Current &amp; Proposed Revenues'!D962*0.79+'Current &amp; Proposed Revenues'!F962*0.85)*0.2</f>
        <v>407.36040000000003</v>
      </c>
      <c r="K962" s="8">
        <f t="shared" si="118"/>
        <v>6434.4431999999997</v>
      </c>
      <c r="L962" s="8">
        <f t="shared" si="119"/>
        <v>1286.8886400000001</v>
      </c>
      <c r="M962" s="8">
        <f t="shared" si="120"/>
        <v>3538.9437600000001</v>
      </c>
      <c r="N962" s="8">
        <f t="shared" si="121"/>
        <v>1608.6107999999999</v>
      </c>
      <c r="O962" s="8">
        <f t="shared" si="122"/>
        <v>6434.4431999999997</v>
      </c>
    </row>
    <row r="963" spans="1:15" outlineLevel="2" x14ac:dyDescent="0.25">
      <c r="A963" s="1" t="s">
        <v>850</v>
      </c>
      <c r="B963" s="1" t="s">
        <v>853</v>
      </c>
      <c r="C963" s="13">
        <v>13.43</v>
      </c>
      <c r="D963" s="13">
        <v>2414.0391000000004</v>
      </c>
      <c r="E963" s="13">
        <v>0</v>
      </c>
      <c r="F963" s="13">
        <v>6435.3771900000002</v>
      </c>
      <c r="G963" s="8">
        <v>8862.8462900000013</v>
      </c>
      <c r="H963" s="8">
        <f>+'Current &amp; Proposed Revenues'!D963*1.08+'Current &amp; Proposed Revenues'!F963*5.56</f>
        <v>6976.2164400000001</v>
      </c>
      <c r="I963" s="8">
        <f>(+C963+E963+'Current &amp; Proposed Revenues'!D963*0.79+'Current &amp; Proposed Revenues'!F963*0.85)*0.8</f>
        <v>1509.3038800000004</v>
      </c>
      <c r="J963" s="8">
        <f>(+C963+E963+'Current &amp; Proposed Revenues'!D963*0.79+'Current &amp; Proposed Revenues'!F963*0.85)*0.2</f>
        <v>377.3259700000001</v>
      </c>
      <c r="K963" s="8">
        <f t="shared" si="118"/>
        <v>8862.8462899999995</v>
      </c>
      <c r="L963" s="8">
        <f t="shared" si="119"/>
        <v>1772.5692580000004</v>
      </c>
      <c r="M963" s="8">
        <f t="shared" si="120"/>
        <v>4874.5654595000015</v>
      </c>
      <c r="N963" s="8">
        <f t="shared" si="121"/>
        <v>2215.7115725000003</v>
      </c>
      <c r="O963" s="8">
        <f t="shared" si="122"/>
        <v>8862.8462900000013</v>
      </c>
    </row>
    <row r="964" spans="1:15" outlineLevel="2" x14ac:dyDescent="0.25">
      <c r="A964" s="1" t="s">
        <v>850</v>
      </c>
      <c r="B964" s="1" t="s">
        <v>854</v>
      </c>
      <c r="C964" s="13">
        <v>0</v>
      </c>
      <c r="D964" s="13">
        <v>0</v>
      </c>
      <c r="E964" s="13">
        <v>0</v>
      </c>
      <c r="F964" s="13">
        <v>124.995</v>
      </c>
      <c r="G964" s="8">
        <v>124.995</v>
      </c>
      <c r="H964" s="8">
        <f>+'Current &amp; Proposed Revenues'!D964*1.08+'Current &amp; Proposed Revenues'!F964*5.56</f>
        <v>108.41999999999999</v>
      </c>
      <c r="I964" s="8">
        <f>(+C964+E964+'Current &amp; Proposed Revenues'!D964*0.79+'Current &amp; Proposed Revenues'!F964*0.85)*0.8</f>
        <v>13.26</v>
      </c>
      <c r="J964" s="8">
        <f>(+C964+E964+'Current &amp; Proposed Revenues'!D964*0.79+'Current &amp; Proposed Revenues'!F964*0.85)*0.2</f>
        <v>3.3149999999999999</v>
      </c>
      <c r="K964" s="8">
        <f t="shared" si="118"/>
        <v>124.99499999999999</v>
      </c>
      <c r="L964" s="8">
        <f t="shared" si="119"/>
        <v>24.999000000000002</v>
      </c>
      <c r="M964" s="8">
        <f t="shared" si="120"/>
        <v>68.747250000000008</v>
      </c>
      <c r="N964" s="8">
        <f t="shared" si="121"/>
        <v>31.248750000000001</v>
      </c>
      <c r="O964" s="8">
        <f t="shared" si="122"/>
        <v>124.995</v>
      </c>
    </row>
    <row r="965" spans="1:15" outlineLevel="2" x14ac:dyDescent="0.25">
      <c r="A965" s="1" t="s">
        <v>850</v>
      </c>
      <c r="B965" s="1" t="s">
        <v>578</v>
      </c>
      <c r="C965" s="13">
        <v>92.667000000000002</v>
      </c>
      <c r="D965" s="13">
        <v>5081.2201000000005</v>
      </c>
      <c r="E965" s="13">
        <v>0</v>
      </c>
      <c r="F965" s="13">
        <v>4377.4530999999997</v>
      </c>
      <c r="G965" s="8">
        <v>9551.3402000000006</v>
      </c>
      <c r="H965" s="8">
        <f>+'Current &amp; Proposed Revenues'!D965*1.08+'Current &amp; Proposed Revenues'!F965*5.56</f>
        <v>6731.5879999999997</v>
      </c>
      <c r="I965" s="8">
        <f>(+C965+E965+'Current &amp; Proposed Revenues'!D965*0.79+'Current &amp; Proposed Revenues'!F965*0.85)*0.8</f>
        <v>2255.8017599999998</v>
      </c>
      <c r="J965" s="8">
        <f>(+C965+E965+'Current &amp; Proposed Revenues'!D965*0.79+'Current &amp; Proposed Revenues'!F965*0.85)*0.2</f>
        <v>563.95043999999996</v>
      </c>
      <c r="K965" s="8">
        <f t="shared" si="118"/>
        <v>9551.3402000000006</v>
      </c>
      <c r="L965" s="8">
        <f t="shared" si="119"/>
        <v>1910.2680400000002</v>
      </c>
      <c r="M965" s="8">
        <f t="shared" si="120"/>
        <v>5253.2371100000009</v>
      </c>
      <c r="N965" s="8">
        <f t="shared" si="121"/>
        <v>2387.8350500000001</v>
      </c>
      <c r="O965" s="8">
        <f t="shared" si="122"/>
        <v>9551.3402000000006</v>
      </c>
    </row>
    <row r="966" spans="1:15" outlineLevel="2" x14ac:dyDescent="0.25">
      <c r="A966" s="1" t="s">
        <v>850</v>
      </c>
      <c r="B966" s="1" t="s">
        <v>855</v>
      </c>
      <c r="C966" s="13">
        <v>43.860800000000005</v>
      </c>
      <c r="D966" s="13">
        <v>3695.5014799999999</v>
      </c>
      <c r="E966" s="13">
        <v>34</v>
      </c>
      <c r="F966" s="13">
        <v>6420.3842000000004</v>
      </c>
      <c r="G966" s="8">
        <v>10193.74648</v>
      </c>
      <c r="H966" s="8">
        <f>+'Current &amp; Proposed Revenues'!D966*1.08+'Current &amp; Proposed Revenues'!F966*5.56</f>
        <v>7703.3075200000003</v>
      </c>
      <c r="I966" s="8">
        <f>(+C966+E966+'Current &amp; Proposed Revenues'!D966*0.79+'Current &amp; Proposed Revenues'!F966*0.85)*0.8</f>
        <v>1992.3511680000001</v>
      </c>
      <c r="J966" s="8">
        <f>(+C966+E966+'Current &amp; Proposed Revenues'!D966*0.79+'Current &amp; Proposed Revenues'!F966*0.85)*0.2</f>
        <v>498.08779200000004</v>
      </c>
      <c r="K966" s="8">
        <f t="shared" si="118"/>
        <v>10193.74648</v>
      </c>
      <c r="L966" s="8">
        <f t="shared" si="119"/>
        <v>2038.749296</v>
      </c>
      <c r="M966" s="8">
        <f t="shared" si="120"/>
        <v>5606.5605640000003</v>
      </c>
      <c r="N966" s="8">
        <f t="shared" si="121"/>
        <v>2548.4366199999999</v>
      </c>
      <c r="O966" s="8">
        <f t="shared" si="122"/>
        <v>10193.74648</v>
      </c>
    </row>
    <row r="967" spans="1:15" outlineLevel="2" x14ac:dyDescent="0.25">
      <c r="A967" s="1" t="s">
        <v>850</v>
      </c>
      <c r="B967" s="1" t="s">
        <v>856</v>
      </c>
      <c r="C967" s="13">
        <v>86.457599999999999</v>
      </c>
      <c r="D967" s="13">
        <v>978.87020000000007</v>
      </c>
      <c r="E967" s="13">
        <v>0</v>
      </c>
      <c r="F967" s="13">
        <v>5437.8594000000003</v>
      </c>
      <c r="G967" s="8">
        <v>6503.1872000000003</v>
      </c>
      <c r="H967" s="8">
        <f>+'Current &amp; Proposed Revenues'!D967*1.08+'Current &amp; Proposed Revenues'!F967*5.56</f>
        <v>5282.1071999999995</v>
      </c>
      <c r="I967" s="8">
        <f>(+C967+E967+'Current &amp; Proposed Revenues'!D967*0.79+'Current &amp; Proposed Revenues'!F967*0.85)*0.8</f>
        <v>976.86400000000015</v>
      </c>
      <c r="J967" s="8">
        <f>(+C967+E967+'Current &amp; Proposed Revenues'!D967*0.79+'Current &amp; Proposed Revenues'!F967*0.85)*0.2</f>
        <v>244.21600000000004</v>
      </c>
      <c r="K967" s="8">
        <f t="shared" si="118"/>
        <v>6503.1872000000003</v>
      </c>
      <c r="L967" s="8">
        <f t="shared" si="119"/>
        <v>1300.6374400000002</v>
      </c>
      <c r="M967" s="8">
        <f t="shared" si="120"/>
        <v>3576.7529600000003</v>
      </c>
      <c r="N967" s="8">
        <f t="shared" si="121"/>
        <v>1625.7968000000001</v>
      </c>
      <c r="O967" s="8">
        <f t="shared" si="122"/>
        <v>6503.1872000000003</v>
      </c>
    </row>
    <row r="968" spans="1:15" outlineLevel="2" x14ac:dyDescent="0.25">
      <c r="A968" s="1" t="s">
        <v>850</v>
      </c>
      <c r="B968" s="1" t="s">
        <v>133</v>
      </c>
      <c r="C968" s="13">
        <v>195.13</v>
      </c>
      <c r="D968" s="13">
        <v>2810.5913</v>
      </c>
      <c r="E968" s="13">
        <v>39.949999999999996</v>
      </c>
      <c r="F968" s="13">
        <v>24037.756400000002</v>
      </c>
      <c r="G968" s="8">
        <v>27083.4277</v>
      </c>
      <c r="H968" s="8">
        <f>+'Current &amp; Proposed Revenues'!D968*1.08+'Current &amp; Proposed Revenues'!F968*5.56</f>
        <v>22473.4516</v>
      </c>
      <c r="I968" s="8">
        <f>(+C968+E968+'Current &amp; Proposed Revenues'!D968*0.79+'Current &amp; Proposed Revenues'!F968*0.85)*0.8</f>
        <v>3687.9808800000001</v>
      </c>
      <c r="J968" s="8">
        <f>(+C968+E968+'Current &amp; Proposed Revenues'!D968*0.79+'Current &amp; Proposed Revenues'!F968*0.85)*0.2</f>
        <v>921.99522000000002</v>
      </c>
      <c r="K968" s="8">
        <f t="shared" si="118"/>
        <v>27083.4277</v>
      </c>
      <c r="L968" s="8">
        <f t="shared" si="119"/>
        <v>5416.6855400000004</v>
      </c>
      <c r="M968" s="8">
        <f t="shared" si="120"/>
        <v>14895.885235000002</v>
      </c>
      <c r="N968" s="8">
        <f t="shared" si="121"/>
        <v>6770.856925</v>
      </c>
      <c r="O968" s="8">
        <f t="shared" si="122"/>
        <v>27083.4277</v>
      </c>
    </row>
    <row r="969" spans="1:15" outlineLevel="2" x14ac:dyDescent="0.25">
      <c r="A969" s="1" t="s">
        <v>850</v>
      </c>
      <c r="B969" s="1" t="s">
        <v>648</v>
      </c>
      <c r="C969" s="13">
        <v>55.300000000000004</v>
      </c>
      <c r="D969" s="13">
        <v>1834.3765000000001</v>
      </c>
      <c r="E969" s="13">
        <v>31.364999999999998</v>
      </c>
      <c r="F969" s="13">
        <v>2782.9014999999999</v>
      </c>
      <c r="G969" s="8">
        <v>4703.9430000000002</v>
      </c>
      <c r="H969" s="8">
        <f>+'Current &amp; Proposed Revenues'!D969*1.08+'Current &amp; Proposed Revenues'!F969*5.56</f>
        <v>3473.3</v>
      </c>
      <c r="I969" s="8">
        <f>(+C969+E969+'Current &amp; Proposed Revenues'!D969*0.79+'Current &amp; Proposed Revenues'!F969*0.85)*0.8</f>
        <v>984.51440000000002</v>
      </c>
      <c r="J969" s="8">
        <f>(+C969+E969+'Current &amp; Proposed Revenues'!D969*0.79+'Current &amp; Proposed Revenues'!F969*0.85)*0.2</f>
        <v>246.12860000000001</v>
      </c>
      <c r="K969" s="8">
        <f t="shared" si="118"/>
        <v>4703.9430000000002</v>
      </c>
      <c r="L969" s="8">
        <f t="shared" si="119"/>
        <v>940.78860000000009</v>
      </c>
      <c r="M969" s="8">
        <f t="shared" si="120"/>
        <v>2587.1686500000005</v>
      </c>
      <c r="N969" s="8">
        <f t="shared" si="121"/>
        <v>1175.9857500000001</v>
      </c>
      <c r="O969" s="8">
        <f t="shared" si="122"/>
        <v>4703.9430000000002</v>
      </c>
    </row>
    <row r="970" spans="1:15" outlineLevel="2" x14ac:dyDescent="0.25">
      <c r="A970" s="1" t="s">
        <v>850</v>
      </c>
      <c r="B970" s="1" t="s">
        <v>189</v>
      </c>
      <c r="C970" s="13">
        <v>367.30260000000004</v>
      </c>
      <c r="D970" s="13">
        <v>3111.8296</v>
      </c>
      <c r="E970" s="13">
        <v>62.491999999999997</v>
      </c>
      <c r="F970" s="13">
        <v>11383.01261</v>
      </c>
      <c r="G970" s="8">
        <v>14924.63681</v>
      </c>
      <c r="H970" s="8">
        <f>+'Current &amp; Proposed Revenues'!D970*1.08+'Current &amp; Proposed Revenues'!F970*5.56</f>
        <v>11670.77116</v>
      </c>
      <c r="I970" s="8">
        <f>(+C970+E970+'Current &amp; Proposed Revenues'!D970*0.79+'Current &amp; Proposed Revenues'!F970*0.85)*0.8</f>
        <v>2603.0925200000001</v>
      </c>
      <c r="J970" s="8">
        <f>(+C970+E970+'Current &amp; Proposed Revenues'!D970*0.79+'Current &amp; Proposed Revenues'!F970*0.85)*0.2</f>
        <v>650.77313000000004</v>
      </c>
      <c r="K970" s="8">
        <f t="shared" si="118"/>
        <v>14924.63681</v>
      </c>
      <c r="L970" s="8">
        <f t="shared" si="119"/>
        <v>2984.9273620000004</v>
      </c>
      <c r="M970" s="8">
        <f t="shared" si="120"/>
        <v>8208.5502455000005</v>
      </c>
      <c r="N970" s="8">
        <f t="shared" si="121"/>
        <v>3731.1592025</v>
      </c>
      <c r="O970" s="8">
        <f t="shared" si="122"/>
        <v>14924.63681</v>
      </c>
    </row>
    <row r="971" spans="1:15" outlineLevel="2" x14ac:dyDescent="0.25">
      <c r="A971" s="1" t="s">
        <v>850</v>
      </c>
      <c r="B971" s="1" t="s">
        <v>658</v>
      </c>
      <c r="C971" s="13">
        <v>65.332999999999998</v>
      </c>
      <c r="D971" s="13">
        <v>1878.9760000000001</v>
      </c>
      <c r="E971" s="13">
        <v>90.712000000000003</v>
      </c>
      <c r="F971" s="13">
        <v>5121.3977000000004</v>
      </c>
      <c r="G971" s="8">
        <v>7156.4187000000002</v>
      </c>
      <c r="H971" s="8">
        <f>+'Current &amp; Proposed Revenues'!D971*1.08+'Current &amp; Proposed Revenues'!F971*5.56</f>
        <v>5527.4571999999998</v>
      </c>
      <c r="I971" s="8">
        <f>(+C971+E971+'Current &amp; Proposed Revenues'!D971*0.79+'Current &amp; Proposed Revenues'!F971*0.85)*0.8</f>
        <v>1303.1692</v>
      </c>
      <c r="J971" s="8">
        <f>(+C971+E971+'Current &amp; Proposed Revenues'!D971*0.79+'Current &amp; Proposed Revenues'!F971*0.85)*0.2</f>
        <v>325.79230000000001</v>
      </c>
      <c r="K971" s="8">
        <f t="shared" si="118"/>
        <v>7156.4187000000002</v>
      </c>
      <c r="L971" s="8">
        <f t="shared" si="119"/>
        <v>1431.2837400000001</v>
      </c>
      <c r="M971" s="8">
        <f t="shared" si="120"/>
        <v>3936.0302850000003</v>
      </c>
      <c r="N971" s="8">
        <f t="shared" si="121"/>
        <v>1789.104675</v>
      </c>
      <c r="O971" s="8">
        <f t="shared" si="122"/>
        <v>7156.4187000000002</v>
      </c>
    </row>
    <row r="972" spans="1:15" outlineLevel="2" x14ac:dyDescent="0.25">
      <c r="A972" s="1" t="s">
        <v>850</v>
      </c>
      <c r="B972" s="1" t="s">
        <v>857</v>
      </c>
      <c r="C972" s="13">
        <v>169.74730000000002</v>
      </c>
      <c r="D972" s="13">
        <v>5168.5117</v>
      </c>
      <c r="E972" s="13">
        <v>103.7</v>
      </c>
      <c r="F972" s="13">
        <v>10459.004700000001</v>
      </c>
      <c r="G972" s="8">
        <v>15900.9637</v>
      </c>
      <c r="H972" s="8">
        <f>+'Current &amp; Proposed Revenues'!D972*1.08+'Current &amp; Proposed Revenues'!F972*5.56</f>
        <v>12057.108</v>
      </c>
      <c r="I972" s="8">
        <f>(+C972+E972+'Current &amp; Proposed Revenues'!D972*0.79+'Current &amp; Proposed Revenues'!F972*0.85)*0.8</f>
        <v>3075.0845600000002</v>
      </c>
      <c r="J972" s="8">
        <f>(+C972+E972+'Current &amp; Proposed Revenues'!D972*0.79+'Current &amp; Proposed Revenues'!F972*0.85)*0.2</f>
        <v>768.77114000000006</v>
      </c>
      <c r="K972" s="8">
        <f t="shared" si="118"/>
        <v>15900.9637</v>
      </c>
      <c r="L972" s="8">
        <f t="shared" si="119"/>
        <v>3180.1927400000004</v>
      </c>
      <c r="M972" s="8">
        <f t="shared" si="120"/>
        <v>8745.5300350000016</v>
      </c>
      <c r="N972" s="8">
        <f t="shared" si="121"/>
        <v>3975.2409250000001</v>
      </c>
      <c r="O972" s="8">
        <f t="shared" si="122"/>
        <v>15900.963700000002</v>
      </c>
    </row>
    <row r="973" spans="1:15" outlineLevel="2" x14ac:dyDescent="0.25">
      <c r="A973" s="1" t="s">
        <v>850</v>
      </c>
      <c r="B973" s="1" t="s">
        <v>858</v>
      </c>
      <c r="C973" s="13">
        <v>126.4</v>
      </c>
      <c r="D973" s="13">
        <v>4069.7371000000003</v>
      </c>
      <c r="E973" s="13">
        <v>0</v>
      </c>
      <c r="F973" s="13">
        <v>5446.6667400000006</v>
      </c>
      <c r="G973" s="8">
        <v>9642.8038400000005</v>
      </c>
      <c r="H973" s="8">
        <f>+'Current &amp; Proposed Revenues'!D973*1.08+'Current &amp; Proposed Revenues'!F973*5.56</f>
        <v>7074.8462400000008</v>
      </c>
      <c r="I973" s="8">
        <f>(+C973+E973+'Current &amp; Proposed Revenues'!D973*0.79+'Current &amp; Proposed Revenues'!F973*0.85)*0.8</f>
        <v>2054.3660800000002</v>
      </c>
      <c r="J973" s="8">
        <f>(+C973+E973+'Current &amp; Proposed Revenues'!D973*0.79+'Current &amp; Proposed Revenues'!F973*0.85)*0.2</f>
        <v>513.59152000000006</v>
      </c>
      <c r="K973" s="8">
        <f t="shared" si="118"/>
        <v>9642.8038400000005</v>
      </c>
      <c r="L973" s="8">
        <f t="shared" si="119"/>
        <v>1928.5607680000003</v>
      </c>
      <c r="M973" s="8">
        <f t="shared" si="120"/>
        <v>5303.542112000001</v>
      </c>
      <c r="N973" s="8">
        <f t="shared" si="121"/>
        <v>2410.7009600000001</v>
      </c>
      <c r="O973" s="8">
        <f t="shared" si="122"/>
        <v>9642.8038400000005</v>
      </c>
    </row>
    <row r="974" spans="1:15" outlineLevel="2" x14ac:dyDescent="0.25">
      <c r="A974" s="1" t="s">
        <v>850</v>
      </c>
      <c r="B974" s="1" t="s">
        <v>859</v>
      </c>
      <c r="C974" s="13">
        <v>32.9114</v>
      </c>
      <c r="D974" s="13">
        <v>3370.3944999999999</v>
      </c>
      <c r="E974" s="13">
        <v>0</v>
      </c>
      <c r="F974" s="13">
        <v>5433.9493000000002</v>
      </c>
      <c r="G974" s="8">
        <v>8837.2551999999996</v>
      </c>
      <c r="H974" s="8">
        <f>+'Current &amp; Proposed Revenues'!D974*1.08+'Current &amp; Proposed Revenues'!F974*5.56</f>
        <v>6659.9167999999991</v>
      </c>
      <c r="I974" s="8">
        <f>(+C974+E974+'Current &amp; Proposed Revenues'!D974*0.79+'Current &amp; Proposed Revenues'!F974*0.85)*0.8</f>
        <v>1741.8707200000001</v>
      </c>
      <c r="J974" s="8">
        <f>(+C974+E974+'Current &amp; Proposed Revenues'!D974*0.79+'Current &amp; Proposed Revenues'!F974*0.85)*0.2</f>
        <v>435.46768000000003</v>
      </c>
      <c r="K974" s="8">
        <f t="shared" si="118"/>
        <v>8837.2551999999996</v>
      </c>
      <c r="L974" s="8">
        <f t="shared" si="119"/>
        <v>1767.4510399999999</v>
      </c>
      <c r="M974" s="8">
        <f t="shared" si="120"/>
        <v>4860.4903599999998</v>
      </c>
      <c r="N974" s="8">
        <f t="shared" si="121"/>
        <v>2209.3137999999999</v>
      </c>
      <c r="O974" s="8">
        <f t="shared" si="122"/>
        <v>8837.2551999999996</v>
      </c>
    </row>
    <row r="975" spans="1:15" outlineLevel="2" x14ac:dyDescent="0.25">
      <c r="A975" s="1" t="s">
        <v>850</v>
      </c>
      <c r="B975" s="1" t="s">
        <v>860</v>
      </c>
      <c r="C975" s="13">
        <v>0</v>
      </c>
      <c r="D975" s="13">
        <v>493.28730000000007</v>
      </c>
      <c r="E975" s="13">
        <v>0</v>
      </c>
      <c r="F975" s="13">
        <v>783.62250000000006</v>
      </c>
      <c r="G975" s="8">
        <v>1276.9098000000001</v>
      </c>
      <c r="H975" s="8">
        <f>+'Current &amp; Proposed Revenues'!D975*1.08+'Current &amp; Proposed Revenues'!F975*5.56</f>
        <v>964.60320000000002</v>
      </c>
      <c r="I975" s="8">
        <f>(+C975+E975+'Current &amp; Proposed Revenues'!D975*0.79+'Current &amp; Proposed Revenues'!F975*0.85)*0.8</f>
        <v>249.84528</v>
      </c>
      <c r="J975" s="8">
        <f>(+C975+E975+'Current &amp; Proposed Revenues'!D975*0.79+'Current &amp; Proposed Revenues'!F975*0.85)*0.2</f>
        <v>62.461320000000001</v>
      </c>
      <c r="K975" s="8">
        <f t="shared" si="118"/>
        <v>1276.9097999999999</v>
      </c>
      <c r="L975" s="8">
        <f t="shared" si="119"/>
        <v>255.38196000000005</v>
      </c>
      <c r="M975" s="8">
        <f t="shared" si="120"/>
        <v>702.30039000000011</v>
      </c>
      <c r="N975" s="8">
        <f t="shared" si="121"/>
        <v>319.22745000000003</v>
      </c>
      <c r="O975" s="8">
        <f t="shared" si="122"/>
        <v>1276.9098000000001</v>
      </c>
    </row>
    <row r="976" spans="1:15" outlineLevel="2" x14ac:dyDescent="0.25">
      <c r="A976" s="1" t="s">
        <v>850</v>
      </c>
      <c r="B976" s="1" t="s">
        <v>667</v>
      </c>
      <c r="C976" s="13">
        <v>22.712500000000002</v>
      </c>
      <c r="D976" s="13">
        <v>1065.2081000000001</v>
      </c>
      <c r="E976" s="13">
        <v>0</v>
      </c>
      <c r="F976" s="13">
        <v>2128.761</v>
      </c>
      <c r="G976" s="8">
        <v>3216.6815999999999</v>
      </c>
      <c r="H976" s="8">
        <f>+'Current &amp; Proposed Revenues'!D976*1.08+'Current &amp; Proposed Revenues'!F976*5.56</f>
        <v>2461.6763999999998</v>
      </c>
      <c r="I976" s="8">
        <f>(+C976+E976+'Current &amp; Proposed Revenues'!D976*0.79+'Current &amp; Proposed Revenues'!F976*0.85)*0.8</f>
        <v>604.00416000000007</v>
      </c>
      <c r="J976" s="8">
        <f>(+C976+E976+'Current &amp; Proposed Revenues'!D976*0.79+'Current &amp; Proposed Revenues'!F976*0.85)*0.2</f>
        <v>151.00104000000002</v>
      </c>
      <c r="K976" s="8">
        <f t="shared" si="118"/>
        <v>3216.6815999999999</v>
      </c>
      <c r="L976" s="8">
        <f t="shared" si="119"/>
        <v>643.33632</v>
      </c>
      <c r="M976" s="8">
        <f t="shared" si="120"/>
        <v>1769.17488</v>
      </c>
      <c r="N976" s="8">
        <f t="shared" si="121"/>
        <v>804.17039999999997</v>
      </c>
      <c r="O976" s="8">
        <f t="shared" si="122"/>
        <v>3216.6815999999999</v>
      </c>
    </row>
    <row r="977" spans="1:15" outlineLevel="2" x14ac:dyDescent="0.25">
      <c r="A977" s="1" t="s">
        <v>850</v>
      </c>
      <c r="B977" s="1" t="s">
        <v>861</v>
      </c>
      <c r="C977" s="13">
        <v>0</v>
      </c>
      <c r="D977" s="13">
        <v>135.98079000000001</v>
      </c>
      <c r="E977" s="13">
        <v>0</v>
      </c>
      <c r="F977" s="13">
        <v>0</v>
      </c>
      <c r="G977" s="8">
        <v>135.98079000000001</v>
      </c>
      <c r="H977" s="8">
        <f>+'Current &amp; Proposed Revenues'!D977*1.08+'Current &amp; Proposed Revenues'!F977*5.56</f>
        <v>78.534360000000007</v>
      </c>
      <c r="I977" s="8">
        <f>(+C977+E977+'Current &amp; Proposed Revenues'!D977*0.79+'Current &amp; Proposed Revenues'!F977*0.85)*0.8</f>
        <v>45.957144</v>
      </c>
      <c r="J977" s="8">
        <f>(+C977+E977+'Current &amp; Proposed Revenues'!D977*0.79+'Current &amp; Proposed Revenues'!F977*0.85)*0.2</f>
        <v>11.489286</v>
      </c>
      <c r="K977" s="8">
        <f t="shared" si="118"/>
        <v>135.98079000000001</v>
      </c>
      <c r="L977" s="8">
        <f t="shared" si="119"/>
        <v>27.196158000000004</v>
      </c>
      <c r="M977" s="8">
        <f t="shared" si="120"/>
        <v>74.789434500000013</v>
      </c>
      <c r="N977" s="8">
        <f t="shared" si="121"/>
        <v>33.995197500000003</v>
      </c>
      <c r="O977" s="8">
        <f t="shared" si="122"/>
        <v>135.98079000000001</v>
      </c>
    </row>
    <row r="978" spans="1:15" outlineLevel="2" x14ac:dyDescent="0.25">
      <c r="A978" s="1" t="s">
        <v>850</v>
      </c>
      <c r="B978" s="1" t="s">
        <v>862</v>
      </c>
      <c r="C978" s="13">
        <v>171.983</v>
      </c>
      <c r="D978" s="13">
        <v>6461.1903400000001</v>
      </c>
      <c r="E978" s="13">
        <v>138.54999999999998</v>
      </c>
      <c r="F978" s="13">
        <v>10235.96875</v>
      </c>
      <c r="G978" s="8">
        <v>17007.69209</v>
      </c>
      <c r="H978" s="8">
        <f>+'Current &amp; Proposed Revenues'!D978*1.08+'Current &amp; Proposed Revenues'!F978*5.56</f>
        <v>12610.22156</v>
      </c>
      <c r="I978" s="8">
        <f>(+C978+E978+'Current &amp; Proposed Revenues'!D978*0.79+'Current &amp; Proposed Revenues'!F978*0.85)*0.8</f>
        <v>3517.9764240000004</v>
      </c>
      <c r="J978" s="8">
        <f>(+C978+E978+'Current &amp; Proposed Revenues'!D978*0.79+'Current &amp; Proposed Revenues'!F978*0.85)*0.2</f>
        <v>879.4941060000001</v>
      </c>
      <c r="K978" s="8">
        <f t="shared" si="118"/>
        <v>17007.69209</v>
      </c>
      <c r="L978" s="8">
        <f t="shared" si="119"/>
        <v>3401.5384180000001</v>
      </c>
      <c r="M978" s="8">
        <f t="shared" si="120"/>
        <v>9354.2306495000012</v>
      </c>
      <c r="N978" s="8">
        <f t="shared" si="121"/>
        <v>4251.9230225000001</v>
      </c>
      <c r="O978" s="8">
        <f t="shared" si="122"/>
        <v>17007.69209</v>
      </c>
    </row>
    <row r="979" spans="1:15" outlineLevel="2" x14ac:dyDescent="0.25">
      <c r="A979" s="1" t="s">
        <v>850</v>
      </c>
      <c r="B979" s="1" t="s">
        <v>863</v>
      </c>
      <c r="C979" s="13">
        <v>122.3552</v>
      </c>
      <c r="D979" s="13">
        <v>2223.9162000000001</v>
      </c>
      <c r="E979" s="13">
        <v>110.59350000000001</v>
      </c>
      <c r="F979" s="13">
        <v>2733.4163000000003</v>
      </c>
      <c r="G979" s="8">
        <v>5190.2812000000004</v>
      </c>
      <c r="H979" s="8">
        <f>+'Current &amp; Proposed Revenues'!D979*1.08+'Current &amp; Proposed Revenues'!F979*5.56</f>
        <v>3655.3516</v>
      </c>
      <c r="I979" s="8">
        <f>(+C979+E979+'Current &amp; Proposed Revenues'!D979*0.79+'Current &amp; Proposed Revenues'!F979*0.85)*0.8</f>
        <v>1227.9436800000001</v>
      </c>
      <c r="J979" s="8">
        <f>(+C979+E979+'Current &amp; Proposed Revenues'!D979*0.79+'Current &amp; Proposed Revenues'!F979*0.85)*0.2</f>
        <v>306.98592000000002</v>
      </c>
      <c r="K979" s="8">
        <f t="shared" si="118"/>
        <v>5190.2812000000004</v>
      </c>
      <c r="L979" s="8">
        <f t="shared" si="119"/>
        <v>1038.0562400000001</v>
      </c>
      <c r="M979" s="8">
        <f t="shared" si="120"/>
        <v>2854.6546600000006</v>
      </c>
      <c r="N979" s="8">
        <f t="shared" si="121"/>
        <v>1297.5703000000001</v>
      </c>
      <c r="O979" s="8">
        <f t="shared" si="122"/>
        <v>5190.2812000000013</v>
      </c>
    </row>
    <row r="980" spans="1:15" outlineLevel="1" x14ac:dyDescent="0.25">
      <c r="A980" s="23" t="s">
        <v>1224</v>
      </c>
      <c r="B980" s="22"/>
      <c r="C980" s="13">
        <f t="shared" ref="C980:O980" si="124">SUBTOTAL(9,C961:C979)</f>
        <v>1737.5260000000001</v>
      </c>
      <c r="D980" s="13">
        <f t="shared" si="124"/>
        <v>52860.004340000014</v>
      </c>
      <c r="E980" s="13">
        <f t="shared" si="124"/>
        <v>911.41249999999991</v>
      </c>
      <c r="F980" s="13">
        <f t="shared" si="124"/>
        <v>114484.38838999999</v>
      </c>
      <c r="G980" s="8">
        <f t="shared" si="124"/>
        <v>169993.33122999998</v>
      </c>
      <c r="H980" s="8">
        <f t="shared" si="124"/>
        <v>129831.92379999999</v>
      </c>
      <c r="I980" s="8">
        <f t="shared" si="124"/>
        <v>32129.125943999999</v>
      </c>
      <c r="J980" s="8">
        <f t="shared" si="124"/>
        <v>8032.2814859999999</v>
      </c>
      <c r="K980" s="8">
        <f t="shared" si="124"/>
        <v>169993.33122999998</v>
      </c>
      <c r="L980" s="8">
        <f t="shared" si="124"/>
        <v>33998.666245999986</v>
      </c>
      <c r="M980" s="8">
        <f t="shared" si="124"/>
        <v>93496.3321765</v>
      </c>
      <c r="N980" s="8">
        <f t="shared" si="124"/>
        <v>42498.332807499995</v>
      </c>
      <c r="O980" s="8">
        <f t="shared" si="124"/>
        <v>169993.33122999998</v>
      </c>
    </row>
    <row r="981" spans="1:15" outlineLevel="2" x14ac:dyDescent="0.25">
      <c r="A981" s="1" t="s">
        <v>864</v>
      </c>
      <c r="B981" s="1" t="s">
        <v>865</v>
      </c>
      <c r="C981" s="13">
        <v>3298.9768000000004</v>
      </c>
      <c r="D981" s="13">
        <v>3849.2454000000002</v>
      </c>
      <c r="E981" s="13">
        <v>1100.223</v>
      </c>
      <c r="F981" s="13">
        <v>9198.0295000000006</v>
      </c>
      <c r="G981" s="8">
        <v>17446.474699999999</v>
      </c>
      <c r="H981" s="8">
        <f>+'Current &amp; Proposed Revenues'!D981*1.08+'Current &amp; Proposed Revenues'!F981*5.56</f>
        <v>10201.4156</v>
      </c>
      <c r="I981" s="8">
        <f>(+C981+E981+'Current &amp; Proposed Revenues'!D981*0.79+'Current &amp; Proposed Revenues'!F981*0.85)*0.8</f>
        <v>5796.0472800000007</v>
      </c>
      <c r="J981" s="8">
        <f>(+C981+E981+'Current &amp; Proposed Revenues'!D981*0.79+'Current &amp; Proposed Revenues'!F981*0.85)*0.2</f>
        <v>1449.0118200000002</v>
      </c>
      <c r="K981" s="8">
        <f t="shared" si="118"/>
        <v>17446.474700000002</v>
      </c>
      <c r="L981" s="8">
        <f t="shared" si="119"/>
        <v>3489.2949399999998</v>
      </c>
      <c r="M981" s="8">
        <f t="shared" si="120"/>
        <v>9595.5610849999994</v>
      </c>
      <c r="N981" s="8">
        <f t="shared" si="121"/>
        <v>4361.6186749999997</v>
      </c>
      <c r="O981" s="8">
        <f t="shared" si="122"/>
        <v>17446.474699999999</v>
      </c>
    </row>
    <row r="982" spans="1:15" outlineLevel="2" x14ac:dyDescent="0.25">
      <c r="A982" s="1" t="s">
        <v>864</v>
      </c>
      <c r="B982" s="1" t="s">
        <v>866</v>
      </c>
      <c r="C982" s="13">
        <v>0</v>
      </c>
      <c r="D982" s="13">
        <v>0</v>
      </c>
      <c r="E982" s="13">
        <v>0</v>
      </c>
      <c r="F982" s="13">
        <v>810.86500000000001</v>
      </c>
      <c r="G982" s="8">
        <v>810.86500000000001</v>
      </c>
      <c r="H982" s="8">
        <f>+'Current &amp; Proposed Revenues'!D982*1.08+'Current &amp; Proposed Revenues'!F982*5.56</f>
        <v>703.33999999999992</v>
      </c>
      <c r="I982" s="8">
        <f>(+C982+E982+'Current &amp; Proposed Revenues'!D982*0.79+'Current &amp; Proposed Revenues'!F982*0.85)*0.8</f>
        <v>86.02</v>
      </c>
      <c r="J982" s="8">
        <f>(+C982+E982+'Current &amp; Proposed Revenues'!D982*0.79+'Current &amp; Proposed Revenues'!F982*0.85)*0.2</f>
        <v>21.504999999999999</v>
      </c>
      <c r="K982" s="8">
        <f t="shared" si="118"/>
        <v>810.8649999999999</v>
      </c>
      <c r="L982" s="8">
        <f t="shared" si="119"/>
        <v>162.173</v>
      </c>
      <c r="M982" s="8">
        <f t="shared" si="120"/>
        <v>445.97575000000006</v>
      </c>
      <c r="N982" s="8">
        <f t="shared" si="121"/>
        <v>202.71625</v>
      </c>
      <c r="O982" s="8">
        <f t="shared" si="122"/>
        <v>810.86500000000001</v>
      </c>
    </row>
    <row r="983" spans="1:15" outlineLevel="2" x14ac:dyDescent="0.25">
      <c r="A983" s="1" t="s">
        <v>864</v>
      </c>
      <c r="B983" s="1" t="s">
        <v>867</v>
      </c>
      <c r="C983" s="13">
        <v>852.07029999999997</v>
      </c>
      <c r="D983" s="13">
        <v>1397.3201000000001</v>
      </c>
      <c r="E983" s="13">
        <v>540.38749999999993</v>
      </c>
      <c r="F983" s="13">
        <v>4645.5192999999999</v>
      </c>
      <c r="G983" s="8">
        <v>7435.2972</v>
      </c>
      <c r="H983" s="8">
        <f>+'Current &amp; Proposed Revenues'!D983*1.08+'Current &amp; Proposed Revenues'!F983*5.56</f>
        <v>4836.5072</v>
      </c>
      <c r="I983" s="8">
        <f>(+C983+E983+'Current &amp; Proposed Revenues'!D983*0.79+'Current &amp; Proposed Revenues'!F983*0.85)*0.8</f>
        <v>2079.0320000000002</v>
      </c>
      <c r="J983" s="8">
        <f>(+C983+E983+'Current &amp; Proposed Revenues'!D983*0.79+'Current &amp; Proposed Revenues'!F983*0.85)*0.2</f>
        <v>519.75800000000004</v>
      </c>
      <c r="K983" s="8">
        <f t="shared" si="118"/>
        <v>7435.2972</v>
      </c>
      <c r="L983" s="8">
        <f t="shared" si="119"/>
        <v>1487.05944</v>
      </c>
      <c r="M983" s="8">
        <f t="shared" si="120"/>
        <v>4089.4134600000002</v>
      </c>
      <c r="N983" s="8">
        <f t="shared" si="121"/>
        <v>1858.8243</v>
      </c>
      <c r="O983" s="8">
        <f t="shared" si="122"/>
        <v>7435.2972000000009</v>
      </c>
    </row>
    <row r="984" spans="1:15" outlineLevel="2" x14ac:dyDescent="0.25">
      <c r="A984" s="1" t="s">
        <v>864</v>
      </c>
      <c r="B984" s="1" t="s">
        <v>868</v>
      </c>
      <c r="C984" s="13">
        <v>1453.3946000000001</v>
      </c>
      <c r="D984" s="13">
        <v>4176.4206000000004</v>
      </c>
      <c r="E984" s="13">
        <v>250.91149999999999</v>
      </c>
      <c r="F984" s="13">
        <v>12009.904199999999</v>
      </c>
      <c r="G984" s="8">
        <v>17890.6309</v>
      </c>
      <c r="H984" s="8">
        <f>+'Current &amp; Proposed Revenues'!D984*1.08+'Current &amp; Proposed Revenues'!F984*5.56</f>
        <v>12829.377599999998</v>
      </c>
      <c r="I984" s="8">
        <f>(+C984+E984+'Current &amp; Proposed Revenues'!D984*0.79+'Current &amp; Proposed Revenues'!F984*0.85)*0.8</f>
        <v>4049.0026400000006</v>
      </c>
      <c r="J984" s="8">
        <f>(+C984+E984+'Current &amp; Proposed Revenues'!D984*0.79+'Current &amp; Proposed Revenues'!F984*0.85)*0.2</f>
        <v>1012.2506600000002</v>
      </c>
      <c r="K984" s="8">
        <f t="shared" si="118"/>
        <v>17890.6309</v>
      </c>
      <c r="L984" s="8">
        <f t="shared" si="119"/>
        <v>3578.1261800000002</v>
      </c>
      <c r="M984" s="8">
        <f t="shared" si="120"/>
        <v>9839.8469950000017</v>
      </c>
      <c r="N984" s="8">
        <f t="shared" si="121"/>
        <v>4472.657725</v>
      </c>
      <c r="O984" s="8">
        <f t="shared" si="122"/>
        <v>17890.630900000004</v>
      </c>
    </row>
    <row r="985" spans="1:15" outlineLevel="2" x14ac:dyDescent="0.25">
      <c r="A985" s="1" t="s">
        <v>864</v>
      </c>
      <c r="B985" s="1" t="s">
        <v>869</v>
      </c>
      <c r="C985" s="13">
        <v>1631.508</v>
      </c>
      <c r="D985" s="13">
        <v>4151.2317000000003</v>
      </c>
      <c r="E985" s="13">
        <v>306</v>
      </c>
      <c r="F985" s="13">
        <v>9451.2885999999999</v>
      </c>
      <c r="G985" s="8">
        <v>15540.0283</v>
      </c>
      <c r="H985" s="8">
        <f>+'Current &amp; Proposed Revenues'!D985*1.08+'Current &amp; Proposed Revenues'!F985*5.56</f>
        <v>10595.500399999999</v>
      </c>
      <c r="I985" s="8">
        <f>(+C985+E985+'Current &amp; Proposed Revenues'!D985*0.79+'Current &amp; Proposed Revenues'!F985*0.85)*0.8</f>
        <v>3955.6223200000004</v>
      </c>
      <c r="J985" s="8">
        <f>(+C985+E985+'Current &amp; Proposed Revenues'!D985*0.79+'Current &amp; Proposed Revenues'!F985*0.85)*0.2</f>
        <v>988.9055800000001</v>
      </c>
      <c r="K985" s="8">
        <f t="shared" si="118"/>
        <v>15540.0283</v>
      </c>
      <c r="L985" s="8">
        <f t="shared" si="119"/>
        <v>3108.0056600000003</v>
      </c>
      <c r="M985" s="8">
        <f t="shared" si="120"/>
        <v>8547.0155650000015</v>
      </c>
      <c r="N985" s="8">
        <f t="shared" si="121"/>
        <v>3885.007075</v>
      </c>
      <c r="O985" s="8">
        <f t="shared" si="122"/>
        <v>15540.028300000002</v>
      </c>
    </row>
    <row r="986" spans="1:15" outlineLevel="2" x14ac:dyDescent="0.25">
      <c r="A986" s="1" t="s">
        <v>864</v>
      </c>
      <c r="B986" s="1" t="s">
        <v>870</v>
      </c>
      <c r="C986" s="13">
        <v>1980.1270999999999</v>
      </c>
      <c r="D986" s="13">
        <v>3236.7643000000003</v>
      </c>
      <c r="E986" s="13">
        <v>204</v>
      </c>
      <c r="F986" s="13">
        <v>4437.4507000000003</v>
      </c>
      <c r="G986" s="8">
        <v>9858.3421000000017</v>
      </c>
      <c r="H986" s="8">
        <f>+'Current &amp; Proposed Revenues'!D986*1.08+'Current &amp; Proposed Revenues'!F986*5.56</f>
        <v>5718.3824000000004</v>
      </c>
      <c r="I986" s="8">
        <f>(+C986+E986+'Current &amp; Proposed Revenues'!D986*0.79+'Current &amp; Proposed Revenues'!F986*0.85)*0.8</f>
        <v>3311.9677600000005</v>
      </c>
      <c r="J986" s="8">
        <f>(+C986+E986+'Current &amp; Proposed Revenues'!D986*0.79+'Current &amp; Proposed Revenues'!F986*0.85)*0.2</f>
        <v>827.99194000000011</v>
      </c>
      <c r="K986" s="8">
        <f t="shared" si="118"/>
        <v>9858.3421000000017</v>
      </c>
      <c r="L986" s="8">
        <f t="shared" si="119"/>
        <v>1971.6684200000004</v>
      </c>
      <c r="M986" s="8">
        <f t="shared" si="120"/>
        <v>5422.0881550000013</v>
      </c>
      <c r="N986" s="8">
        <f t="shared" si="121"/>
        <v>2464.5855250000004</v>
      </c>
      <c r="O986" s="8">
        <f t="shared" si="122"/>
        <v>9858.3421000000017</v>
      </c>
    </row>
    <row r="987" spans="1:15" outlineLevel="2" x14ac:dyDescent="0.25">
      <c r="A987" s="1" t="s">
        <v>864</v>
      </c>
      <c r="B987" s="1" t="s">
        <v>871</v>
      </c>
      <c r="C987" s="13">
        <v>6168.8414000000002</v>
      </c>
      <c r="D987" s="13">
        <v>7109.8896000000004</v>
      </c>
      <c r="E987" s="13">
        <v>745.80954999999994</v>
      </c>
      <c r="F987" s="13">
        <v>12583.490230000001</v>
      </c>
      <c r="G987" s="8">
        <v>26608.030780000001</v>
      </c>
      <c r="H987" s="8">
        <f>+'Current &amp; Proposed Revenues'!D987*1.08+'Current &amp; Proposed Revenues'!F987*5.56</f>
        <v>15021.09908</v>
      </c>
      <c r="I987" s="8">
        <f>(+C987+E987+'Current &amp; Proposed Revenues'!D987*0.79+'Current &amp; Proposed Revenues'!F987*0.85)*0.8</f>
        <v>9269.5453600000001</v>
      </c>
      <c r="J987" s="8">
        <f>(+C987+E987+'Current &amp; Proposed Revenues'!D987*0.79+'Current &amp; Proposed Revenues'!F987*0.85)*0.2</f>
        <v>2317.38634</v>
      </c>
      <c r="K987" s="8">
        <f t="shared" si="118"/>
        <v>26608.030780000001</v>
      </c>
      <c r="L987" s="8">
        <f t="shared" si="119"/>
        <v>5321.6061560000007</v>
      </c>
      <c r="M987" s="8">
        <f t="shared" si="120"/>
        <v>14634.416929000001</v>
      </c>
      <c r="N987" s="8">
        <f t="shared" si="121"/>
        <v>6652.0076950000002</v>
      </c>
      <c r="O987" s="8">
        <f t="shared" si="122"/>
        <v>26608.030780000001</v>
      </c>
    </row>
    <row r="988" spans="1:15" outlineLevel="2" x14ac:dyDescent="0.25">
      <c r="A988" s="1" t="s">
        <v>864</v>
      </c>
      <c r="B988" s="1" t="s">
        <v>840</v>
      </c>
      <c r="C988" s="13">
        <v>1039.8928000000001</v>
      </c>
      <c r="D988" s="13">
        <v>988.98690000000011</v>
      </c>
      <c r="E988" s="13">
        <v>121.261</v>
      </c>
      <c r="F988" s="13">
        <v>2006.3300000000002</v>
      </c>
      <c r="G988" s="8">
        <v>4156.4707000000008</v>
      </c>
      <c r="H988" s="8">
        <f>+'Current &amp; Proposed Revenues'!D988*1.08+'Current &amp; Proposed Revenues'!F988*5.56</f>
        <v>2311.4596000000001</v>
      </c>
      <c r="I988" s="8">
        <f>(+C988+E988+'Current &amp; Proposed Revenues'!D988*0.79+'Current &amp; Proposed Revenues'!F988*0.85)*0.8</f>
        <v>1476.0088800000001</v>
      </c>
      <c r="J988" s="8">
        <f>(+C988+E988+'Current &amp; Proposed Revenues'!D988*0.79+'Current &amp; Proposed Revenues'!F988*0.85)*0.2</f>
        <v>369.00222000000002</v>
      </c>
      <c r="K988" s="8">
        <f t="shared" si="118"/>
        <v>4156.4707000000008</v>
      </c>
      <c r="L988" s="8">
        <f t="shared" si="119"/>
        <v>831.2941400000002</v>
      </c>
      <c r="M988" s="8">
        <f t="shared" si="120"/>
        <v>2286.0588850000008</v>
      </c>
      <c r="N988" s="8">
        <f t="shared" si="121"/>
        <v>1039.1176750000002</v>
      </c>
      <c r="O988" s="8">
        <f t="shared" si="122"/>
        <v>4156.4707000000017</v>
      </c>
    </row>
    <row r="989" spans="1:15" outlineLevel="2" x14ac:dyDescent="0.25">
      <c r="A989" s="1" t="s">
        <v>864</v>
      </c>
      <c r="B989" s="1" t="s">
        <v>872</v>
      </c>
      <c r="C989" s="13">
        <v>631.74720000000002</v>
      </c>
      <c r="D989" s="13">
        <v>3514.5715000000005</v>
      </c>
      <c r="E989" s="13">
        <v>4233.51</v>
      </c>
      <c r="F989" s="13">
        <v>17155.275300000001</v>
      </c>
      <c r="G989" s="8">
        <v>25535.104000000003</v>
      </c>
      <c r="H989" s="8">
        <f>+'Current &amp; Proposed Revenues'!D989*1.08+'Current &amp; Proposed Revenues'!F989*5.56</f>
        <v>16910.200799999999</v>
      </c>
      <c r="I989" s="8">
        <f>(+C989+E989+'Current &amp; Proposed Revenues'!D989*0.79+'Current &amp; Proposed Revenues'!F989*0.85)*0.8</f>
        <v>6899.9225600000009</v>
      </c>
      <c r="J989" s="8">
        <f>(+C989+E989+'Current &amp; Proposed Revenues'!D989*0.79+'Current &amp; Proposed Revenues'!F989*0.85)*0.2</f>
        <v>1724.9806400000002</v>
      </c>
      <c r="K989" s="8">
        <f t="shared" si="118"/>
        <v>25535.103999999999</v>
      </c>
      <c r="L989" s="8">
        <f t="shared" si="119"/>
        <v>5107.0208000000011</v>
      </c>
      <c r="M989" s="8">
        <f t="shared" si="120"/>
        <v>14044.307200000003</v>
      </c>
      <c r="N989" s="8">
        <f t="shared" si="121"/>
        <v>6383.7760000000007</v>
      </c>
      <c r="O989" s="8">
        <f t="shared" si="122"/>
        <v>25535.104000000007</v>
      </c>
    </row>
    <row r="990" spans="1:15" outlineLevel="2" x14ac:dyDescent="0.25">
      <c r="A990" s="1" t="s">
        <v>864</v>
      </c>
      <c r="B990" s="1" t="s">
        <v>873</v>
      </c>
      <c r="C990" s="13">
        <v>0</v>
      </c>
      <c r="D990" s="13">
        <v>882.99530000000004</v>
      </c>
      <c r="E990" s="13">
        <v>314.5</v>
      </c>
      <c r="F990" s="13">
        <v>4682.8254999999999</v>
      </c>
      <c r="G990" s="8">
        <v>5880.3207999999995</v>
      </c>
      <c r="H990" s="8">
        <f>+'Current &amp; Proposed Revenues'!D990*1.08+'Current &amp; Proposed Revenues'!F990*5.56</f>
        <v>4571.8231999999989</v>
      </c>
      <c r="I990" s="8">
        <f>(+C990+E990+'Current &amp; Proposed Revenues'!D990*0.79+'Current &amp; Proposed Revenues'!F990*0.85)*0.8</f>
        <v>1046.79808</v>
      </c>
      <c r="J990" s="8">
        <f>(+C990+E990+'Current &amp; Proposed Revenues'!D990*0.79+'Current &amp; Proposed Revenues'!F990*0.85)*0.2</f>
        <v>261.69952000000001</v>
      </c>
      <c r="K990" s="8">
        <f t="shared" si="118"/>
        <v>5880.3207999999995</v>
      </c>
      <c r="L990" s="8">
        <f t="shared" si="119"/>
        <v>1176.0641599999999</v>
      </c>
      <c r="M990" s="8">
        <f t="shared" si="120"/>
        <v>3234.1764400000002</v>
      </c>
      <c r="N990" s="8">
        <f t="shared" si="121"/>
        <v>1470.0801999999999</v>
      </c>
      <c r="O990" s="8">
        <f t="shared" si="122"/>
        <v>5880.3207999999995</v>
      </c>
    </row>
    <row r="991" spans="1:15" outlineLevel="2" x14ac:dyDescent="0.25">
      <c r="A991" s="1" t="s">
        <v>864</v>
      </c>
      <c r="B991" s="1" t="s">
        <v>874</v>
      </c>
      <c r="C991" s="13">
        <v>2826.2170999999998</v>
      </c>
      <c r="D991" s="13">
        <v>3893.34</v>
      </c>
      <c r="E991" s="13">
        <v>283.05</v>
      </c>
      <c r="F991" s="13">
        <v>8054.9470200000005</v>
      </c>
      <c r="G991" s="8">
        <v>15057.554120000001</v>
      </c>
      <c r="H991" s="8">
        <f>+'Current &amp; Proposed Revenues'!D991*1.08+'Current &amp; Proposed Revenues'!F991*5.56</f>
        <v>9235.3783199999998</v>
      </c>
      <c r="I991" s="8">
        <f>(+C991+E991+'Current &amp; Proposed Revenues'!D991*0.79+'Current &amp; Proposed Revenues'!F991*0.85)*0.8</f>
        <v>4657.74064</v>
      </c>
      <c r="J991" s="8">
        <f>(+C991+E991+'Current &amp; Proposed Revenues'!D991*0.79+'Current &amp; Proposed Revenues'!F991*0.85)*0.2</f>
        <v>1164.43516</v>
      </c>
      <c r="K991" s="8">
        <f t="shared" si="118"/>
        <v>15057.554120000001</v>
      </c>
      <c r="L991" s="8">
        <f t="shared" si="119"/>
        <v>3011.5108240000004</v>
      </c>
      <c r="M991" s="8">
        <f t="shared" si="120"/>
        <v>8281.6547660000015</v>
      </c>
      <c r="N991" s="8">
        <f t="shared" si="121"/>
        <v>3764.3885300000002</v>
      </c>
      <c r="O991" s="8">
        <f t="shared" si="122"/>
        <v>15057.554120000003</v>
      </c>
    </row>
    <row r="992" spans="1:15" outlineLevel="2" x14ac:dyDescent="0.25">
      <c r="A992" s="1" t="s">
        <v>864</v>
      </c>
      <c r="B992" s="1" t="s">
        <v>875</v>
      </c>
      <c r="C992" s="13">
        <v>884.64200000000005</v>
      </c>
      <c r="D992" s="13">
        <v>2538.6185</v>
      </c>
      <c r="E992" s="13">
        <v>0</v>
      </c>
      <c r="F992" s="13">
        <v>7022.8600999999999</v>
      </c>
      <c r="G992" s="8">
        <v>10446.1206</v>
      </c>
      <c r="H992" s="8">
        <f>+'Current &amp; Proposed Revenues'!D992*1.08+'Current &amp; Proposed Revenues'!F992*5.56</f>
        <v>7557.7455999999984</v>
      </c>
      <c r="I992" s="8">
        <f>(+C992+E992+'Current &amp; Proposed Revenues'!D992*0.79+'Current &amp; Proposed Revenues'!F992*0.85)*0.8</f>
        <v>2310.7000000000003</v>
      </c>
      <c r="J992" s="8">
        <f>(+C992+E992+'Current &amp; Proposed Revenues'!D992*0.79+'Current &amp; Proposed Revenues'!F992*0.85)*0.2</f>
        <v>577.67500000000007</v>
      </c>
      <c r="K992" s="8">
        <f t="shared" si="118"/>
        <v>10446.120599999998</v>
      </c>
      <c r="L992" s="8">
        <f t="shared" si="119"/>
        <v>2089.2241200000003</v>
      </c>
      <c r="M992" s="8">
        <f t="shared" si="120"/>
        <v>5745.3663300000007</v>
      </c>
      <c r="N992" s="8">
        <f t="shared" si="121"/>
        <v>2611.53015</v>
      </c>
      <c r="O992" s="8">
        <f t="shared" si="122"/>
        <v>10446.120600000002</v>
      </c>
    </row>
    <row r="993" spans="1:15" outlineLevel="2" x14ac:dyDescent="0.25">
      <c r="A993" s="1" t="s">
        <v>864</v>
      </c>
      <c r="B993" s="1" t="s">
        <v>876</v>
      </c>
      <c r="C993" s="13">
        <v>1579.2495000000001</v>
      </c>
      <c r="D993" s="13">
        <v>4017.0779000000002</v>
      </c>
      <c r="E993" s="13">
        <v>636.16549999999995</v>
      </c>
      <c r="F993" s="13">
        <v>7832.6354000000001</v>
      </c>
      <c r="G993" s="8">
        <v>14065.1283</v>
      </c>
      <c r="H993" s="8">
        <f>+'Current &amp; Proposed Revenues'!D993*1.08+'Current &amp; Proposed Revenues'!F993*5.56</f>
        <v>9114.01</v>
      </c>
      <c r="I993" s="8">
        <f>(+C993+E993+'Current &amp; Proposed Revenues'!D993*0.79+'Current &amp; Proposed Revenues'!F993*0.85)*0.8</f>
        <v>3960.8946400000004</v>
      </c>
      <c r="J993" s="8">
        <f>(+C993+E993+'Current &amp; Proposed Revenues'!D993*0.79+'Current &amp; Proposed Revenues'!F993*0.85)*0.2</f>
        <v>990.22366000000011</v>
      </c>
      <c r="K993" s="8">
        <f t="shared" si="118"/>
        <v>14065.1283</v>
      </c>
      <c r="L993" s="8">
        <f t="shared" si="119"/>
        <v>2813.0256600000002</v>
      </c>
      <c r="M993" s="8">
        <f t="shared" si="120"/>
        <v>7735.8205650000009</v>
      </c>
      <c r="N993" s="8">
        <f t="shared" si="121"/>
        <v>3516.2820750000001</v>
      </c>
      <c r="O993" s="8">
        <f t="shared" si="122"/>
        <v>14065.1283</v>
      </c>
    </row>
    <row r="994" spans="1:15" outlineLevel="2" x14ac:dyDescent="0.25">
      <c r="A994" s="1" t="s">
        <v>864</v>
      </c>
      <c r="B994" s="1" t="s">
        <v>689</v>
      </c>
      <c r="C994" s="13">
        <v>5871.6355000000003</v>
      </c>
      <c r="D994" s="13">
        <v>10684.8621</v>
      </c>
      <c r="E994" s="13">
        <v>816.38504999999998</v>
      </c>
      <c r="F994" s="13">
        <v>14148.4725</v>
      </c>
      <c r="G994" s="8">
        <v>31521.355150000003</v>
      </c>
      <c r="H994" s="8">
        <f>+'Current &amp; Proposed Revenues'!D994*1.08+'Current &amp; Proposed Revenues'!F994*5.56</f>
        <v>18443.2464</v>
      </c>
      <c r="I994" s="8">
        <f>(+C994+E994+'Current &amp; Proposed Revenues'!D994*0.79+'Current &amp; Proposed Revenues'!F994*0.85)*0.8</f>
        <v>10462.487000000001</v>
      </c>
      <c r="J994" s="8">
        <f>(+C994+E994+'Current &amp; Proposed Revenues'!D994*0.79+'Current &amp; Proposed Revenues'!F994*0.85)*0.2</f>
        <v>2615.6217500000002</v>
      </c>
      <c r="K994" s="8">
        <f t="shared" si="118"/>
        <v>31521.355150000003</v>
      </c>
      <c r="L994" s="8">
        <f t="shared" si="119"/>
        <v>6304.2710300000008</v>
      </c>
      <c r="M994" s="8">
        <f t="shared" si="120"/>
        <v>17336.745332500002</v>
      </c>
      <c r="N994" s="8">
        <f t="shared" si="121"/>
        <v>7880.3387875000008</v>
      </c>
      <c r="O994" s="8">
        <f t="shared" si="122"/>
        <v>31521.355150000003</v>
      </c>
    </row>
    <row r="995" spans="1:15" outlineLevel="2" x14ac:dyDescent="0.25">
      <c r="A995" s="1" t="s">
        <v>864</v>
      </c>
      <c r="B995" s="1" t="s">
        <v>877</v>
      </c>
      <c r="C995" s="13">
        <v>3859.0709999999999</v>
      </c>
      <c r="D995" s="13">
        <v>4675.4862000000003</v>
      </c>
      <c r="E995" s="13">
        <v>821.62699999999995</v>
      </c>
      <c r="F995" s="13">
        <v>20362.647000000001</v>
      </c>
      <c r="G995" s="8">
        <v>29718.831200000001</v>
      </c>
      <c r="H995" s="8">
        <f>+'Current &amp; Proposed Revenues'!D995*1.08+'Current &amp; Proposed Revenues'!F995*5.56</f>
        <v>20362.732799999998</v>
      </c>
      <c r="I995" s="8">
        <f>(+C995+E995+'Current &amp; Proposed Revenues'!D995*0.79+'Current &amp; Proposed Revenues'!F995*0.85)*0.8</f>
        <v>7484.8787200000006</v>
      </c>
      <c r="J995" s="8">
        <f>(+C995+E995+'Current &amp; Proposed Revenues'!D995*0.79+'Current &amp; Proposed Revenues'!F995*0.85)*0.2</f>
        <v>1871.2196800000002</v>
      </c>
      <c r="K995" s="8">
        <f t="shared" si="118"/>
        <v>29718.831200000001</v>
      </c>
      <c r="L995" s="8">
        <f t="shared" si="119"/>
        <v>5943.7662400000008</v>
      </c>
      <c r="M995" s="8">
        <f t="shared" si="120"/>
        <v>16345.357160000001</v>
      </c>
      <c r="N995" s="8">
        <f t="shared" si="121"/>
        <v>7429.7078000000001</v>
      </c>
      <c r="O995" s="8">
        <f t="shared" si="122"/>
        <v>29718.831200000004</v>
      </c>
    </row>
    <row r="996" spans="1:15" outlineLevel="2" x14ac:dyDescent="0.25">
      <c r="A996" s="1" t="s">
        <v>864</v>
      </c>
      <c r="B996" s="1" t="s">
        <v>878</v>
      </c>
      <c r="C996" s="13">
        <v>0</v>
      </c>
      <c r="D996" s="13">
        <v>0</v>
      </c>
      <c r="E996" s="13">
        <v>0</v>
      </c>
      <c r="F996" s="13">
        <v>141.02000000000001</v>
      </c>
      <c r="G996" s="8">
        <v>141.02000000000001</v>
      </c>
      <c r="H996" s="8">
        <f>+'Current &amp; Proposed Revenues'!D996*1.08+'Current &amp; Proposed Revenues'!F996*5.56</f>
        <v>122.32</v>
      </c>
      <c r="I996" s="8">
        <f>(+C996+E996+'Current &amp; Proposed Revenues'!D996*0.79+'Current &amp; Proposed Revenues'!F996*0.85)*0.8</f>
        <v>14.96</v>
      </c>
      <c r="J996" s="8">
        <f>(+C996+E996+'Current &amp; Proposed Revenues'!D996*0.79+'Current &amp; Proposed Revenues'!F996*0.85)*0.2</f>
        <v>3.74</v>
      </c>
      <c r="K996" s="8">
        <f t="shared" si="118"/>
        <v>141.02000000000001</v>
      </c>
      <c r="L996" s="8">
        <f t="shared" si="119"/>
        <v>28.204000000000004</v>
      </c>
      <c r="M996" s="8">
        <f t="shared" si="120"/>
        <v>77.561000000000007</v>
      </c>
      <c r="N996" s="8">
        <f t="shared" si="121"/>
        <v>35.255000000000003</v>
      </c>
      <c r="O996" s="8">
        <f t="shared" si="122"/>
        <v>141.02000000000001</v>
      </c>
    </row>
    <row r="997" spans="1:15" outlineLevel="2" x14ac:dyDescent="0.25">
      <c r="A997" s="1" t="s">
        <v>864</v>
      </c>
      <c r="B997" s="1" t="s">
        <v>879</v>
      </c>
      <c r="C997" s="13">
        <v>2247.1471000000001</v>
      </c>
      <c r="D997" s="13">
        <v>6293.6720000000005</v>
      </c>
      <c r="E997" s="13">
        <v>990.40724999999998</v>
      </c>
      <c r="F997" s="13">
        <v>34364.394600000007</v>
      </c>
      <c r="G997" s="8">
        <v>43895.620950000011</v>
      </c>
      <c r="H997" s="8">
        <f>+'Current &amp; Proposed Revenues'!D997*1.08+'Current &amp; Proposed Revenues'!F997*5.56</f>
        <v>33442.3416</v>
      </c>
      <c r="I997" s="8">
        <f>(+C997+E997+'Current &amp; Proposed Revenues'!D997*0.79+'Current &amp; Proposed Revenues'!F997*0.85)*0.8</f>
        <v>8362.6234800000002</v>
      </c>
      <c r="J997" s="8">
        <f>(+C997+E997+'Current &amp; Proposed Revenues'!D997*0.79+'Current &amp; Proposed Revenues'!F997*0.85)*0.2</f>
        <v>2090.65587</v>
      </c>
      <c r="K997" s="8">
        <f t="shared" si="118"/>
        <v>43895.620950000004</v>
      </c>
      <c r="L997" s="8">
        <f t="shared" si="119"/>
        <v>8779.1241900000023</v>
      </c>
      <c r="M997" s="8">
        <f t="shared" si="120"/>
        <v>24142.59152250001</v>
      </c>
      <c r="N997" s="8">
        <f t="shared" si="121"/>
        <v>10973.905237500003</v>
      </c>
      <c r="O997" s="8">
        <f t="shared" si="122"/>
        <v>43895.620950000011</v>
      </c>
    </row>
    <row r="998" spans="1:15" outlineLevel="2" x14ac:dyDescent="0.25">
      <c r="A998" s="1" t="s">
        <v>864</v>
      </c>
      <c r="B998" s="1" t="s">
        <v>880</v>
      </c>
      <c r="C998" s="13">
        <v>0</v>
      </c>
      <c r="D998" s="13">
        <v>123.42</v>
      </c>
      <c r="E998" s="13">
        <v>0</v>
      </c>
      <c r="F998" s="13">
        <v>0</v>
      </c>
      <c r="G998" s="8">
        <v>123.42</v>
      </c>
      <c r="H998" s="8">
        <f>+'Current &amp; Proposed Revenues'!D998*1.08+'Current &amp; Proposed Revenues'!F998*5.56</f>
        <v>71.28</v>
      </c>
      <c r="I998" s="8">
        <f>(+C998+E998+'Current &amp; Proposed Revenues'!D998*0.79+'Current &amp; Proposed Revenues'!F998*0.85)*0.8</f>
        <v>41.712000000000003</v>
      </c>
      <c r="J998" s="8">
        <f>(+C998+E998+'Current &amp; Proposed Revenues'!D998*0.79+'Current &amp; Proposed Revenues'!F998*0.85)*0.2</f>
        <v>10.428000000000001</v>
      </c>
      <c r="K998" s="8">
        <f t="shared" si="118"/>
        <v>123.42</v>
      </c>
      <c r="L998" s="8">
        <f t="shared" si="119"/>
        <v>24.684000000000001</v>
      </c>
      <c r="M998" s="8">
        <f t="shared" si="120"/>
        <v>67.881</v>
      </c>
      <c r="N998" s="8">
        <f t="shared" si="121"/>
        <v>30.855</v>
      </c>
      <c r="O998" s="8">
        <f t="shared" si="122"/>
        <v>123.42</v>
      </c>
    </row>
    <row r="999" spans="1:15" outlineLevel="2" x14ac:dyDescent="0.25">
      <c r="A999" s="1" t="s">
        <v>864</v>
      </c>
      <c r="B999" s="1" t="s">
        <v>881</v>
      </c>
      <c r="C999" s="13">
        <v>3088.2838000000002</v>
      </c>
      <c r="D999" s="13">
        <v>4336.5300000000007</v>
      </c>
      <c r="E999" s="13">
        <v>341.7</v>
      </c>
      <c r="F999" s="13">
        <v>7734.3059999999996</v>
      </c>
      <c r="G999" s="8">
        <v>15500.819800000001</v>
      </c>
      <c r="H999" s="8">
        <f>+'Current &amp; Proposed Revenues'!D999*1.08+'Current &amp; Proposed Revenues'!F999*5.56</f>
        <v>9213.2159999999985</v>
      </c>
      <c r="I999" s="8">
        <f>(+C999+E999+'Current &amp; Proposed Revenues'!D999*0.79+'Current &amp; Proposed Revenues'!F999*0.85)*0.8</f>
        <v>5030.0830400000004</v>
      </c>
      <c r="J999" s="8">
        <f>(+C999+E999+'Current &amp; Proposed Revenues'!D999*0.79+'Current &amp; Proposed Revenues'!F999*0.85)*0.2</f>
        <v>1257.5207600000001</v>
      </c>
      <c r="K999" s="8">
        <f t="shared" si="118"/>
        <v>15500.819799999997</v>
      </c>
      <c r="L999" s="8">
        <f t="shared" si="119"/>
        <v>3100.1639600000003</v>
      </c>
      <c r="M999" s="8">
        <f t="shared" si="120"/>
        <v>8525.4508900000019</v>
      </c>
      <c r="N999" s="8">
        <f t="shared" si="121"/>
        <v>3875.2049500000003</v>
      </c>
      <c r="O999" s="8">
        <f t="shared" si="122"/>
        <v>15500.819800000001</v>
      </c>
    </row>
    <row r="1000" spans="1:15" outlineLevel="2" x14ac:dyDescent="0.25">
      <c r="A1000" s="1" t="s">
        <v>864</v>
      </c>
      <c r="B1000" s="1" t="s">
        <v>882</v>
      </c>
      <c r="C1000" s="13">
        <v>1608.0844999999999</v>
      </c>
      <c r="D1000" s="13">
        <v>4208.3097100000005</v>
      </c>
      <c r="E1000" s="13">
        <v>452.35214999999994</v>
      </c>
      <c r="F1000" s="13">
        <v>11522.6801</v>
      </c>
      <c r="G1000" s="8">
        <v>17791.426459999999</v>
      </c>
      <c r="H1000" s="8">
        <f>+'Current &amp; Proposed Revenues'!D1000*1.08+'Current &amp; Proposed Revenues'!F1000*5.56</f>
        <v>12425.179239999999</v>
      </c>
      <c r="I1000" s="8">
        <f>(+C1000+E1000+'Current &amp; Proposed Revenues'!D1000*0.79+'Current &amp; Proposed Revenues'!F1000*0.85)*0.8</f>
        <v>4292.9977759999992</v>
      </c>
      <c r="J1000" s="8">
        <f>(+C1000+E1000+'Current &amp; Proposed Revenues'!D1000*0.79+'Current &amp; Proposed Revenues'!F1000*0.85)*0.2</f>
        <v>1073.2494439999998</v>
      </c>
      <c r="K1000" s="8">
        <f t="shared" si="118"/>
        <v>17791.426459999999</v>
      </c>
      <c r="L1000" s="8">
        <f t="shared" si="119"/>
        <v>3558.285292</v>
      </c>
      <c r="M1000" s="8">
        <f t="shared" si="120"/>
        <v>9785.2845529999995</v>
      </c>
      <c r="N1000" s="8">
        <f t="shared" si="121"/>
        <v>4447.8566149999997</v>
      </c>
      <c r="O1000" s="8">
        <f t="shared" si="122"/>
        <v>17791.426459999999</v>
      </c>
    </row>
    <row r="1001" spans="1:15" outlineLevel="1" x14ac:dyDescent="0.25">
      <c r="A1001" s="23" t="s">
        <v>1223</v>
      </c>
      <c r="B1001" s="22"/>
      <c r="C1001" s="13">
        <f t="shared" ref="C1001:O1001" si="125">SUBTOTAL(9,C981:C1000)</f>
        <v>39020.888699999996</v>
      </c>
      <c r="D1001" s="13">
        <f t="shared" si="125"/>
        <v>70078.741810000007</v>
      </c>
      <c r="E1001" s="13">
        <f t="shared" si="125"/>
        <v>12158.289500000003</v>
      </c>
      <c r="F1001" s="13">
        <f t="shared" si="125"/>
        <v>188164.94105000002</v>
      </c>
      <c r="G1001" s="8">
        <f t="shared" si="125"/>
        <v>309422.86106000002</v>
      </c>
      <c r="H1001" s="8">
        <f t="shared" si="125"/>
        <v>203686.55583999996</v>
      </c>
      <c r="I1001" s="8">
        <f t="shared" si="125"/>
        <v>84589.04417600001</v>
      </c>
      <c r="J1001" s="8">
        <f t="shared" si="125"/>
        <v>21147.261044000003</v>
      </c>
      <c r="K1001" s="8">
        <f t="shared" si="125"/>
        <v>309422.86105999997</v>
      </c>
      <c r="L1001" s="8">
        <f t="shared" si="125"/>
        <v>61884.572212000014</v>
      </c>
      <c r="M1001" s="8">
        <f t="shared" si="125"/>
        <v>170182.57358300002</v>
      </c>
      <c r="N1001" s="8">
        <f t="shared" si="125"/>
        <v>77355.715265000006</v>
      </c>
      <c r="O1001" s="8">
        <f t="shared" si="125"/>
        <v>309422.86106000002</v>
      </c>
    </row>
    <row r="1002" spans="1:15" outlineLevel="2" x14ac:dyDescent="0.25">
      <c r="A1002" s="1" t="s">
        <v>883</v>
      </c>
      <c r="B1002" s="1" t="s">
        <v>884</v>
      </c>
      <c r="C1002" s="13">
        <v>0</v>
      </c>
      <c r="D1002" s="13">
        <v>267.41000000000003</v>
      </c>
      <c r="E1002" s="13">
        <v>0</v>
      </c>
      <c r="F1002" s="13">
        <v>0</v>
      </c>
      <c r="G1002" s="8">
        <v>267.41000000000003</v>
      </c>
      <c r="H1002" s="8">
        <f>+'Current &amp; Proposed Revenues'!D1002*1.08+'Current &amp; Proposed Revenues'!F1002*5.56</f>
        <v>154.44</v>
      </c>
      <c r="I1002" s="8">
        <f>(+C1002+E1002+'Current &amp; Proposed Revenues'!D1002*0.79+'Current &amp; Proposed Revenues'!F1002*0.85)*0.8</f>
        <v>90.376000000000005</v>
      </c>
      <c r="J1002" s="8">
        <f>(+C1002+E1002+'Current &amp; Proposed Revenues'!D1002*0.79+'Current &amp; Proposed Revenues'!F1002*0.85)*0.2</f>
        <v>22.594000000000001</v>
      </c>
      <c r="K1002" s="8">
        <f t="shared" si="118"/>
        <v>267.41000000000003</v>
      </c>
      <c r="L1002" s="8">
        <f t="shared" si="119"/>
        <v>53.482000000000006</v>
      </c>
      <c r="M1002" s="8">
        <f t="shared" si="120"/>
        <v>147.07550000000003</v>
      </c>
      <c r="N1002" s="8">
        <f t="shared" si="121"/>
        <v>66.852500000000006</v>
      </c>
      <c r="O1002" s="8">
        <f t="shared" si="122"/>
        <v>267.41000000000003</v>
      </c>
    </row>
    <row r="1003" spans="1:15" outlineLevel="2" x14ac:dyDescent="0.25">
      <c r="A1003" s="1" t="s">
        <v>883</v>
      </c>
      <c r="B1003" s="1" t="s">
        <v>885</v>
      </c>
      <c r="C1003" s="13">
        <v>0</v>
      </c>
      <c r="D1003" s="13">
        <v>39.270000000000003</v>
      </c>
      <c r="E1003" s="13">
        <v>0</v>
      </c>
      <c r="F1003" s="13">
        <v>621.77</v>
      </c>
      <c r="G1003" s="8">
        <v>661.04</v>
      </c>
      <c r="H1003" s="8">
        <f>+'Current &amp; Proposed Revenues'!D1003*1.08+'Current &amp; Proposed Revenues'!F1003*5.56</f>
        <v>561.99999999999989</v>
      </c>
      <c r="I1003" s="8">
        <f>(+C1003+E1003+'Current &amp; Proposed Revenues'!D1003*0.79+'Current &amp; Proposed Revenues'!F1003*0.85)*0.8</f>
        <v>79.232000000000014</v>
      </c>
      <c r="J1003" s="8">
        <f>(+C1003+E1003+'Current &amp; Proposed Revenues'!D1003*0.79+'Current &amp; Proposed Revenues'!F1003*0.85)*0.2</f>
        <v>19.808000000000003</v>
      </c>
      <c r="K1003" s="8">
        <f t="shared" si="118"/>
        <v>661.03999999999985</v>
      </c>
      <c r="L1003" s="8">
        <f t="shared" si="119"/>
        <v>132.208</v>
      </c>
      <c r="M1003" s="8">
        <f t="shared" si="120"/>
        <v>363.572</v>
      </c>
      <c r="N1003" s="8">
        <f t="shared" si="121"/>
        <v>165.26</v>
      </c>
      <c r="O1003" s="8">
        <f t="shared" si="122"/>
        <v>661.04</v>
      </c>
    </row>
    <row r="1004" spans="1:15" outlineLevel="2" x14ac:dyDescent="0.25">
      <c r="A1004" s="1" t="s">
        <v>883</v>
      </c>
      <c r="B1004" s="1" t="s">
        <v>116</v>
      </c>
      <c r="C1004" s="13">
        <v>0</v>
      </c>
      <c r="D1004" s="13">
        <v>166.43</v>
      </c>
      <c r="E1004" s="13">
        <v>0</v>
      </c>
      <c r="F1004" s="13">
        <v>108.97</v>
      </c>
      <c r="G1004" s="8">
        <v>275.39999999999998</v>
      </c>
      <c r="H1004" s="8">
        <f>+'Current &amp; Proposed Revenues'!D1004*1.08+'Current &amp; Proposed Revenues'!F1004*5.56</f>
        <v>190.64</v>
      </c>
      <c r="I1004" s="8">
        <f>(+C1004+E1004+'Current &amp; Proposed Revenues'!D1004*0.79+'Current &amp; Proposed Revenues'!F1004*0.85)*0.8</f>
        <v>67.808000000000007</v>
      </c>
      <c r="J1004" s="8">
        <f>(+C1004+E1004+'Current &amp; Proposed Revenues'!D1004*0.79+'Current &amp; Proposed Revenues'!F1004*0.85)*0.2</f>
        <v>16.952000000000002</v>
      </c>
      <c r="K1004" s="8">
        <f t="shared" si="118"/>
        <v>275.39999999999998</v>
      </c>
      <c r="L1004" s="8">
        <f t="shared" si="119"/>
        <v>55.08</v>
      </c>
      <c r="M1004" s="8">
        <f t="shared" si="120"/>
        <v>151.47</v>
      </c>
      <c r="N1004" s="8">
        <f t="shared" si="121"/>
        <v>68.849999999999994</v>
      </c>
      <c r="O1004" s="8">
        <f t="shared" si="122"/>
        <v>275.39999999999998</v>
      </c>
    </row>
    <row r="1005" spans="1:15" outlineLevel="2" x14ac:dyDescent="0.25">
      <c r="A1005" s="1" t="s">
        <v>883</v>
      </c>
      <c r="B1005" s="1" t="s">
        <v>886</v>
      </c>
      <c r="C1005" s="13">
        <v>0</v>
      </c>
      <c r="D1005" s="13">
        <v>144.99980000000002</v>
      </c>
      <c r="E1005" s="13">
        <v>0</v>
      </c>
      <c r="F1005" s="13">
        <v>0</v>
      </c>
      <c r="G1005" s="8">
        <v>144.99980000000002</v>
      </c>
      <c r="H1005" s="8">
        <f>+'Current &amp; Proposed Revenues'!D1005*1.08+'Current &amp; Proposed Revenues'!F1005*5.56</f>
        <v>83.743200000000016</v>
      </c>
      <c r="I1005" s="8">
        <f>(+C1005+E1005+'Current &amp; Proposed Revenues'!D1005*0.79+'Current &amp; Proposed Revenues'!F1005*0.85)*0.8</f>
        <v>49.005280000000006</v>
      </c>
      <c r="J1005" s="8">
        <f>(+C1005+E1005+'Current &amp; Proposed Revenues'!D1005*0.79+'Current &amp; Proposed Revenues'!F1005*0.85)*0.2</f>
        <v>12.251320000000002</v>
      </c>
      <c r="K1005" s="8">
        <f t="shared" si="118"/>
        <v>144.99980000000002</v>
      </c>
      <c r="L1005" s="8">
        <f t="shared" si="119"/>
        <v>28.999960000000005</v>
      </c>
      <c r="M1005" s="8">
        <f t="shared" si="120"/>
        <v>79.749890000000022</v>
      </c>
      <c r="N1005" s="8">
        <f t="shared" si="121"/>
        <v>36.249950000000005</v>
      </c>
      <c r="O1005" s="8">
        <f t="shared" si="122"/>
        <v>144.99980000000002</v>
      </c>
    </row>
    <row r="1006" spans="1:15" outlineLevel="2" x14ac:dyDescent="0.25">
      <c r="A1006" s="1" t="s">
        <v>883</v>
      </c>
      <c r="B1006" s="1" t="s">
        <v>887</v>
      </c>
      <c r="C1006" s="13">
        <v>0</v>
      </c>
      <c r="D1006" s="13">
        <v>293.59000000000003</v>
      </c>
      <c r="E1006" s="13">
        <v>0</v>
      </c>
      <c r="F1006" s="13">
        <v>372.54919999999998</v>
      </c>
      <c r="G1006" s="8">
        <v>666.13920000000007</v>
      </c>
      <c r="H1006" s="8">
        <f>+'Current &amp; Proposed Revenues'!D1006*1.08+'Current &amp; Proposed Revenues'!F1006*5.56</f>
        <v>492.70719999999994</v>
      </c>
      <c r="I1006" s="8">
        <f>(+C1006+E1006+'Current &amp; Proposed Revenues'!D1006*0.79+'Current &amp; Proposed Revenues'!F1006*0.85)*0.8</f>
        <v>138.7456</v>
      </c>
      <c r="J1006" s="8">
        <f>(+C1006+E1006+'Current &amp; Proposed Revenues'!D1006*0.79+'Current &amp; Proposed Revenues'!F1006*0.85)*0.2</f>
        <v>34.686399999999999</v>
      </c>
      <c r="K1006" s="8">
        <f t="shared" si="118"/>
        <v>666.13919999999996</v>
      </c>
      <c r="L1006" s="8">
        <f t="shared" si="119"/>
        <v>133.22784000000001</v>
      </c>
      <c r="M1006" s="8">
        <f t="shared" si="120"/>
        <v>366.3765600000001</v>
      </c>
      <c r="N1006" s="8">
        <f t="shared" si="121"/>
        <v>166.53480000000002</v>
      </c>
      <c r="O1006" s="8">
        <f t="shared" si="122"/>
        <v>666.13920000000007</v>
      </c>
    </row>
    <row r="1007" spans="1:15" outlineLevel="2" x14ac:dyDescent="0.25">
      <c r="A1007" s="1" t="s">
        <v>883</v>
      </c>
      <c r="B1007" s="1" t="s">
        <v>888</v>
      </c>
      <c r="C1007" s="13">
        <v>0</v>
      </c>
      <c r="D1007" s="13">
        <v>600.27</v>
      </c>
      <c r="E1007" s="13">
        <v>0</v>
      </c>
      <c r="F1007" s="13">
        <v>499.98</v>
      </c>
      <c r="G1007" s="8">
        <v>1100.25</v>
      </c>
      <c r="H1007" s="8">
        <f>+'Current &amp; Proposed Revenues'!D1007*1.08+'Current &amp; Proposed Revenues'!F1007*5.56</f>
        <v>780.3599999999999</v>
      </c>
      <c r="I1007" s="8">
        <f>(+C1007+E1007+'Current &amp; Proposed Revenues'!D1007*0.79+'Current &amp; Proposed Revenues'!F1007*0.85)*0.8</f>
        <v>255.91200000000001</v>
      </c>
      <c r="J1007" s="8">
        <f>(+C1007+E1007+'Current &amp; Proposed Revenues'!D1007*0.79+'Current &amp; Proposed Revenues'!F1007*0.85)*0.2</f>
        <v>63.978000000000002</v>
      </c>
      <c r="K1007" s="8">
        <f t="shared" si="118"/>
        <v>1100.25</v>
      </c>
      <c r="L1007" s="8">
        <f t="shared" si="119"/>
        <v>220.05</v>
      </c>
      <c r="M1007" s="8">
        <f t="shared" si="120"/>
        <v>605.13750000000005</v>
      </c>
      <c r="N1007" s="8">
        <f t="shared" si="121"/>
        <v>275.0625</v>
      </c>
      <c r="O1007" s="8">
        <f t="shared" si="122"/>
        <v>1100.25</v>
      </c>
    </row>
    <row r="1008" spans="1:15" outlineLevel="2" x14ac:dyDescent="0.25">
      <c r="A1008" s="1" t="s">
        <v>883</v>
      </c>
      <c r="B1008" s="1" t="s">
        <v>889</v>
      </c>
      <c r="C1008" s="13">
        <v>0</v>
      </c>
      <c r="D1008" s="13">
        <v>93.5</v>
      </c>
      <c r="E1008" s="13">
        <v>0</v>
      </c>
      <c r="F1008" s="13">
        <v>192.3</v>
      </c>
      <c r="G1008" s="8">
        <v>285.8</v>
      </c>
      <c r="H1008" s="8">
        <f>+'Current &amp; Proposed Revenues'!D1008*1.08+'Current &amp; Proposed Revenues'!F1008*5.56</f>
        <v>220.79999999999998</v>
      </c>
      <c r="I1008" s="8">
        <f>(+C1008+E1008+'Current &amp; Proposed Revenues'!D1008*0.79+'Current &amp; Proposed Revenues'!F1008*0.85)*0.8</f>
        <v>52</v>
      </c>
      <c r="J1008" s="8">
        <f>(+C1008+E1008+'Current &amp; Proposed Revenues'!D1008*0.79+'Current &amp; Proposed Revenues'!F1008*0.85)*0.2</f>
        <v>13</v>
      </c>
      <c r="K1008" s="8">
        <f t="shared" si="118"/>
        <v>285.79999999999995</v>
      </c>
      <c r="L1008" s="8">
        <f t="shared" si="119"/>
        <v>57.160000000000004</v>
      </c>
      <c r="M1008" s="8">
        <f t="shared" si="120"/>
        <v>157.19000000000003</v>
      </c>
      <c r="N1008" s="8">
        <f t="shared" si="121"/>
        <v>71.45</v>
      </c>
      <c r="O1008" s="8">
        <f t="shared" si="122"/>
        <v>285.8</v>
      </c>
    </row>
    <row r="1009" spans="1:15" outlineLevel="2" x14ac:dyDescent="0.25">
      <c r="A1009" s="1" t="s">
        <v>883</v>
      </c>
      <c r="B1009" s="1" t="s">
        <v>890</v>
      </c>
      <c r="C1009" s="13">
        <v>0</v>
      </c>
      <c r="D1009" s="13">
        <v>22.44</v>
      </c>
      <c r="E1009" s="13">
        <v>0</v>
      </c>
      <c r="F1009" s="13">
        <v>0</v>
      </c>
      <c r="G1009" s="8">
        <v>22.44</v>
      </c>
      <c r="H1009" s="8">
        <f>+'Current &amp; Proposed Revenues'!D1009*1.08+'Current &amp; Proposed Revenues'!F1009*5.56</f>
        <v>12.96</v>
      </c>
      <c r="I1009" s="8">
        <f>(+C1009+E1009+'Current &amp; Proposed Revenues'!D1009*0.79+'Current &amp; Proposed Revenues'!F1009*0.85)*0.8</f>
        <v>7.5840000000000005</v>
      </c>
      <c r="J1009" s="8">
        <f>(+C1009+E1009+'Current &amp; Proposed Revenues'!D1009*0.79+'Current &amp; Proposed Revenues'!F1009*0.85)*0.2</f>
        <v>1.8960000000000001</v>
      </c>
      <c r="K1009" s="8">
        <f t="shared" si="118"/>
        <v>22.44</v>
      </c>
      <c r="L1009" s="8">
        <f t="shared" si="119"/>
        <v>4.4880000000000004</v>
      </c>
      <c r="M1009" s="8">
        <f t="shared" si="120"/>
        <v>12.342000000000002</v>
      </c>
      <c r="N1009" s="8">
        <f t="shared" si="121"/>
        <v>5.61</v>
      </c>
      <c r="O1009" s="8">
        <f t="shared" si="122"/>
        <v>22.44</v>
      </c>
    </row>
    <row r="1010" spans="1:15" outlineLevel="1" x14ac:dyDescent="0.25">
      <c r="A1010" s="23" t="s">
        <v>1222</v>
      </c>
      <c r="B1010" s="22"/>
      <c r="C1010" s="13">
        <f t="shared" ref="C1010:O1010" si="126">SUBTOTAL(9,C1002:C1009)</f>
        <v>0</v>
      </c>
      <c r="D1010" s="13">
        <f t="shared" si="126"/>
        <v>1627.9098000000001</v>
      </c>
      <c r="E1010" s="13">
        <f t="shared" si="126"/>
        <v>0</v>
      </c>
      <c r="F1010" s="13">
        <f t="shared" si="126"/>
        <v>1795.5691999999999</v>
      </c>
      <c r="G1010" s="8">
        <f t="shared" si="126"/>
        <v>3423.4790000000003</v>
      </c>
      <c r="H1010" s="8">
        <f t="shared" si="126"/>
        <v>2497.6503999999995</v>
      </c>
      <c r="I1010" s="8">
        <f t="shared" si="126"/>
        <v>740.66287999999997</v>
      </c>
      <c r="J1010" s="8">
        <f t="shared" si="126"/>
        <v>185.16571999999999</v>
      </c>
      <c r="K1010" s="8">
        <f t="shared" si="126"/>
        <v>3423.4789999999998</v>
      </c>
      <c r="L1010" s="8">
        <f t="shared" si="126"/>
        <v>684.69580000000008</v>
      </c>
      <c r="M1010" s="8">
        <f t="shared" si="126"/>
        <v>1882.9134500000005</v>
      </c>
      <c r="N1010" s="8">
        <f t="shared" si="126"/>
        <v>855.86975000000007</v>
      </c>
      <c r="O1010" s="8">
        <f t="shared" si="126"/>
        <v>3423.4790000000003</v>
      </c>
    </row>
    <row r="1011" spans="1:15" outlineLevel="2" x14ac:dyDescent="0.25">
      <c r="A1011" s="1" t="s">
        <v>891</v>
      </c>
      <c r="B1011" s="1" t="s">
        <v>892</v>
      </c>
      <c r="C1011" s="13">
        <v>223.90180000000001</v>
      </c>
      <c r="D1011" s="13">
        <v>6755.7115999999996</v>
      </c>
      <c r="E1011" s="13">
        <v>0</v>
      </c>
      <c r="F1011" s="13">
        <v>7256.3764000000001</v>
      </c>
      <c r="G1011" s="8">
        <v>14235.989799999999</v>
      </c>
      <c r="H1011" s="8">
        <f>+'Current &amp; Proposed Revenues'!D1011*1.08+'Current &amp; Proposed Revenues'!F1011*5.56</f>
        <v>10195.836799999999</v>
      </c>
      <c r="I1011" s="8">
        <f>(+C1011+E1011+'Current &amp; Proposed Revenues'!D1011*0.79+'Current &amp; Proposed Revenues'!F1011*0.85)*0.8</f>
        <v>3232.1224000000002</v>
      </c>
      <c r="J1011" s="8">
        <f>(+C1011+E1011+'Current &amp; Proposed Revenues'!D1011*0.79+'Current &amp; Proposed Revenues'!F1011*0.85)*0.2</f>
        <v>808.03060000000005</v>
      </c>
      <c r="K1011" s="8">
        <f t="shared" si="118"/>
        <v>14235.989799999999</v>
      </c>
      <c r="L1011" s="8">
        <f t="shared" si="119"/>
        <v>2847.19796</v>
      </c>
      <c r="M1011" s="8">
        <f t="shared" si="120"/>
        <v>7829.79439</v>
      </c>
      <c r="N1011" s="8">
        <f t="shared" si="121"/>
        <v>3558.9974499999998</v>
      </c>
      <c r="O1011" s="8">
        <f t="shared" si="122"/>
        <v>14235.989799999999</v>
      </c>
    </row>
    <row r="1012" spans="1:15" outlineLevel="2" x14ac:dyDescent="0.25">
      <c r="A1012" s="1" t="s">
        <v>891</v>
      </c>
      <c r="B1012" s="1" t="s">
        <v>893</v>
      </c>
      <c r="C1012" s="13">
        <v>73.075000000000003</v>
      </c>
      <c r="D1012" s="13">
        <v>2931.5055000000002</v>
      </c>
      <c r="E1012" s="13">
        <v>0</v>
      </c>
      <c r="F1012" s="13">
        <v>1666.6000000000001</v>
      </c>
      <c r="G1012" s="8">
        <v>4671.1805000000004</v>
      </c>
      <c r="H1012" s="8">
        <f>+'Current &amp; Proposed Revenues'!D1012*1.08+'Current &amp; Proposed Revenues'!F1012*5.56</f>
        <v>3138.6620000000003</v>
      </c>
      <c r="I1012" s="8">
        <f>(+C1012+E1012+'Current &amp; Proposed Revenues'!D1012*0.79+'Current &amp; Proposed Revenues'!F1012*0.85)*0.8</f>
        <v>1226.0148000000002</v>
      </c>
      <c r="J1012" s="8">
        <f>(+C1012+E1012+'Current &amp; Proposed Revenues'!D1012*0.79+'Current &amp; Proposed Revenues'!F1012*0.85)*0.2</f>
        <v>306.50370000000004</v>
      </c>
      <c r="K1012" s="8">
        <f t="shared" si="118"/>
        <v>4671.1805000000004</v>
      </c>
      <c r="L1012" s="8">
        <f t="shared" si="119"/>
        <v>934.23610000000008</v>
      </c>
      <c r="M1012" s="8">
        <f t="shared" si="120"/>
        <v>2569.1492750000002</v>
      </c>
      <c r="N1012" s="8">
        <f t="shared" si="121"/>
        <v>1167.7951250000001</v>
      </c>
      <c r="O1012" s="8">
        <f t="shared" si="122"/>
        <v>4671.1805000000004</v>
      </c>
    </row>
    <row r="1013" spans="1:15" outlineLevel="2" x14ac:dyDescent="0.25">
      <c r="A1013" s="1" t="s">
        <v>891</v>
      </c>
      <c r="B1013" s="1" t="s">
        <v>855</v>
      </c>
      <c r="C1013" s="13">
        <v>35.550000000000004</v>
      </c>
      <c r="D1013" s="13">
        <v>3717.6535000000003</v>
      </c>
      <c r="E1013" s="13">
        <v>0</v>
      </c>
      <c r="F1013" s="13">
        <v>4885.0610000000006</v>
      </c>
      <c r="G1013" s="8">
        <v>8638.2645000000011</v>
      </c>
      <c r="H1013" s="8">
        <f>+'Current &amp; Proposed Revenues'!D1013*1.08+'Current &amp; Proposed Revenues'!F1013*5.56</f>
        <v>6384.37</v>
      </c>
      <c r="I1013" s="8">
        <f>(+C1013+E1013+'Current &amp; Proposed Revenues'!D1013*0.79+'Current &amp; Proposed Revenues'!F1013*0.85)*0.8</f>
        <v>1803.1156000000001</v>
      </c>
      <c r="J1013" s="8">
        <f>(+C1013+E1013+'Current &amp; Proposed Revenues'!D1013*0.79+'Current &amp; Proposed Revenues'!F1013*0.85)*0.2</f>
        <v>450.77890000000002</v>
      </c>
      <c r="K1013" s="8">
        <f t="shared" si="118"/>
        <v>8638.2644999999993</v>
      </c>
      <c r="L1013" s="8">
        <f t="shared" si="119"/>
        <v>1727.6529000000003</v>
      </c>
      <c r="M1013" s="8">
        <f t="shared" si="120"/>
        <v>4751.0454750000008</v>
      </c>
      <c r="N1013" s="8">
        <f t="shared" si="121"/>
        <v>2159.5661250000003</v>
      </c>
      <c r="O1013" s="8">
        <f t="shared" si="122"/>
        <v>8638.2645000000011</v>
      </c>
    </row>
    <row r="1014" spans="1:15" outlineLevel="2" x14ac:dyDescent="0.25">
      <c r="A1014" s="1" t="s">
        <v>891</v>
      </c>
      <c r="B1014" s="1" t="s">
        <v>894</v>
      </c>
      <c r="C1014" s="13">
        <v>153.45750000000001</v>
      </c>
      <c r="D1014" s="13">
        <v>6066.2800000000007</v>
      </c>
      <c r="E1014" s="13">
        <v>38.25</v>
      </c>
      <c r="F1014" s="13">
        <v>8072.4334999999992</v>
      </c>
      <c r="G1014" s="8">
        <v>14330.421</v>
      </c>
      <c r="H1014" s="8">
        <f>+'Current &amp; Proposed Revenues'!D1014*1.08+'Current &amp; Proposed Revenues'!F1014*5.56</f>
        <v>10505.505999999999</v>
      </c>
      <c r="I1014" s="8">
        <f>(+C1014+E1014+'Current &amp; Proposed Revenues'!D1014*0.79+'Current &amp; Proposed Revenues'!F1014*0.85)*0.8</f>
        <v>3059.9320000000002</v>
      </c>
      <c r="J1014" s="8">
        <f>(+C1014+E1014+'Current &amp; Proposed Revenues'!D1014*0.79+'Current &amp; Proposed Revenues'!F1014*0.85)*0.2</f>
        <v>764.98300000000006</v>
      </c>
      <c r="K1014" s="8">
        <f t="shared" si="118"/>
        <v>14330.421</v>
      </c>
      <c r="L1014" s="8">
        <f t="shared" si="119"/>
        <v>2866.0842000000002</v>
      </c>
      <c r="M1014" s="8">
        <f t="shared" si="120"/>
        <v>7881.7315500000004</v>
      </c>
      <c r="N1014" s="8">
        <f t="shared" si="121"/>
        <v>3582.6052500000001</v>
      </c>
      <c r="O1014" s="8">
        <f t="shared" si="122"/>
        <v>14330.421000000002</v>
      </c>
    </row>
    <row r="1015" spans="1:15" outlineLevel="2" x14ac:dyDescent="0.25">
      <c r="A1015" s="1" t="s">
        <v>891</v>
      </c>
      <c r="B1015" s="1" t="s">
        <v>895</v>
      </c>
      <c r="C1015" s="13">
        <v>9.48</v>
      </c>
      <c r="D1015" s="13">
        <v>2432.8700000000003</v>
      </c>
      <c r="E1015" s="13">
        <v>0</v>
      </c>
      <c r="F1015" s="13">
        <v>4643.4039999999995</v>
      </c>
      <c r="G1015" s="8">
        <v>7085.7539999999999</v>
      </c>
      <c r="H1015" s="8">
        <f>+'Current &amp; Proposed Revenues'!D1015*1.08+'Current &amp; Proposed Revenues'!F1015*5.56</f>
        <v>5432.7439999999997</v>
      </c>
      <c r="I1015" s="8">
        <f>(+C1015+E1015+'Current &amp; Proposed Revenues'!D1015*0.79+'Current &amp; Proposed Revenues'!F1015*0.85)*0.8</f>
        <v>1322.4080000000001</v>
      </c>
      <c r="J1015" s="8">
        <f>(+C1015+E1015+'Current &amp; Proposed Revenues'!D1015*0.79+'Current &amp; Proposed Revenues'!F1015*0.85)*0.2</f>
        <v>330.60200000000003</v>
      </c>
      <c r="K1015" s="8">
        <f t="shared" si="118"/>
        <v>7085.7539999999999</v>
      </c>
      <c r="L1015" s="8">
        <f t="shared" si="119"/>
        <v>1417.1508000000001</v>
      </c>
      <c r="M1015" s="8">
        <f t="shared" si="120"/>
        <v>3897.1647000000003</v>
      </c>
      <c r="N1015" s="8">
        <f t="shared" si="121"/>
        <v>1771.4385</v>
      </c>
      <c r="O1015" s="8">
        <f t="shared" si="122"/>
        <v>7085.7540000000008</v>
      </c>
    </row>
    <row r="1016" spans="1:15" outlineLevel="2" x14ac:dyDescent="0.25">
      <c r="A1016" s="1" t="s">
        <v>891</v>
      </c>
      <c r="B1016" s="1" t="s">
        <v>399</v>
      </c>
      <c r="C1016" s="13">
        <v>284.40000000000003</v>
      </c>
      <c r="D1016" s="13">
        <v>4892.6867000000002</v>
      </c>
      <c r="E1016" s="13">
        <v>34</v>
      </c>
      <c r="F1016" s="13">
        <v>9354.2412000000004</v>
      </c>
      <c r="G1016" s="8">
        <v>14565.3279</v>
      </c>
      <c r="H1016" s="8">
        <f>+'Current &amp; Proposed Revenues'!D1016*1.08+'Current &amp; Proposed Revenues'!F1016*5.56</f>
        <v>10939.541999999999</v>
      </c>
      <c r="I1016" s="8">
        <f>(+C1016+E1016+'Current &amp; Proposed Revenues'!D1016*0.79+'Current &amp; Proposed Revenues'!F1016*0.85)*0.8</f>
        <v>2900.6287200000006</v>
      </c>
      <c r="J1016" s="8">
        <f>(+C1016+E1016+'Current &amp; Proposed Revenues'!D1016*0.79+'Current &amp; Proposed Revenues'!F1016*0.85)*0.2</f>
        <v>725.15718000000015</v>
      </c>
      <c r="K1016" s="8">
        <f t="shared" si="118"/>
        <v>14565.3279</v>
      </c>
      <c r="L1016" s="8">
        <f t="shared" si="119"/>
        <v>2913.0655800000004</v>
      </c>
      <c r="M1016" s="8">
        <f t="shared" si="120"/>
        <v>8010.9303450000007</v>
      </c>
      <c r="N1016" s="8">
        <f t="shared" si="121"/>
        <v>3641.3319750000001</v>
      </c>
      <c r="O1016" s="8">
        <f t="shared" si="122"/>
        <v>14565.3279</v>
      </c>
    </row>
    <row r="1017" spans="1:15" outlineLevel="2" x14ac:dyDescent="0.25">
      <c r="A1017" s="1" t="s">
        <v>891</v>
      </c>
      <c r="B1017" s="1" t="s">
        <v>896</v>
      </c>
      <c r="C1017" s="13">
        <v>216.7602</v>
      </c>
      <c r="D1017" s="13">
        <v>7687.6822000000011</v>
      </c>
      <c r="E1017" s="13">
        <v>0</v>
      </c>
      <c r="F1017" s="13">
        <v>10662.0735</v>
      </c>
      <c r="G1017" s="8">
        <v>18566.515900000002</v>
      </c>
      <c r="H1017" s="8">
        <f>+'Current &amp; Proposed Revenues'!D1017*1.08+'Current &amp; Proposed Revenues'!F1017*5.56</f>
        <v>13688.1708</v>
      </c>
      <c r="I1017" s="8">
        <f>(+C1017+E1017+'Current &amp; Proposed Revenues'!D1017*0.79+'Current &amp; Proposed Revenues'!F1017*0.85)*0.8</f>
        <v>3902.6760800000006</v>
      </c>
      <c r="J1017" s="8">
        <f>(+C1017+E1017+'Current &amp; Proposed Revenues'!D1017*0.79+'Current &amp; Proposed Revenues'!F1017*0.85)*0.2</f>
        <v>975.66902000000016</v>
      </c>
      <c r="K1017" s="8">
        <f t="shared" ref="K1017:K1083" si="127">SUM(H1017:J1017)</f>
        <v>18566.515900000002</v>
      </c>
      <c r="L1017" s="8">
        <f t="shared" ref="L1017:L1083" si="128">+G1017*0.2</f>
        <v>3713.3031800000008</v>
      </c>
      <c r="M1017" s="8">
        <f t="shared" ref="M1017:M1083" si="129">+G1017*0.55</f>
        <v>10211.583745000002</v>
      </c>
      <c r="N1017" s="8">
        <f t="shared" ref="N1017:N1083" si="130">+G1017*0.25</f>
        <v>4641.6289750000005</v>
      </c>
      <c r="O1017" s="8">
        <f t="shared" ref="O1017:O1083" si="131">SUM(L1017:N1017)</f>
        <v>18566.515900000002</v>
      </c>
    </row>
    <row r="1018" spans="1:15" outlineLevel="2" x14ac:dyDescent="0.25">
      <c r="A1018" s="1" t="s">
        <v>891</v>
      </c>
      <c r="B1018" s="1" t="s">
        <v>897</v>
      </c>
      <c r="C1018" s="13">
        <v>7.9</v>
      </c>
      <c r="D1018" s="13">
        <v>5265.1159000000007</v>
      </c>
      <c r="E1018" s="13">
        <v>0</v>
      </c>
      <c r="F1018" s="13">
        <v>5378.1823000000004</v>
      </c>
      <c r="G1018" s="8">
        <v>10651.198200000001</v>
      </c>
      <c r="H1018" s="8">
        <f>+'Current &amp; Proposed Revenues'!D1018*1.08+'Current &amp; Proposed Revenues'!F1018*5.56</f>
        <v>7705.8223999999991</v>
      </c>
      <c r="I1018" s="8">
        <f>(+C1018+E1018+'Current &amp; Proposed Revenues'!D1018*0.79+'Current &amp; Proposed Revenues'!F1018*0.85)*0.8</f>
        <v>2356.3006400000004</v>
      </c>
      <c r="J1018" s="8">
        <f>(+C1018+E1018+'Current &amp; Proposed Revenues'!D1018*0.79+'Current &amp; Proposed Revenues'!F1018*0.85)*0.2</f>
        <v>589.0751600000001</v>
      </c>
      <c r="K1018" s="8">
        <f t="shared" si="127"/>
        <v>10651.198199999999</v>
      </c>
      <c r="L1018" s="8">
        <f t="shared" si="128"/>
        <v>2130.2396400000002</v>
      </c>
      <c r="M1018" s="8">
        <f t="shared" si="129"/>
        <v>5858.1590100000012</v>
      </c>
      <c r="N1018" s="8">
        <f t="shared" si="130"/>
        <v>2662.7995500000002</v>
      </c>
      <c r="O1018" s="8">
        <f t="shared" si="131"/>
        <v>10651.198200000001</v>
      </c>
    </row>
    <row r="1019" spans="1:15" outlineLevel="2" x14ac:dyDescent="0.25">
      <c r="A1019" s="1" t="s">
        <v>891</v>
      </c>
      <c r="B1019" s="1" t="s">
        <v>898</v>
      </c>
      <c r="C1019" s="13">
        <v>31.6</v>
      </c>
      <c r="D1019" s="13">
        <v>0</v>
      </c>
      <c r="E1019" s="13">
        <v>0</v>
      </c>
      <c r="F1019" s="13">
        <v>0</v>
      </c>
      <c r="G1019" s="8">
        <v>31.6</v>
      </c>
      <c r="H1019" s="8">
        <f>+'Current &amp; Proposed Revenues'!D1019*1.08+'Current &amp; Proposed Revenues'!F1019*5.56</f>
        <v>0</v>
      </c>
      <c r="I1019" s="8">
        <f>(+C1019+E1019+'Current &amp; Proposed Revenues'!D1019*0.79+'Current &amp; Proposed Revenues'!F1019*0.85)*0.8</f>
        <v>25.28</v>
      </c>
      <c r="J1019" s="8">
        <f>(+C1019+E1019+'Current &amp; Proposed Revenues'!D1019*0.79+'Current &amp; Proposed Revenues'!F1019*0.85)*0.2</f>
        <v>6.32</v>
      </c>
      <c r="K1019" s="8">
        <f t="shared" si="127"/>
        <v>31.6</v>
      </c>
      <c r="L1019" s="8">
        <f t="shared" si="128"/>
        <v>6.32</v>
      </c>
      <c r="M1019" s="8">
        <f t="shared" si="129"/>
        <v>17.380000000000003</v>
      </c>
      <c r="N1019" s="8">
        <f t="shared" si="130"/>
        <v>7.9</v>
      </c>
      <c r="O1019" s="8">
        <f t="shared" si="131"/>
        <v>31.6</v>
      </c>
    </row>
    <row r="1020" spans="1:15" outlineLevel="2" x14ac:dyDescent="0.25">
      <c r="A1020" s="1" t="s">
        <v>891</v>
      </c>
      <c r="B1020" s="1" t="s">
        <v>899</v>
      </c>
      <c r="C1020" s="13">
        <v>393.42</v>
      </c>
      <c r="D1020" s="13">
        <v>7826.8102000000008</v>
      </c>
      <c r="E1020" s="13">
        <v>0</v>
      </c>
      <c r="F1020" s="13">
        <v>12342.903700000001</v>
      </c>
      <c r="G1020" s="8">
        <v>20563.133900000001</v>
      </c>
      <c r="H1020" s="8">
        <f>+'Current &amp; Proposed Revenues'!D1020*1.08+'Current &amp; Proposed Revenues'!F1020*5.56</f>
        <v>15226.465999999999</v>
      </c>
      <c r="I1020" s="8">
        <f>(+C1020+E1020+'Current &amp; Proposed Revenues'!D1020*0.79+'Current &amp; Proposed Revenues'!F1020*0.85)*0.8</f>
        <v>4269.3343200000008</v>
      </c>
      <c r="J1020" s="8">
        <f>(+C1020+E1020+'Current &amp; Proposed Revenues'!D1020*0.79+'Current &amp; Proposed Revenues'!F1020*0.85)*0.2</f>
        <v>1067.3335800000002</v>
      </c>
      <c r="K1020" s="8">
        <f t="shared" si="127"/>
        <v>20563.133899999997</v>
      </c>
      <c r="L1020" s="8">
        <f t="shared" si="128"/>
        <v>4112.6267800000005</v>
      </c>
      <c r="M1020" s="8">
        <f t="shared" si="129"/>
        <v>11309.723645000002</v>
      </c>
      <c r="N1020" s="8">
        <f t="shared" si="130"/>
        <v>5140.7834750000002</v>
      </c>
      <c r="O1020" s="8">
        <f t="shared" si="131"/>
        <v>20563.133900000001</v>
      </c>
    </row>
    <row r="1021" spans="1:15" outlineLevel="2" x14ac:dyDescent="0.25">
      <c r="A1021" s="1" t="s">
        <v>891</v>
      </c>
      <c r="B1021" s="1" t="s">
        <v>900</v>
      </c>
      <c r="C1021" s="13">
        <v>249.64000000000001</v>
      </c>
      <c r="D1021" s="13">
        <v>5197.1227000000008</v>
      </c>
      <c r="E1021" s="13">
        <v>0</v>
      </c>
      <c r="F1021" s="13">
        <v>8204.2231000000011</v>
      </c>
      <c r="G1021" s="8">
        <v>13650.985800000002</v>
      </c>
      <c r="H1021" s="8">
        <f>+'Current &amp; Proposed Revenues'!D1021*1.08+'Current &amp; Proposed Revenues'!F1021*5.56</f>
        <v>10117.8464</v>
      </c>
      <c r="I1021" s="8">
        <f>(+C1021+E1021+'Current &amp; Proposed Revenues'!D1021*0.79+'Current &amp; Proposed Revenues'!F1021*0.85)*0.8</f>
        <v>2826.51152</v>
      </c>
      <c r="J1021" s="8">
        <f>(+C1021+E1021+'Current &amp; Proposed Revenues'!D1021*0.79+'Current &amp; Proposed Revenues'!F1021*0.85)*0.2</f>
        <v>706.62788</v>
      </c>
      <c r="K1021" s="8">
        <f t="shared" si="127"/>
        <v>13650.9858</v>
      </c>
      <c r="L1021" s="8">
        <f t="shared" si="128"/>
        <v>2730.1971600000006</v>
      </c>
      <c r="M1021" s="8">
        <f t="shared" si="129"/>
        <v>7508.0421900000019</v>
      </c>
      <c r="N1021" s="8">
        <f t="shared" si="130"/>
        <v>3412.7464500000006</v>
      </c>
      <c r="O1021" s="8">
        <f t="shared" si="131"/>
        <v>13650.985800000004</v>
      </c>
    </row>
    <row r="1022" spans="1:15" outlineLevel="2" x14ac:dyDescent="0.25">
      <c r="A1022" s="1" t="s">
        <v>891</v>
      </c>
      <c r="B1022" s="1" t="s">
        <v>901</v>
      </c>
      <c r="C1022" s="13">
        <v>226.87220000000002</v>
      </c>
      <c r="D1022" s="13">
        <v>5929.1529</v>
      </c>
      <c r="E1022" s="13">
        <v>0</v>
      </c>
      <c r="F1022" s="13">
        <v>5572.8540000000003</v>
      </c>
      <c r="G1022" s="8">
        <v>11728.8791</v>
      </c>
      <c r="H1022" s="8">
        <f>+'Current &amp; Proposed Revenues'!D1022*1.08+'Current &amp; Proposed Revenues'!F1022*5.56</f>
        <v>8258.1875999999993</v>
      </c>
      <c r="I1022" s="8">
        <f>(+C1022+E1022+'Current &amp; Proposed Revenues'!D1022*0.79+'Current &amp; Proposed Revenues'!F1022*0.85)*0.8</f>
        <v>2776.5532000000003</v>
      </c>
      <c r="J1022" s="8">
        <f>(+C1022+E1022+'Current &amp; Proposed Revenues'!D1022*0.79+'Current &amp; Proposed Revenues'!F1022*0.85)*0.2</f>
        <v>694.13830000000007</v>
      </c>
      <c r="K1022" s="8">
        <f t="shared" si="127"/>
        <v>11728.8791</v>
      </c>
      <c r="L1022" s="8">
        <f t="shared" si="128"/>
        <v>2345.7758200000003</v>
      </c>
      <c r="M1022" s="8">
        <f t="shared" si="129"/>
        <v>6450.8835050000007</v>
      </c>
      <c r="N1022" s="8">
        <f t="shared" si="130"/>
        <v>2932.219775</v>
      </c>
      <c r="O1022" s="8">
        <f t="shared" si="131"/>
        <v>11728.8791</v>
      </c>
    </row>
    <row r="1023" spans="1:15" outlineLevel="2" x14ac:dyDescent="0.25">
      <c r="A1023" s="1" t="s">
        <v>891</v>
      </c>
      <c r="B1023" s="1" t="s">
        <v>902</v>
      </c>
      <c r="C1023" s="13">
        <v>139.04000000000002</v>
      </c>
      <c r="D1023" s="13">
        <v>3973.9183000000003</v>
      </c>
      <c r="E1023" s="13">
        <v>0</v>
      </c>
      <c r="F1023" s="13">
        <v>4822.9480999999996</v>
      </c>
      <c r="G1023" s="8">
        <v>8935.9063999999998</v>
      </c>
      <c r="H1023" s="8">
        <f>+'Current &amp; Proposed Revenues'!D1023*1.08+'Current &amp; Proposed Revenues'!F1023*5.56</f>
        <v>6478.4967999999999</v>
      </c>
      <c r="I1023" s="8">
        <f>(+C1023+E1023+'Current &amp; Proposed Revenues'!D1023*0.79+'Current &amp; Proposed Revenues'!F1023*0.85)*0.8</f>
        <v>1965.92768</v>
      </c>
      <c r="J1023" s="8">
        <f>(+C1023+E1023+'Current &amp; Proposed Revenues'!D1023*0.79+'Current &amp; Proposed Revenues'!F1023*0.85)*0.2</f>
        <v>491.48192</v>
      </c>
      <c r="K1023" s="8">
        <f t="shared" si="127"/>
        <v>8935.9063999999998</v>
      </c>
      <c r="L1023" s="8">
        <f t="shared" si="128"/>
        <v>1787.18128</v>
      </c>
      <c r="M1023" s="8">
        <f t="shared" si="129"/>
        <v>4914.7485200000001</v>
      </c>
      <c r="N1023" s="8">
        <f t="shared" si="130"/>
        <v>2233.9766</v>
      </c>
      <c r="O1023" s="8">
        <f t="shared" si="131"/>
        <v>8935.9063999999998</v>
      </c>
    </row>
    <row r="1024" spans="1:15" outlineLevel="2" x14ac:dyDescent="0.25">
      <c r="A1024" s="1" t="s">
        <v>891</v>
      </c>
      <c r="B1024" s="1" t="s">
        <v>903</v>
      </c>
      <c r="C1024" s="13">
        <v>145.81030000000001</v>
      </c>
      <c r="D1024" s="13">
        <v>4821.4771000000001</v>
      </c>
      <c r="E1024" s="13">
        <v>0</v>
      </c>
      <c r="F1024" s="13">
        <v>6731.9102000000003</v>
      </c>
      <c r="G1024" s="8">
        <v>11699.1976</v>
      </c>
      <c r="H1024" s="8">
        <f>+'Current &amp; Proposed Revenues'!D1024*1.08+'Current &amp; Proposed Revenues'!F1024*5.56</f>
        <v>8623.8195999999989</v>
      </c>
      <c r="I1024" s="8">
        <f>(+C1024+E1024+'Current &amp; Proposed Revenues'!D1024*0.79+'Current &amp; Proposed Revenues'!F1024*0.85)*0.8</f>
        <v>2460.3024</v>
      </c>
      <c r="J1024" s="8">
        <f>(+C1024+E1024+'Current &amp; Proposed Revenues'!D1024*0.79+'Current &amp; Proposed Revenues'!F1024*0.85)*0.2</f>
        <v>615.07560000000001</v>
      </c>
      <c r="K1024" s="8">
        <f t="shared" si="127"/>
        <v>11699.1976</v>
      </c>
      <c r="L1024" s="8">
        <f t="shared" si="128"/>
        <v>2339.83952</v>
      </c>
      <c r="M1024" s="8">
        <f t="shared" si="129"/>
        <v>6434.5586800000001</v>
      </c>
      <c r="N1024" s="8">
        <f t="shared" si="130"/>
        <v>2924.7993999999999</v>
      </c>
      <c r="O1024" s="8">
        <f t="shared" si="131"/>
        <v>11699.1976</v>
      </c>
    </row>
    <row r="1025" spans="1:15" outlineLevel="2" x14ac:dyDescent="0.25">
      <c r="A1025" s="1" t="s">
        <v>891</v>
      </c>
      <c r="B1025" s="1" t="s">
        <v>904</v>
      </c>
      <c r="C1025" s="13">
        <v>54.510000000000005</v>
      </c>
      <c r="D1025" s="13">
        <v>5341.9355000000005</v>
      </c>
      <c r="E1025" s="13">
        <v>107.1</v>
      </c>
      <c r="F1025" s="13">
        <v>6115.5245999999997</v>
      </c>
      <c r="G1025" s="8">
        <v>11619.070100000001</v>
      </c>
      <c r="H1025" s="8">
        <f>+'Current &amp; Proposed Revenues'!D1025*1.08+'Current &amp; Proposed Revenues'!F1025*5.56</f>
        <v>8389.7556000000004</v>
      </c>
      <c r="I1025" s="8">
        <f>(+C1025+E1025+'Current &amp; Proposed Revenues'!D1025*0.79+'Current &amp; Proposed Revenues'!F1025*0.85)*0.8</f>
        <v>2583.4516000000003</v>
      </c>
      <c r="J1025" s="8">
        <f>(+C1025+E1025+'Current &amp; Proposed Revenues'!D1025*0.79+'Current &amp; Proposed Revenues'!F1025*0.85)*0.2</f>
        <v>645.86290000000008</v>
      </c>
      <c r="K1025" s="8">
        <f t="shared" si="127"/>
        <v>11619.070100000001</v>
      </c>
      <c r="L1025" s="8">
        <f t="shared" si="128"/>
        <v>2323.8140200000003</v>
      </c>
      <c r="M1025" s="8">
        <f t="shared" si="129"/>
        <v>6390.4885550000008</v>
      </c>
      <c r="N1025" s="8">
        <f t="shared" si="130"/>
        <v>2904.7675250000002</v>
      </c>
      <c r="O1025" s="8">
        <f t="shared" si="131"/>
        <v>11619.070100000001</v>
      </c>
    </row>
    <row r="1026" spans="1:15" outlineLevel="2" x14ac:dyDescent="0.25">
      <c r="A1026" s="1" t="s">
        <v>891</v>
      </c>
      <c r="B1026" s="1" t="s">
        <v>905</v>
      </c>
      <c r="C1026" s="13">
        <v>58.46</v>
      </c>
      <c r="D1026" s="13">
        <v>3941.3429000000006</v>
      </c>
      <c r="E1026" s="13">
        <v>0</v>
      </c>
      <c r="F1026" s="13">
        <v>4913.7778000000008</v>
      </c>
      <c r="G1026" s="8">
        <v>8913.5807000000023</v>
      </c>
      <c r="H1026" s="8">
        <f>+'Current &amp; Proposed Revenues'!D1026*1.08+'Current &amp; Proposed Revenues'!F1026*5.56</f>
        <v>6538.4683999999997</v>
      </c>
      <c r="I1026" s="8">
        <f>(+C1026+E1026+'Current &amp; Proposed Revenues'!D1026*0.79+'Current &amp; Proposed Revenues'!F1026*0.85)*0.8</f>
        <v>1900.0898400000003</v>
      </c>
      <c r="J1026" s="8">
        <f>(+C1026+E1026+'Current &amp; Proposed Revenues'!D1026*0.79+'Current &amp; Proposed Revenues'!F1026*0.85)*0.2</f>
        <v>475.02246000000008</v>
      </c>
      <c r="K1026" s="8">
        <f t="shared" si="127"/>
        <v>8913.5807000000004</v>
      </c>
      <c r="L1026" s="8">
        <f t="shared" si="128"/>
        <v>1782.7161400000005</v>
      </c>
      <c r="M1026" s="8">
        <f t="shared" si="129"/>
        <v>4902.4693850000012</v>
      </c>
      <c r="N1026" s="8">
        <f t="shared" si="130"/>
        <v>2228.3951750000006</v>
      </c>
      <c r="O1026" s="8">
        <f t="shared" si="131"/>
        <v>8913.5807000000023</v>
      </c>
    </row>
    <row r="1027" spans="1:15" outlineLevel="2" x14ac:dyDescent="0.25">
      <c r="A1027" s="1" t="s">
        <v>891</v>
      </c>
      <c r="B1027" s="1" t="s">
        <v>906</v>
      </c>
      <c r="C1027" s="13">
        <v>199.08</v>
      </c>
      <c r="D1027" s="13">
        <v>4864.0196000000005</v>
      </c>
      <c r="E1027" s="13">
        <v>36.107999999999997</v>
      </c>
      <c r="F1027" s="13">
        <v>6200.1365999999998</v>
      </c>
      <c r="G1027" s="8">
        <v>11299.3442</v>
      </c>
      <c r="H1027" s="8">
        <f>+'Current &amp; Proposed Revenues'!D1027*1.08+'Current &amp; Proposed Revenues'!F1027*5.56</f>
        <v>8187.1319999999996</v>
      </c>
      <c r="I1027" s="8">
        <f>(+C1027+E1027+'Current &amp; Proposed Revenues'!D1027*0.79+'Current &amp; Proposed Revenues'!F1027*0.85)*0.8</f>
        <v>2489.7697600000001</v>
      </c>
      <c r="J1027" s="8">
        <f>(+C1027+E1027+'Current &amp; Proposed Revenues'!D1027*0.79+'Current &amp; Proposed Revenues'!F1027*0.85)*0.2</f>
        <v>622.44244000000003</v>
      </c>
      <c r="K1027" s="8">
        <f t="shared" si="127"/>
        <v>11299.344200000001</v>
      </c>
      <c r="L1027" s="8">
        <f t="shared" si="128"/>
        <v>2259.8688400000001</v>
      </c>
      <c r="M1027" s="8">
        <f t="shared" si="129"/>
        <v>6214.6393100000005</v>
      </c>
      <c r="N1027" s="8">
        <f t="shared" si="130"/>
        <v>2824.8360499999999</v>
      </c>
      <c r="O1027" s="8">
        <f t="shared" si="131"/>
        <v>11299.344200000001</v>
      </c>
    </row>
    <row r="1028" spans="1:15" outlineLevel="1" x14ac:dyDescent="0.25">
      <c r="A1028" s="23" t="s">
        <v>1221</v>
      </c>
      <c r="B1028" s="22"/>
      <c r="C1028" s="13">
        <f t="shared" ref="C1028:O1028" si="132">SUBTOTAL(9,C1011:C1027)</f>
        <v>2502.9570000000003</v>
      </c>
      <c r="D1028" s="13">
        <f t="shared" si="132"/>
        <v>81645.284600000014</v>
      </c>
      <c r="E1028" s="13">
        <f t="shared" si="132"/>
        <v>215.458</v>
      </c>
      <c r="F1028" s="13">
        <f t="shared" si="132"/>
        <v>106822.65</v>
      </c>
      <c r="G1028" s="8">
        <f t="shared" si="132"/>
        <v>191186.34960000002</v>
      </c>
      <c r="H1028" s="8">
        <f t="shared" si="132"/>
        <v>139810.82640000002</v>
      </c>
      <c r="I1028" s="8">
        <f t="shared" si="132"/>
        <v>41100.418560000006</v>
      </c>
      <c r="J1028" s="8">
        <f t="shared" si="132"/>
        <v>10275.104640000001</v>
      </c>
      <c r="K1028" s="8">
        <f t="shared" si="132"/>
        <v>191186.34960000002</v>
      </c>
      <c r="L1028" s="8">
        <f t="shared" si="132"/>
        <v>38237.269920000013</v>
      </c>
      <c r="M1028" s="8">
        <f t="shared" si="132"/>
        <v>105152.49228000002</v>
      </c>
      <c r="N1028" s="8">
        <f t="shared" si="132"/>
        <v>47796.587400000004</v>
      </c>
      <c r="O1028" s="8">
        <f t="shared" si="132"/>
        <v>191186.34960000002</v>
      </c>
    </row>
    <row r="1029" spans="1:15" outlineLevel="2" x14ac:dyDescent="0.25">
      <c r="A1029" s="1" t="s">
        <v>907</v>
      </c>
      <c r="B1029" s="1" t="s">
        <v>908</v>
      </c>
      <c r="C1029" s="13">
        <v>0</v>
      </c>
      <c r="D1029" s="13">
        <v>194.48000000000002</v>
      </c>
      <c r="E1029" s="13">
        <v>0</v>
      </c>
      <c r="F1029" s="13">
        <v>237.17000000000002</v>
      </c>
      <c r="G1029" s="8">
        <v>431.65000000000003</v>
      </c>
      <c r="H1029" s="8">
        <f>+'Current &amp; Proposed Revenues'!D1029*1.08+'Current &amp; Proposed Revenues'!F1029*5.56</f>
        <v>318.04000000000002</v>
      </c>
      <c r="I1029" s="8">
        <f>(+C1029+E1029+'Current &amp; Proposed Revenues'!D1029*0.79+'Current &amp; Proposed Revenues'!F1029*0.85)*0.8</f>
        <v>90.888000000000005</v>
      </c>
      <c r="J1029" s="8">
        <f>(+C1029+E1029+'Current &amp; Proposed Revenues'!D1029*0.79+'Current &amp; Proposed Revenues'!F1029*0.85)*0.2</f>
        <v>22.722000000000001</v>
      </c>
      <c r="K1029" s="8">
        <f t="shared" si="127"/>
        <v>431.65</v>
      </c>
      <c r="L1029" s="8">
        <f t="shared" si="128"/>
        <v>86.330000000000013</v>
      </c>
      <c r="M1029" s="8">
        <f t="shared" si="129"/>
        <v>237.40750000000003</v>
      </c>
      <c r="N1029" s="8">
        <f t="shared" si="130"/>
        <v>107.91250000000001</v>
      </c>
      <c r="O1029" s="8">
        <f t="shared" si="131"/>
        <v>431.65000000000009</v>
      </c>
    </row>
    <row r="1030" spans="1:15" outlineLevel="2" x14ac:dyDescent="0.25">
      <c r="A1030" s="1" t="s">
        <v>907</v>
      </c>
      <c r="B1030" s="1" t="s">
        <v>909</v>
      </c>
      <c r="C1030" s="13">
        <v>0</v>
      </c>
      <c r="D1030" s="13">
        <v>57.970000000000006</v>
      </c>
      <c r="E1030" s="13">
        <v>0</v>
      </c>
      <c r="F1030" s="13">
        <v>0</v>
      </c>
      <c r="G1030" s="8">
        <v>57.970000000000006</v>
      </c>
      <c r="H1030" s="8">
        <f>+'Current &amp; Proposed Revenues'!D1030*1.08+'Current &amp; Proposed Revenues'!F1030*5.56</f>
        <v>33.480000000000004</v>
      </c>
      <c r="I1030" s="8">
        <f>(+C1030+E1030+'Current &amp; Proposed Revenues'!D1030*0.79+'Current &amp; Proposed Revenues'!F1030*0.85)*0.8</f>
        <v>19.592000000000002</v>
      </c>
      <c r="J1030" s="8">
        <f>(+C1030+E1030+'Current &amp; Proposed Revenues'!D1030*0.79+'Current &amp; Proposed Revenues'!F1030*0.85)*0.2</f>
        <v>4.8980000000000006</v>
      </c>
      <c r="K1030" s="8">
        <f t="shared" si="127"/>
        <v>57.970000000000006</v>
      </c>
      <c r="L1030" s="8">
        <f t="shared" si="128"/>
        <v>11.594000000000001</v>
      </c>
      <c r="M1030" s="8">
        <f t="shared" si="129"/>
        <v>31.883500000000005</v>
      </c>
      <c r="N1030" s="8">
        <f t="shared" si="130"/>
        <v>14.492500000000001</v>
      </c>
      <c r="O1030" s="8">
        <f t="shared" si="131"/>
        <v>57.970000000000006</v>
      </c>
    </row>
    <row r="1031" spans="1:15" outlineLevel="2" x14ac:dyDescent="0.25">
      <c r="A1031" s="1" t="s">
        <v>907</v>
      </c>
      <c r="B1031" s="1" t="s">
        <v>910</v>
      </c>
      <c r="C1031" s="13">
        <v>0</v>
      </c>
      <c r="D1031" s="13">
        <v>143.99</v>
      </c>
      <c r="E1031" s="13">
        <v>0</v>
      </c>
      <c r="F1031" s="13">
        <v>365.37</v>
      </c>
      <c r="G1031" s="8">
        <v>509.36</v>
      </c>
      <c r="H1031" s="8">
        <f>+'Current &amp; Proposed Revenues'!D1031*1.08+'Current &amp; Proposed Revenues'!F1031*5.56</f>
        <v>400.08</v>
      </c>
      <c r="I1031" s="8">
        <f>(+C1031+E1031+'Current &amp; Proposed Revenues'!D1031*0.79+'Current &amp; Proposed Revenues'!F1031*0.85)*0.8</f>
        <v>87.424000000000007</v>
      </c>
      <c r="J1031" s="8">
        <f>(+C1031+E1031+'Current &amp; Proposed Revenues'!D1031*0.79+'Current &amp; Proposed Revenues'!F1031*0.85)*0.2</f>
        <v>21.856000000000002</v>
      </c>
      <c r="K1031" s="8">
        <f t="shared" si="127"/>
        <v>509.36</v>
      </c>
      <c r="L1031" s="8">
        <f t="shared" si="128"/>
        <v>101.87200000000001</v>
      </c>
      <c r="M1031" s="8">
        <f t="shared" si="129"/>
        <v>280.14800000000002</v>
      </c>
      <c r="N1031" s="8">
        <f t="shared" si="130"/>
        <v>127.34</v>
      </c>
      <c r="O1031" s="8">
        <f t="shared" si="131"/>
        <v>509.36</v>
      </c>
    </row>
    <row r="1032" spans="1:15" outlineLevel="2" x14ac:dyDescent="0.25">
      <c r="A1032" s="1" t="s">
        <v>907</v>
      </c>
      <c r="B1032" s="1" t="s">
        <v>782</v>
      </c>
      <c r="C1032" s="13">
        <v>0</v>
      </c>
      <c r="D1032" s="13">
        <v>224.4</v>
      </c>
      <c r="E1032" s="13">
        <v>0</v>
      </c>
      <c r="F1032" s="13">
        <v>128.19999999999999</v>
      </c>
      <c r="G1032" s="8">
        <v>352.6</v>
      </c>
      <c r="H1032" s="8">
        <f>+'Current &amp; Proposed Revenues'!D1032*1.08+'Current &amp; Proposed Revenues'!F1032*5.56</f>
        <v>240.8</v>
      </c>
      <c r="I1032" s="8">
        <f>(+C1032+E1032+'Current &amp; Proposed Revenues'!D1032*0.79+'Current &amp; Proposed Revenues'!F1032*0.85)*0.8</f>
        <v>89.440000000000012</v>
      </c>
      <c r="J1032" s="8">
        <f>(+C1032+E1032+'Current &amp; Proposed Revenues'!D1032*0.79+'Current &amp; Proposed Revenues'!F1032*0.85)*0.2</f>
        <v>22.360000000000003</v>
      </c>
      <c r="K1032" s="8">
        <f t="shared" si="127"/>
        <v>352.6</v>
      </c>
      <c r="L1032" s="8">
        <f t="shared" si="128"/>
        <v>70.52000000000001</v>
      </c>
      <c r="M1032" s="8">
        <f t="shared" si="129"/>
        <v>193.93000000000004</v>
      </c>
      <c r="N1032" s="8">
        <f t="shared" si="130"/>
        <v>88.15</v>
      </c>
      <c r="O1032" s="8">
        <f t="shared" si="131"/>
        <v>352.6</v>
      </c>
    </row>
    <row r="1033" spans="1:15" outlineLevel="2" x14ac:dyDescent="0.25">
      <c r="A1033" s="1" t="s">
        <v>907</v>
      </c>
      <c r="B1033" s="1" t="s">
        <v>44</v>
      </c>
      <c r="C1033" s="13">
        <v>0</v>
      </c>
      <c r="D1033" s="13">
        <v>122.672</v>
      </c>
      <c r="E1033" s="13">
        <v>0</v>
      </c>
      <c r="F1033" s="13">
        <v>0</v>
      </c>
      <c r="G1033" s="8">
        <v>122.672</v>
      </c>
      <c r="H1033" s="8">
        <f>+'Current &amp; Proposed Revenues'!D1033*1.08+'Current &amp; Proposed Revenues'!F1033*5.56</f>
        <v>70.847999999999999</v>
      </c>
      <c r="I1033" s="8">
        <f>(+C1033+E1033+'Current &amp; Proposed Revenues'!D1033*0.79+'Current &amp; Proposed Revenues'!F1033*0.85)*0.8</f>
        <v>41.459200000000003</v>
      </c>
      <c r="J1033" s="8">
        <f>(+C1033+E1033+'Current &amp; Proposed Revenues'!D1033*0.79+'Current &amp; Proposed Revenues'!F1033*0.85)*0.2</f>
        <v>10.364800000000001</v>
      </c>
      <c r="K1033" s="8">
        <f t="shared" si="127"/>
        <v>122.672</v>
      </c>
      <c r="L1033" s="8">
        <f t="shared" si="128"/>
        <v>24.534400000000002</v>
      </c>
      <c r="M1033" s="8">
        <f t="shared" si="129"/>
        <v>67.4696</v>
      </c>
      <c r="N1033" s="8">
        <f t="shared" si="130"/>
        <v>30.667999999999999</v>
      </c>
      <c r="O1033" s="8">
        <f t="shared" si="131"/>
        <v>122.672</v>
      </c>
    </row>
    <row r="1034" spans="1:15" outlineLevel="2" x14ac:dyDescent="0.25">
      <c r="A1034" s="1" t="s">
        <v>907</v>
      </c>
      <c r="B1034" s="1" t="s">
        <v>911</v>
      </c>
      <c r="C1034" s="13">
        <v>0</v>
      </c>
      <c r="D1034" s="13">
        <v>622.65390000000014</v>
      </c>
      <c r="E1034" s="13">
        <v>0</v>
      </c>
      <c r="F1034" s="13">
        <v>384.6</v>
      </c>
      <c r="G1034" s="8">
        <v>1007.2539000000002</v>
      </c>
      <c r="H1034" s="8">
        <f>+'Current &amp; Proposed Revenues'!D1034*1.08+'Current &amp; Proposed Revenues'!F1034*5.56</f>
        <v>693.20759999999996</v>
      </c>
      <c r="I1034" s="8">
        <f>(+C1034+E1034+'Current &amp; Proposed Revenues'!D1034*0.79+'Current &amp; Proposed Revenues'!F1034*0.85)*0.8</f>
        <v>251.23704000000004</v>
      </c>
      <c r="J1034" s="8">
        <f>(+C1034+E1034+'Current &amp; Proposed Revenues'!D1034*0.79+'Current &amp; Proposed Revenues'!F1034*0.85)*0.2</f>
        <v>62.809260000000009</v>
      </c>
      <c r="K1034" s="8">
        <f t="shared" si="127"/>
        <v>1007.2538999999999</v>
      </c>
      <c r="L1034" s="8">
        <f t="shared" si="128"/>
        <v>201.45078000000004</v>
      </c>
      <c r="M1034" s="8">
        <f t="shared" si="129"/>
        <v>553.98964500000011</v>
      </c>
      <c r="N1034" s="8">
        <f t="shared" si="130"/>
        <v>251.81347500000004</v>
      </c>
      <c r="O1034" s="8">
        <f t="shared" si="131"/>
        <v>1007.2539000000002</v>
      </c>
    </row>
    <row r="1035" spans="1:15" outlineLevel="2" x14ac:dyDescent="0.25">
      <c r="A1035" s="1" t="s">
        <v>907</v>
      </c>
      <c r="B1035" s="1" t="s">
        <v>873</v>
      </c>
      <c r="C1035" s="13">
        <v>0</v>
      </c>
      <c r="D1035" s="13">
        <v>145.86000000000001</v>
      </c>
      <c r="E1035" s="13">
        <v>0</v>
      </c>
      <c r="F1035" s="13">
        <v>0</v>
      </c>
      <c r="G1035" s="8">
        <v>145.86000000000001</v>
      </c>
      <c r="H1035" s="8">
        <f>+'Current &amp; Proposed Revenues'!D1035*1.08+'Current &amp; Proposed Revenues'!F1035*5.56</f>
        <v>84.240000000000009</v>
      </c>
      <c r="I1035" s="8">
        <f>(+C1035+E1035+'Current &amp; Proposed Revenues'!D1035*0.79+'Current &amp; Proposed Revenues'!F1035*0.85)*0.8</f>
        <v>49.296000000000006</v>
      </c>
      <c r="J1035" s="8">
        <f>(+C1035+E1035+'Current &amp; Proposed Revenues'!D1035*0.79+'Current &amp; Proposed Revenues'!F1035*0.85)*0.2</f>
        <v>12.324000000000002</v>
      </c>
      <c r="K1035" s="8">
        <f t="shared" si="127"/>
        <v>145.86000000000001</v>
      </c>
      <c r="L1035" s="8">
        <f t="shared" si="128"/>
        <v>29.172000000000004</v>
      </c>
      <c r="M1035" s="8">
        <f t="shared" si="129"/>
        <v>80.223000000000013</v>
      </c>
      <c r="N1035" s="8">
        <f t="shared" si="130"/>
        <v>36.465000000000003</v>
      </c>
      <c r="O1035" s="8">
        <f t="shared" si="131"/>
        <v>145.86000000000001</v>
      </c>
    </row>
    <row r="1036" spans="1:15" outlineLevel="2" x14ac:dyDescent="0.25">
      <c r="A1036" s="1" t="s">
        <v>907</v>
      </c>
      <c r="B1036" s="1" t="s">
        <v>912</v>
      </c>
      <c r="C1036" s="13">
        <v>0</v>
      </c>
      <c r="D1036" s="13">
        <v>381.48</v>
      </c>
      <c r="E1036" s="13">
        <v>0</v>
      </c>
      <c r="F1036" s="13">
        <v>301.27</v>
      </c>
      <c r="G1036" s="8">
        <v>682.75</v>
      </c>
      <c r="H1036" s="8">
        <f>+'Current &amp; Proposed Revenues'!D1036*1.08+'Current &amp; Proposed Revenues'!F1036*5.56</f>
        <v>481.64</v>
      </c>
      <c r="I1036" s="8">
        <f>(+C1036+E1036+'Current &amp; Proposed Revenues'!D1036*0.79+'Current &amp; Proposed Revenues'!F1036*0.85)*0.8</f>
        <v>160.88800000000001</v>
      </c>
      <c r="J1036" s="8">
        <f>(+C1036+E1036+'Current &amp; Proposed Revenues'!D1036*0.79+'Current &amp; Proposed Revenues'!F1036*0.85)*0.2</f>
        <v>40.222000000000001</v>
      </c>
      <c r="K1036" s="8">
        <f t="shared" si="127"/>
        <v>682.75</v>
      </c>
      <c r="L1036" s="8">
        <f t="shared" si="128"/>
        <v>136.55000000000001</v>
      </c>
      <c r="M1036" s="8">
        <f t="shared" si="129"/>
        <v>375.51250000000005</v>
      </c>
      <c r="N1036" s="8">
        <f t="shared" si="130"/>
        <v>170.6875</v>
      </c>
      <c r="O1036" s="8">
        <f t="shared" si="131"/>
        <v>682.75</v>
      </c>
    </row>
    <row r="1037" spans="1:15" outlineLevel="2" x14ac:dyDescent="0.25">
      <c r="A1037" s="1" t="s">
        <v>907</v>
      </c>
      <c r="B1037" s="1" t="s">
        <v>841</v>
      </c>
      <c r="C1037" s="13">
        <v>0</v>
      </c>
      <c r="D1037" s="13">
        <v>359.04</v>
      </c>
      <c r="E1037" s="13">
        <v>0</v>
      </c>
      <c r="F1037" s="13">
        <v>682.97909000000004</v>
      </c>
      <c r="G1037" s="8">
        <v>1042.01909</v>
      </c>
      <c r="H1037" s="8">
        <f>+'Current &amp; Proposed Revenues'!D1037*1.08+'Current &amp; Proposed Revenues'!F1037*5.56</f>
        <v>799.77243999999996</v>
      </c>
      <c r="I1037" s="8">
        <f>(+C1037+E1037+'Current &amp; Proposed Revenues'!D1037*0.79+'Current &amp; Proposed Revenues'!F1037*0.85)*0.8</f>
        <v>193.79732000000001</v>
      </c>
      <c r="J1037" s="8">
        <f>(+C1037+E1037+'Current &amp; Proposed Revenues'!D1037*0.79+'Current &amp; Proposed Revenues'!F1037*0.85)*0.2</f>
        <v>48.449330000000003</v>
      </c>
      <c r="K1037" s="8">
        <f t="shared" si="127"/>
        <v>1042.01909</v>
      </c>
      <c r="L1037" s="8">
        <f t="shared" si="128"/>
        <v>208.403818</v>
      </c>
      <c r="M1037" s="8">
        <f t="shared" si="129"/>
        <v>573.11049950000006</v>
      </c>
      <c r="N1037" s="8">
        <f t="shared" si="130"/>
        <v>260.5047725</v>
      </c>
      <c r="O1037" s="8">
        <f t="shared" si="131"/>
        <v>1042.01909</v>
      </c>
    </row>
    <row r="1038" spans="1:15" outlineLevel="2" x14ac:dyDescent="0.25">
      <c r="A1038" s="1" t="s">
        <v>907</v>
      </c>
      <c r="B1038" s="1" t="s">
        <v>913</v>
      </c>
      <c r="C1038" s="13">
        <v>0</v>
      </c>
      <c r="D1038" s="13">
        <v>59.84</v>
      </c>
      <c r="E1038" s="13">
        <v>0</v>
      </c>
      <c r="F1038" s="13">
        <v>0</v>
      </c>
      <c r="G1038" s="8">
        <v>59.84</v>
      </c>
      <c r="H1038" s="8">
        <f>+'Current &amp; Proposed Revenues'!D1038*1.08+'Current &amp; Proposed Revenues'!F1038*5.56</f>
        <v>34.56</v>
      </c>
      <c r="I1038" s="8">
        <f>(+C1038+E1038+'Current &amp; Proposed Revenues'!D1038*0.79+'Current &amp; Proposed Revenues'!F1038*0.85)*0.8</f>
        <v>20.224000000000004</v>
      </c>
      <c r="J1038" s="8">
        <f>(+C1038+E1038+'Current &amp; Proposed Revenues'!D1038*0.79+'Current &amp; Proposed Revenues'!F1038*0.85)*0.2</f>
        <v>5.0560000000000009</v>
      </c>
      <c r="K1038" s="8">
        <f t="shared" si="127"/>
        <v>59.84</v>
      </c>
      <c r="L1038" s="8">
        <f t="shared" si="128"/>
        <v>11.968000000000002</v>
      </c>
      <c r="M1038" s="8">
        <f t="shared" si="129"/>
        <v>32.912000000000006</v>
      </c>
      <c r="N1038" s="8">
        <f t="shared" si="130"/>
        <v>14.96</v>
      </c>
      <c r="O1038" s="8">
        <f t="shared" si="131"/>
        <v>59.840000000000011</v>
      </c>
    </row>
    <row r="1039" spans="1:15" outlineLevel="2" x14ac:dyDescent="0.25">
      <c r="A1039" s="1" t="s">
        <v>907</v>
      </c>
      <c r="B1039" s="1" t="s">
        <v>437</v>
      </c>
      <c r="C1039" s="13">
        <v>0</v>
      </c>
      <c r="D1039" s="13">
        <v>237.49</v>
      </c>
      <c r="E1039" s="13">
        <v>0</v>
      </c>
      <c r="F1039" s="13">
        <v>288.45</v>
      </c>
      <c r="G1039" s="8">
        <v>525.94000000000005</v>
      </c>
      <c r="H1039" s="8">
        <f>+'Current &amp; Proposed Revenues'!D1039*1.08+'Current &amp; Proposed Revenues'!F1039*5.56</f>
        <v>387.36</v>
      </c>
      <c r="I1039" s="8">
        <f>(+C1039+E1039+'Current &amp; Proposed Revenues'!D1039*0.79+'Current &amp; Proposed Revenues'!F1039*0.85)*0.8</f>
        <v>110.86399999999999</v>
      </c>
      <c r="J1039" s="8">
        <f>(+C1039+E1039+'Current &amp; Proposed Revenues'!D1039*0.79+'Current &amp; Proposed Revenues'!F1039*0.85)*0.2</f>
        <v>27.715999999999998</v>
      </c>
      <c r="K1039" s="8">
        <f t="shared" si="127"/>
        <v>525.93999999999994</v>
      </c>
      <c r="L1039" s="8">
        <f t="shared" si="128"/>
        <v>105.18800000000002</v>
      </c>
      <c r="M1039" s="8">
        <f t="shared" si="129"/>
        <v>289.26700000000005</v>
      </c>
      <c r="N1039" s="8">
        <f t="shared" si="130"/>
        <v>131.48500000000001</v>
      </c>
      <c r="O1039" s="8">
        <f t="shared" si="131"/>
        <v>525.94000000000005</v>
      </c>
    </row>
    <row r="1040" spans="1:15" outlineLevel="2" x14ac:dyDescent="0.25">
      <c r="A1040" s="1" t="s">
        <v>907</v>
      </c>
      <c r="B1040" s="1" t="s">
        <v>914</v>
      </c>
      <c r="C1040" s="13">
        <v>0</v>
      </c>
      <c r="D1040" s="13">
        <v>991.1</v>
      </c>
      <c r="E1040" s="13">
        <v>25.5</v>
      </c>
      <c r="F1040" s="13">
        <v>211.53</v>
      </c>
      <c r="G1040" s="8">
        <v>1228.1300000000001</v>
      </c>
      <c r="H1040" s="8">
        <f>+'Current &amp; Proposed Revenues'!D1040*1.08+'Current &amp; Proposed Revenues'!F1040*5.56</f>
        <v>755.88000000000011</v>
      </c>
      <c r="I1040" s="8">
        <f>(+C1040+E1040+'Current &amp; Proposed Revenues'!D1040*0.79+'Current &amp; Proposed Revenues'!F1040*0.85)*0.8</f>
        <v>377.80000000000007</v>
      </c>
      <c r="J1040" s="8">
        <f>(+C1040+E1040+'Current &amp; Proposed Revenues'!D1040*0.79+'Current &amp; Proposed Revenues'!F1040*0.85)*0.2</f>
        <v>94.450000000000017</v>
      </c>
      <c r="K1040" s="8">
        <f t="shared" si="127"/>
        <v>1228.1300000000003</v>
      </c>
      <c r="L1040" s="8">
        <f t="shared" si="128"/>
        <v>245.62600000000003</v>
      </c>
      <c r="M1040" s="8">
        <f t="shared" si="129"/>
        <v>675.47150000000011</v>
      </c>
      <c r="N1040" s="8">
        <f t="shared" si="130"/>
        <v>307.03250000000003</v>
      </c>
      <c r="O1040" s="8">
        <f t="shared" si="131"/>
        <v>1228.1300000000001</v>
      </c>
    </row>
    <row r="1041" spans="1:15" outlineLevel="2" x14ac:dyDescent="0.25">
      <c r="A1041" s="1" t="s">
        <v>907</v>
      </c>
      <c r="B1041" s="1" t="s">
        <v>121</v>
      </c>
      <c r="C1041" s="13">
        <v>0</v>
      </c>
      <c r="D1041" s="13">
        <v>701.26869999999997</v>
      </c>
      <c r="E1041" s="13">
        <v>0</v>
      </c>
      <c r="F1041" s="13">
        <v>314.09000000000003</v>
      </c>
      <c r="G1041" s="8">
        <v>1015.3587</v>
      </c>
      <c r="H1041" s="8">
        <f>+'Current &amp; Proposed Revenues'!D1041*1.08+'Current &amp; Proposed Revenues'!F1041*5.56</f>
        <v>677.45080000000007</v>
      </c>
      <c r="I1041" s="8">
        <f>(+C1041+E1041+'Current &amp; Proposed Revenues'!D1041*0.79+'Current &amp; Proposed Revenues'!F1041*0.85)*0.8</f>
        <v>270.32632000000001</v>
      </c>
      <c r="J1041" s="8">
        <f>(+C1041+E1041+'Current &amp; Proposed Revenues'!D1041*0.79+'Current &amp; Proposed Revenues'!F1041*0.85)*0.2</f>
        <v>67.581580000000002</v>
      </c>
      <c r="K1041" s="8">
        <f t="shared" si="127"/>
        <v>1015.3587000000001</v>
      </c>
      <c r="L1041" s="8">
        <f t="shared" si="128"/>
        <v>203.07174000000001</v>
      </c>
      <c r="M1041" s="8">
        <f t="shared" si="129"/>
        <v>558.44728500000008</v>
      </c>
      <c r="N1041" s="8">
        <f t="shared" si="130"/>
        <v>253.839675</v>
      </c>
      <c r="O1041" s="8">
        <f t="shared" si="131"/>
        <v>1015.3587</v>
      </c>
    </row>
    <row r="1042" spans="1:15" outlineLevel="2" x14ac:dyDescent="0.25">
      <c r="A1042" s="1" t="s">
        <v>907</v>
      </c>
      <c r="B1042" s="1" t="s">
        <v>915</v>
      </c>
      <c r="C1042" s="13">
        <v>0</v>
      </c>
      <c r="D1042" s="13">
        <v>626.45000000000005</v>
      </c>
      <c r="E1042" s="13">
        <v>0</v>
      </c>
      <c r="F1042" s="13">
        <v>442.29</v>
      </c>
      <c r="G1042" s="8">
        <v>1068.74</v>
      </c>
      <c r="H1042" s="8">
        <f>+'Current &amp; Proposed Revenues'!D1042*1.08+'Current &amp; Proposed Revenues'!F1042*5.56</f>
        <v>745.44</v>
      </c>
      <c r="I1042" s="8">
        <f>(+C1042+E1042+'Current &amp; Proposed Revenues'!D1042*0.79+'Current &amp; Proposed Revenues'!F1042*0.85)*0.8</f>
        <v>258.64000000000004</v>
      </c>
      <c r="J1042" s="8">
        <f>(+C1042+E1042+'Current &amp; Proposed Revenues'!D1042*0.79+'Current &amp; Proposed Revenues'!F1042*0.85)*0.2</f>
        <v>64.660000000000011</v>
      </c>
      <c r="K1042" s="8">
        <f t="shared" si="127"/>
        <v>1068.7400000000002</v>
      </c>
      <c r="L1042" s="8">
        <f t="shared" si="128"/>
        <v>213.74800000000002</v>
      </c>
      <c r="M1042" s="8">
        <f t="shared" si="129"/>
        <v>587.80700000000002</v>
      </c>
      <c r="N1042" s="8">
        <f t="shared" si="130"/>
        <v>267.185</v>
      </c>
      <c r="O1042" s="8">
        <f t="shared" si="131"/>
        <v>1068.74</v>
      </c>
    </row>
    <row r="1043" spans="1:15" outlineLevel="2" x14ac:dyDescent="0.25">
      <c r="A1043" s="1" t="s">
        <v>907</v>
      </c>
      <c r="B1043" s="1" t="s">
        <v>546</v>
      </c>
      <c r="C1043" s="13">
        <v>67.94</v>
      </c>
      <c r="D1043" s="13">
        <v>538.56000000000006</v>
      </c>
      <c r="E1043" s="13">
        <v>11.56085</v>
      </c>
      <c r="F1043" s="13">
        <v>64.099999999999994</v>
      </c>
      <c r="G1043" s="8">
        <v>682.16084999999998</v>
      </c>
      <c r="H1043" s="8">
        <f>+'Current &amp; Proposed Revenues'!D1043*1.08+'Current &amp; Proposed Revenues'!F1043*5.56</f>
        <v>366.64</v>
      </c>
      <c r="I1043" s="8">
        <f>(+C1043+E1043+'Current &amp; Proposed Revenues'!D1043*0.79+'Current &amp; Proposed Revenues'!F1043*0.85)*0.8</f>
        <v>252.41668000000001</v>
      </c>
      <c r="J1043" s="8">
        <f>(+C1043+E1043+'Current &amp; Proposed Revenues'!D1043*0.79+'Current &amp; Proposed Revenues'!F1043*0.85)*0.2</f>
        <v>63.104170000000003</v>
      </c>
      <c r="K1043" s="8">
        <f t="shared" si="127"/>
        <v>682.16084999999998</v>
      </c>
      <c r="L1043" s="8">
        <f t="shared" si="128"/>
        <v>136.43217000000001</v>
      </c>
      <c r="M1043" s="8">
        <f t="shared" si="129"/>
        <v>375.1884675</v>
      </c>
      <c r="N1043" s="8">
        <f t="shared" si="130"/>
        <v>170.5402125</v>
      </c>
      <c r="O1043" s="8">
        <f t="shared" si="131"/>
        <v>682.16084999999998</v>
      </c>
    </row>
    <row r="1044" spans="1:15" outlineLevel="2" x14ac:dyDescent="0.25">
      <c r="A1044" s="1" t="s">
        <v>907</v>
      </c>
      <c r="B1044" s="1" t="s">
        <v>916</v>
      </c>
      <c r="C1044" s="13">
        <v>20.54</v>
      </c>
      <c r="D1044" s="13">
        <v>729.30000000000007</v>
      </c>
      <c r="E1044" s="13">
        <v>0</v>
      </c>
      <c r="F1044" s="13">
        <v>128.19999999999999</v>
      </c>
      <c r="G1044" s="8">
        <v>878.04</v>
      </c>
      <c r="H1044" s="8">
        <f>+'Current &amp; Proposed Revenues'!D1044*1.08+'Current &amp; Proposed Revenues'!F1044*5.56</f>
        <v>532.40000000000009</v>
      </c>
      <c r="I1044" s="8">
        <f>(+C1044+E1044+'Current &amp; Proposed Revenues'!D1044*0.79+'Current &amp; Proposed Revenues'!F1044*0.85)*0.8</f>
        <v>276.51200000000006</v>
      </c>
      <c r="J1044" s="8">
        <f>(+C1044+E1044+'Current &amp; Proposed Revenues'!D1044*0.79+'Current &amp; Proposed Revenues'!F1044*0.85)*0.2</f>
        <v>69.128000000000014</v>
      </c>
      <c r="K1044" s="8">
        <f t="shared" si="127"/>
        <v>878.04000000000019</v>
      </c>
      <c r="L1044" s="8">
        <f t="shared" si="128"/>
        <v>175.608</v>
      </c>
      <c r="M1044" s="8">
        <f t="shared" si="129"/>
        <v>482.92200000000003</v>
      </c>
      <c r="N1044" s="8">
        <f t="shared" si="130"/>
        <v>219.51</v>
      </c>
      <c r="O1044" s="8">
        <f t="shared" si="131"/>
        <v>878.04</v>
      </c>
    </row>
    <row r="1045" spans="1:15" outlineLevel="2" x14ac:dyDescent="0.25">
      <c r="A1045" s="1" t="s">
        <v>907</v>
      </c>
      <c r="B1045" s="1" t="s">
        <v>917</v>
      </c>
      <c r="C1045" s="13">
        <v>0</v>
      </c>
      <c r="D1045" s="13">
        <v>304.81</v>
      </c>
      <c r="E1045" s="13">
        <v>0</v>
      </c>
      <c r="F1045" s="13">
        <v>0</v>
      </c>
      <c r="G1045" s="8">
        <v>304.81</v>
      </c>
      <c r="H1045" s="8">
        <f>+'Current &amp; Proposed Revenues'!D1045*1.08+'Current &amp; Proposed Revenues'!F1045*5.56</f>
        <v>176.04000000000002</v>
      </c>
      <c r="I1045" s="8">
        <f>(+C1045+E1045+'Current &amp; Proposed Revenues'!D1045*0.79+'Current &amp; Proposed Revenues'!F1045*0.85)*0.8</f>
        <v>103.01600000000002</v>
      </c>
      <c r="J1045" s="8">
        <f>(+C1045+E1045+'Current &amp; Proposed Revenues'!D1045*0.79+'Current &amp; Proposed Revenues'!F1045*0.85)*0.2</f>
        <v>25.754000000000005</v>
      </c>
      <c r="K1045" s="8">
        <f t="shared" si="127"/>
        <v>304.81000000000006</v>
      </c>
      <c r="L1045" s="8">
        <f t="shared" si="128"/>
        <v>60.962000000000003</v>
      </c>
      <c r="M1045" s="8">
        <f t="shared" si="129"/>
        <v>167.64550000000003</v>
      </c>
      <c r="N1045" s="8">
        <f t="shared" si="130"/>
        <v>76.202500000000001</v>
      </c>
      <c r="O1045" s="8">
        <f t="shared" si="131"/>
        <v>304.81</v>
      </c>
    </row>
    <row r="1046" spans="1:15" outlineLevel="2" x14ac:dyDescent="0.25">
      <c r="A1046" s="1" t="s">
        <v>907</v>
      </c>
      <c r="B1046" s="1" t="s">
        <v>918</v>
      </c>
      <c r="C1046" s="13">
        <v>0</v>
      </c>
      <c r="D1046" s="13">
        <v>1088.3400000000001</v>
      </c>
      <c r="E1046" s="13">
        <v>0</v>
      </c>
      <c r="F1046" s="13">
        <v>961.5</v>
      </c>
      <c r="G1046" s="8">
        <v>2049.84</v>
      </c>
      <c r="H1046" s="8">
        <f>+'Current &amp; Proposed Revenues'!D1046*1.08+'Current &amp; Proposed Revenues'!F1046*5.56</f>
        <v>1462.56</v>
      </c>
      <c r="I1046" s="8">
        <f>(+C1046+E1046+'Current &amp; Proposed Revenues'!D1046*0.79+'Current &amp; Proposed Revenues'!F1046*0.85)*0.8</f>
        <v>469.82400000000001</v>
      </c>
      <c r="J1046" s="8">
        <f>(+C1046+E1046+'Current &amp; Proposed Revenues'!D1046*0.79+'Current &amp; Proposed Revenues'!F1046*0.85)*0.2</f>
        <v>117.456</v>
      </c>
      <c r="K1046" s="8">
        <f t="shared" si="127"/>
        <v>2049.84</v>
      </c>
      <c r="L1046" s="8">
        <f t="shared" si="128"/>
        <v>409.96800000000007</v>
      </c>
      <c r="M1046" s="8">
        <f t="shared" si="129"/>
        <v>1127.4120000000003</v>
      </c>
      <c r="N1046" s="8">
        <f t="shared" si="130"/>
        <v>512.46</v>
      </c>
      <c r="O1046" s="8">
        <f t="shared" si="131"/>
        <v>2049.84</v>
      </c>
    </row>
    <row r="1047" spans="1:15" outlineLevel="2" x14ac:dyDescent="0.25">
      <c r="A1047" s="1" t="s">
        <v>907</v>
      </c>
      <c r="B1047" s="1" t="s">
        <v>919</v>
      </c>
      <c r="C1047" s="13">
        <v>22.91</v>
      </c>
      <c r="D1047" s="13">
        <v>291.72000000000003</v>
      </c>
      <c r="E1047" s="13">
        <v>0</v>
      </c>
      <c r="F1047" s="13">
        <v>640.67950000000008</v>
      </c>
      <c r="G1047" s="8">
        <v>955.30950000000007</v>
      </c>
      <c r="H1047" s="8">
        <f>+'Current &amp; Proposed Revenues'!D1047*1.08+'Current &amp; Proposed Revenues'!F1047*5.56</f>
        <v>724.202</v>
      </c>
      <c r="I1047" s="8">
        <f>(+C1047+E1047+'Current &amp; Proposed Revenues'!D1047*0.79+'Current &amp; Proposed Revenues'!F1047*0.85)*0.8</f>
        <v>184.88600000000002</v>
      </c>
      <c r="J1047" s="8">
        <f>(+C1047+E1047+'Current &amp; Proposed Revenues'!D1047*0.79+'Current &amp; Proposed Revenues'!F1047*0.85)*0.2</f>
        <v>46.221500000000006</v>
      </c>
      <c r="K1047" s="8">
        <f t="shared" si="127"/>
        <v>955.30949999999996</v>
      </c>
      <c r="L1047" s="8">
        <f t="shared" si="128"/>
        <v>191.06190000000004</v>
      </c>
      <c r="M1047" s="8">
        <f t="shared" si="129"/>
        <v>525.42022500000007</v>
      </c>
      <c r="N1047" s="8">
        <f t="shared" si="130"/>
        <v>238.82737500000002</v>
      </c>
      <c r="O1047" s="8">
        <f t="shared" si="131"/>
        <v>955.30950000000007</v>
      </c>
    </row>
    <row r="1048" spans="1:15" outlineLevel="2" x14ac:dyDescent="0.25">
      <c r="A1048" s="1" t="s">
        <v>907</v>
      </c>
      <c r="B1048" s="1" t="s">
        <v>144</v>
      </c>
      <c r="C1048" s="13">
        <v>0</v>
      </c>
      <c r="D1048" s="13">
        <v>160.82000000000002</v>
      </c>
      <c r="E1048" s="13">
        <v>0</v>
      </c>
      <c r="F1048" s="13">
        <v>0</v>
      </c>
      <c r="G1048" s="8">
        <v>160.82000000000002</v>
      </c>
      <c r="H1048" s="8">
        <f>+'Current &amp; Proposed Revenues'!D1048*1.08+'Current &amp; Proposed Revenues'!F1048*5.56</f>
        <v>92.88000000000001</v>
      </c>
      <c r="I1048" s="8">
        <f>(+C1048+E1048+'Current &amp; Proposed Revenues'!D1048*0.79+'Current &amp; Proposed Revenues'!F1048*0.85)*0.8</f>
        <v>54.352000000000004</v>
      </c>
      <c r="J1048" s="8">
        <f>(+C1048+E1048+'Current &amp; Proposed Revenues'!D1048*0.79+'Current &amp; Proposed Revenues'!F1048*0.85)*0.2</f>
        <v>13.588000000000001</v>
      </c>
      <c r="K1048" s="8">
        <f t="shared" si="127"/>
        <v>160.82000000000002</v>
      </c>
      <c r="L1048" s="8">
        <f t="shared" si="128"/>
        <v>32.164000000000009</v>
      </c>
      <c r="M1048" s="8">
        <f t="shared" si="129"/>
        <v>88.451000000000022</v>
      </c>
      <c r="N1048" s="8">
        <f t="shared" si="130"/>
        <v>40.205000000000005</v>
      </c>
      <c r="O1048" s="8">
        <f t="shared" si="131"/>
        <v>160.82000000000005</v>
      </c>
    </row>
    <row r="1049" spans="1:15" outlineLevel="1" x14ac:dyDescent="0.25">
      <c r="A1049" s="23" t="s">
        <v>1220</v>
      </c>
      <c r="B1049" s="22"/>
      <c r="C1049" s="13">
        <f t="shared" ref="C1049:O1049" si="133">SUBTOTAL(9,C1029:C1048)</f>
        <v>111.38999999999999</v>
      </c>
      <c r="D1049" s="13">
        <f t="shared" si="133"/>
        <v>7982.2446000000009</v>
      </c>
      <c r="E1049" s="13">
        <f t="shared" si="133"/>
        <v>37.060850000000002</v>
      </c>
      <c r="F1049" s="13">
        <f t="shared" si="133"/>
        <v>5150.4285900000004</v>
      </c>
      <c r="G1049" s="8">
        <f t="shared" si="133"/>
        <v>13281.124040000001</v>
      </c>
      <c r="H1049" s="8">
        <f t="shared" si="133"/>
        <v>9077.520840000001</v>
      </c>
      <c r="I1049" s="8">
        <f t="shared" si="133"/>
        <v>3362.8825600000005</v>
      </c>
      <c r="J1049" s="8">
        <f t="shared" si="133"/>
        <v>840.72064000000012</v>
      </c>
      <c r="K1049" s="8">
        <f t="shared" si="133"/>
        <v>13281.124040000001</v>
      </c>
      <c r="L1049" s="8">
        <f t="shared" si="133"/>
        <v>2656.2248080000008</v>
      </c>
      <c r="M1049" s="8">
        <f t="shared" si="133"/>
        <v>7304.618222000001</v>
      </c>
      <c r="N1049" s="8">
        <f t="shared" si="133"/>
        <v>3320.2810100000002</v>
      </c>
      <c r="O1049" s="8">
        <f t="shared" si="133"/>
        <v>13281.124040000001</v>
      </c>
    </row>
    <row r="1050" spans="1:15" outlineLevel="2" x14ac:dyDescent="0.25">
      <c r="A1050" s="1" t="s">
        <v>920</v>
      </c>
      <c r="B1050" s="1" t="s">
        <v>921</v>
      </c>
      <c r="C1050" s="13">
        <v>617.48770000000002</v>
      </c>
      <c r="D1050" s="13">
        <v>2572.1756500000001</v>
      </c>
      <c r="E1050" s="13">
        <v>319.27699999999999</v>
      </c>
      <c r="F1050" s="13">
        <v>3227.7555000000002</v>
      </c>
      <c r="G1050" s="8">
        <v>6736.6958500000001</v>
      </c>
      <c r="H1050" s="8">
        <f>+'Current &amp; Proposed Revenues'!D1050*1.08+'Current &amp; Proposed Revenues'!F1050*5.56</f>
        <v>4285.2726000000002</v>
      </c>
      <c r="I1050" s="8">
        <f>(+C1050+E1050+'Current &amp; Proposed Revenues'!D1050*0.79+'Current &amp; Proposed Revenues'!F1050*0.85)*0.8</f>
        <v>1961.1386</v>
      </c>
      <c r="J1050" s="8">
        <f>(+C1050+E1050+'Current &amp; Proposed Revenues'!D1050*0.79+'Current &amp; Proposed Revenues'!F1050*0.85)*0.2</f>
        <v>490.28465</v>
      </c>
      <c r="K1050" s="8">
        <f t="shared" si="127"/>
        <v>6736.6958500000001</v>
      </c>
      <c r="L1050" s="8">
        <f t="shared" si="128"/>
        <v>1347.3391700000002</v>
      </c>
      <c r="M1050" s="8">
        <f t="shared" si="129"/>
        <v>3705.1827175000003</v>
      </c>
      <c r="N1050" s="8">
        <f t="shared" si="130"/>
        <v>1684.1739625</v>
      </c>
      <c r="O1050" s="8">
        <f t="shared" si="131"/>
        <v>6736.695850000001</v>
      </c>
    </row>
    <row r="1051" spans="1:15" outlineLevel="2" x14ac:dyDescent="0.25">
      <c r="A1051" s="1" t="s">
        <v>920</v>
      </c>
      <c r="B1051" s="1" t="s">
        <v>922</v>
      </c>
      <c r="C1051" s="13">
        <v>101.12</v>
      </c>
      <c r="D1051" s="13">
        <v>1772.8909000000001</v>
      </c>
      <c r="E1051" s="13">
        <v>0</v>
      </c>
      <c r="F1051" s="13">
        <v>2397.4681999999998</v>
      </c>
      <c r="G1051" s="8">
        <v>4271.4791000000005</v>
      </c>
      <c r="H1051" s="8">
        <f>+'Current &amp; Proposed Revenues'!D1051*1.08+'Current &amp; Proposed Revenues'!F1051*5.56</f>
        <v>3103.4668000000001</v>
      </c>
      <c r="I1051" s="8">
        <f>(+C1051+E1051+'Current &amp; Proposed Revenues'!D1051*0.79+'Current &amp; Proposed Revenues'!F1051*0.85)*0.8</f>
        <v>934.40984000000014</v>
      </c>
      <c r="J1051" s="8">
        <f>(+C1051+E1051+'Current &amp; Proposed Revenues'!D1051*0.79+'Current &amp; Proposed Revenues'!F1051*0.85)*0.2</f>
        <v>233.60246000000004</v>
      </c>
      <c r="K1051" s="8">
        <f t="shared" si="127"/>
        <v>4271.4791000000005</v>
      </c>
      <c r="L1051" s="8">
        <f t="shared" si="128"/>
        <v>854.29582000000016</v>
      </c>
      <c r="M1051" s="8">
        <f t="shared" si="129"/>
        <v>2349.3135050000005</v>
      </c>
      <c r="N1051" s="8">
        <f t="shared" si="130"/>
        <v>1067.8697750000001</v>
      </c>
      <c r="O1051" s="8">
        <f t="shared" si="131"/>
        <v>4271.4791000000005</v>
      </c>
    </row>
    <row r="1052" spans="1:15" outlineLevel="2" x14ac:dyDescent="0.25">
      <c r="A1052" s="1" t="s">
        <v>920</v>
      </c>
      <c r="B1052" s="1" t="s">
        <v>923</v>
      </c>
      <c r="C1052" s="13">
        <v>3328.3885</v>
      </c>
      <c r="D1052" s="13">
        <v>3473.9925000000003</v>
      </c>
      <c r="E1052" s="13">
        <v>1019.4815000000001</v>
      </c>
      <c r="F1052" s="13">
        <v>8746.0604000000003</v>
      </c>
      <c r="G1052" s="8">
        <v>16567.922900000001</v>
      </c>
      <c r="H1052" s="8">
        <f>+'Current &amp; Proposed Revenues'!D1052*1.08+'Current &amp; Proposed Revenues'!F1052*5.56</f>
        <v>9592.6563999999998</v>
      </c>
      <c r="I1052" s="8">
        <f>(+C1052+E1052+'Current &amp; Proposed Revenues'!D1052*0.79+'Current &amp; Proposed Revenues'!F1052*0.85)*0.8</f>
        <v>5580.2132000000011</v>
      </c>
      <c r="J1052" s="8">
        <f>(+C1052+E1052+'Current &amp; Proposed Revenues'!D1052*0.79+'Current &amp; Proposed Revenues'!F1052*0.85)*0.2</f>
        <v>1395.0533000000003</v>
      </c>
      <c r="K1052" s="8">
        <f t="shared" si="127"/>
        <v>16567.922900000001</v>
      </c>
      <c r="L1052" s="8">
        <f t="shared" si="128"/>
        <v>3313.5845800000006</v>
      </c>
      <c r="M1052" s="8">
        <f t="shared" si="129"/>
        <v>9112.3575950000013</v>
      </c>
      <c r="N1052" s="8">
        <f t="shared" si="130"/>
        <v>4141.9807250000003</v>
      </c>
      <c r="O1052" s="8">
        <f t="shared" si="131"/>
        <v>16567.922900000001</v>
      </c>
    </row>
    <row r="1053" spans="1:15" outlineLevel="2" x14ac:dyDescent="0.25">
      <c r="A1053" s="1" t="s">
        <v>920</v>
      </c>
      <c r="B1053" s="1" t="s">
        <v>924</v>
      </c>
      <c r="C1053" s="13">
        <v>276.5</v>
      </c>
      <c r="D1053" s="13">
        <v>1073.2865000000002</v>
      </c>
      <c r="E1053" s="13">
        <v>317.89999999999998</v>
      </c>
      <c r="F1053" s="13">
        <v>332.35849999999999</v>
      </c>
      <c r="G1053" s="8">
        <v>2000.0450000000003</v>
      </c>
      <c r="H1053" s="8">
        <f>+'Current &amp; Proposed Revenues'!D1053*1.08+'Current &amp; Proposed Revenues'!F1053*5.56</f>
        <v>908.15200000000004</v>
      </c>
      <c r="I1053" s="8">
        <f>(+C1053+E1053+'Current &amp; Proposed Revenues'!D1053*0.79+'Current &amp; Proposed Revenues'!F1053*0.85)*0.8</f>
        <v>873.51440000000002</v>
      </c>
      <c r="J1053" s="8">
        <f>(+C1053+E1053+'Current &amp; Proposed Revenues'!D1053*0.79+'Current &amp; Proposed Revenues'!F1053*0.85)*0.2</f>
        <v>218.37860000000001</v>
      </c>
      <c r="K1053" s="8">
        <f t="shared" si="127"/>
        <v>2000.0450000000001</v>
      </c>
      <c r="L1053" s="8">
        <f t="shared" si="128"/>
        <v>400.00900000000007</v>
      </c>
      <c r="M1053" s="8">
        <f t="shared" si="129"/>
        <v>1100.0247500000003</v>
      </c>
      <c r="N1053" s="8">
        <f t="shared" si="130"/>
        <v>500.01125000000008</v>
      </c>
      <c r="O1053" s="8">
        <f t="shared" si="131"/>
        <v>2000.0450000000003</v>
      </c>
    </row>
    <row r="1054" spans="1:15" outlineLevel="2" x14ac:dyDescent="0.25">
      <c r="A1054" s="1" t="s">
        <v>920</v>
      </c>
      <c r="B1054" s="1" t="s">
        <v>133</v>
      </c>
      <c r="C1054" s="13">
        <v>996.22950000000003</v>
      </c>
      <c r="D1054" s="13">
        <v>822.80000000000007</v>
      </c>
      <c r="E1054" s="13">
        <v>1269.1945000000001</v>
      </c>
      <c r="F1054" s="13">
        <v>2874.2440000000001</v>
      </c>
      <c r="G1054" s="8">
        <v>5962.4680000000008</v>
      </c>
      <c r="H1054" s="8">
        <f>+'Current &amp; Proposed Revenues'!D1054*1.08+'Current &amp; Proposed Revenues'!F1054*5.56</f>
        <v>2968.3040000000001</v>
      </c>
      <c r="I1054" s="8">
        <f>(+C1054+E1054+'Current &amp; Proposed Revenues'!D1054*0.79+'Current &amp; Proposed Revenues'!F1054*0.85)*0.8</f>
        <v>2395.3312000000001</v>
      </c>
      <c r="J1054" s="8">
        <f>(+C1054+E1054+'Current &amp; Proposed Revenues'!D1054*0.79+'Current &amp; Proposed Revenues'!F1054*0.85)*0.2</f>
        <v>598.83280000000002</v>
      </c>
      <c r="K1054" s="8">
        <f t="shared" si="127"/>
        <v>5962.4680000000008</v>
      </c>
      <c r="L1054" s="8">
        <f t="shared" si="128"/>
        <v>1192.4936000000002</v>
      </c>
      <c r="M1054" s="8">
        <f t="shared" si="129"/>
        <v>3279.3574000000008</v>
      </c>
      <c r="N1054" s="8">
        <f t="shared" si="130"/>
        <v>1490.6170000000002</v>
      </c>
      <c r="O1054" s="8">
        <f t="shared" si="131"/>
        <v>5962.4680000000008</v>
      </c>
    </row>
    <row r="1055" spans="1:15" outlineLevel="2" x14ac:dyDescent="0.25">
      <c r="A1055" s="1" t="s">
        <v>920</v>
      </c>
      <c r="B1055" s="1" t="s">
        <v>871</v>
      </c>
      <c r="C1055" s="13">
        <v>503.90940000000001</v>
      </c>
      <c r="D1055" s="13">
        <v>888.79230000000007</v>
      </c>
      <c r="E1055" s="13">
        <v>250.98799999999997</v>
      </c>
      <c r="F1055" s="13">
        <v>2932.5750000000003</v>
      </c>
      <c r="G1055" s="8">
        <v>4576.2647000000006</v>
      </c>
      <c r="H1055" s="8">
        <f>+'Current &amp; Proposed Revenues'!D1055*1.08+'Current &amp; Proposed Revenues'!F1055*5.56</f>
        <v>3057.0131999999999</v>
      </c>
      <c r="I1055" s="8">
        <f>(+C1055+E1055+'Current &amp; Proposed Revenues'!D1055*0.79+'Current &amp; Proposed Revenues'!F1055*0.85)*0.8</f>
        <v>1215.4012</v>
      </c>
      <c r="J1055" s="8">
        <f>(+C1055+E1055+'Current &amp; Proposed Revenues'!D1055*0.79+'Current &amp; Proposed Revenues'!F1055*0.85)*0.2</f>
        <v>303.8503</v>
      </c>
      <c r="K1055" s="8">
        <f t="shared" si="127"/>
        <v>4576.2646999999997</v>
      </c>
      <c r="L1055" s="8">
        <f t="shared" si="128"/>
        <v>915.25294000000019</v>
      </c>
      <c r="M1055" s="8">
        <f t="shared" si="129"/>
        <v>2516.9455850000004</v>
      </c>
      <c r="N1055" s="8">
        <f t="shared" si="130"/>
        <v>1144.0661750000002</v>
      </c>
      <c r="O1055" s="8">
        <f t="shared" si="131"/>
        <v>4576.2647000000006</v>
      </c>
    </row>
    <row r="1056" spans="1:15" outlineLevel="2" x14ac:dyDescent="0.25">
      <c r="A1056" s="1" t="s">
        <v>920</v>
      </c>
      <c r="B1056" s="1" t="s">
        <v>189</v>
      </c>
      <c r="C1056" s="13">
        <v>237</v>
      </c>
      <c r="D1056" s="13">
        <v>878.90000000000009</v>
      </c>
      <c r="E1056" s="13">
        <v>168.47</v>
      </c>
      <c r="F1056" s="13">
        <v>3313.9700000000003</v>
      </c>
      <c r="G1056" s="8">
        <v>4598.34</v>
      </c>
      <c r="H1056" s="8">
        <f>+'Current &amp; Proposed Revenues'!D1056*1.08+'Current &amp; Proposed Revenues'!F1056*5.56</f>
        <v>3382.12</v>
      </c>
      <c r="I1056" s="8">
        <f>(+C1056+E1056+'Current &amp; Proposed Revenues'!D1056*0.79+'Current &amp; Proposed Revenues'!F1056*0.85)*0.8</f>
        <v>972.97600000000011</v>
      </c>
      <c r="J1056" s="8">
        <f>(+C1056+E1056+'Current &amp; Proposed Revenues'!D1056*0.79+'Current &amp; Proposed Revenues'!F1056*0.85)*0.2</f>
        <v>243.24400000000003</v>
      </c>
      <c r="K1056" s="8">
        <f t="shared" si="127"/>
        <v>4598.3399999999992</v>
      </c>
      <c r="L1056" s="8">
        <f t="shared" si="128"/>
        <v>919.66800000000012</v>
      </c>
      <c r="M1056" s="8">
        <f t="shared" si="129"/>
        <v>2529.0870000000004</v>
      </c>
      <c r="N1056" s="8">
        <f t="shared" si="130"/>
        <v>1149.585</v>
      </c>
      <c r="O1056" s="8">
        <f t="shared" si="131"/>
        <v>4598.34</v>
      </c>
    </row>
    <row r="1057" spans="1:15" outlineLevel="2" x14ac:dyDescent="0.25">
      <c r="A1057" s="1" t="s">
        <v>920</v>
      </c>
      <c r="B1057" s="1" t="s">
        <v>925</v>
      </c>
      <c r="C1057" s="13">
        <v>129.56</v>
      </c>
      <c r="D1057" s="13">
        <v>293.59000000000003</v>
      </c>
      <c r="E1057" s="13">
        <v>121.941</v>
      </c>
      <c r="F1057" s="13">
        <v>1871.72</v>
      </c>
      <c r="G1057" s="8">
        <v>2416.8110000000001</v>
      </c>
      <c r="H1057" s="8">
        <f>+'Current &amp; Proposed Revenues'!D1057*1.08+'Current &amp; Proposed Revenues'!F1057*5.56</f>
        <v>1793.08</v>
      </c>
      <c r="I1057" s="8">
        <f>(+C1057+E1057+'Current &amp; Proposed Revenues'!D1057*0.79+'Current &amp; Proposed Revenues'!F1057*0.85)*0.8</f>
        <v>498.98480000000001</v>
      </c>
      <c r="J1057" s="8">
        <f>(+C1057+E1057+'Current &amp; Proposed Revenues'!D1057*0.79+'Current &amp; Proposed Revenues'!F1057*0.85)*0.2</f>
        <v>124.7462</v>
      </c>
      <c r="K1057" s="8">
        <f t="shared" si="127"/>
        <v>2416.8110000000001</v>
      </c>
      <c r="L1057" s="8">
        <f t="shared" si="128"/>
        <v>483.36220000000003</v>
      </c>
      <c r="M1057" s="8">
        <f t="shared" si="129"/>
        <v>1329.2460500000002</v>
      </c>
      <c r="N1057" s="8">
        <f t="shared" si="130"/>
        <v>604.20275000000004</v>
      </c>
      <c r="O1057" s="8">
        <f t="shared" si="131"/>
        <v>2416.8110000000001</v>
      </c>
    </row>
    <row r="1058" spans="1:15" outlineLevel="2" x14ac:dyDescent="0.25">
      <c r="A1058" s="1" t="s">
        <v>920</v>
      </c>
      <c r="B1058" s="1" t="s">
        <v>926</v>
      </c>
      <c r="C1058" s="13">
        <v>9197.385400000001</v>
      </c>
      <c r="D1058" s="13">
        <v>3310.3675000000003</v>
      </c>
      <c r="E1058" s="13">
        <v>521.44100000000003</v>
      </c>
      <c r="F1058" s="13">
        <v>5510.1001000000006</v>
      </c>
      <c r="G1058" s="8">
        <v>18539.294000000002</v>
      </c>
      <c r="H1058" s="8">
        <f>+'Current &amp; Proposed Revenues'!D1058*1.08+'Current &amp; Proposed Revenues'!F1058*5.56</f>
        <v>6691.3015999999998</v>
      </c>
      <c r="I1058" s="8">
        <f>(+C1058+E1058+'Current &amp; Proposed Revenues'!D1058*0.79+'Current &amp; Proposed Revenues'!F1058*0.85)*0.8</f>
        <v>9478.3939200000004</v>
      </c>
      <c r="J1058" s="8">
        <f>(+C1058+E1058+'Current &amp; Proposed Revenues'!D1058*0.79+'Current &amp; Proposed Revenues'!F1058*0.85)*0.2</f>
        <v>2369.5984800000001</v>
      </c>
      <c r="K1058" s="8">
        <f t="shared" si="127"/>
        <v>18539.294000000002</v>
      </c>
      <c r="L1058" s="8">
        <f t="shared" si="128"/>
        <v>3707.8588000000004</v>
      </c>
      <c r="M1058" s="8">
        <f t="shared" si="129"/>
        <v>10196.611700000001</v>
      </c>
      <c r="N1058" s="8">
        <f t="shared" si="130"/>
        <v>4634.8235000000004</v>
      </c>
      <c r="O1058" s="8">
        <f t="shared" si="131"/>
        <v>18539.294000000002</v>
      </c>
    </row>
    <row r="1059" spans="1:15" outlineLevel="2" x14ac:dyDescent="0.25">
      <c r="A1059" s="1" t="s">
        <v>920</v>
      </c>
      <c r="B1059" s="1" t="s">
        <v>927</v>
      </c>
      <c r="C1059" s="13">
        <v>0</v>
      </c>
      <c r="D1059" s="13">
        <v>37.400000000000006</v>
      </c>
      <c r="E1059" s="13">
        <v>0</v>
      </c>
      <c r="F1059" s="13">
        <v>0</v>
      </c>
      <c r="G1059" s="8">
        <v>37.400000000000006</v>
      </c>
      <c r="H1059" s="8">
        <f>+'Current &amp; Proposed Revenues'!D1059*1.08+'Current &amp; Proposed Revenues'!F1059*5.56</f>
        <v>21.6</v>
      </c>
      <c r="I1059" s="8">
        <f>(+C1059+E1059+'Current &amp; Proposed Revenues'!D1059*0.79+'Current &amp; Proposed Revenues'!F1059*0.85)*0.8</f>
        <v>12.64</v>
      </c>
      <c r="J1059" s="8">
        <f>(+C1059+E1059+'Current &amp; Proposed Revenues'!D1059*0.79+'Current &amp; Proposed Revenues'!F1059*0.85)*0.2</f>
        <v>3.16</v>
      </c>
      <c r="K1059" s="8">
        <f t="shared" si="127"/>
        <v>37.400000000000006</v>
      </c>
      <c r="L1059" s="8">
        <f t="shared" si="128"/>
        <v>7.4800000000000013</v>
      </c>
      <c r="M1059" s="8">
        <f t="shared" si="129"/>
        <v>20.570000000000004</v>
      </c>
      <c r="N1059" s="8">
        <f t="shared" si="130"/>
        <v>9.3500000000000014</v>
      </c>
      <c r="O1059" s="8">
        <f t="shared" si="131"/>
        <v>37.400000000000006</v>
      </c>
    </row>
    <row r="1060" spans="1:15" outlineLevel="2" x14ac:dyDescent="0.25">
      <c r="A1060" s="1" t="s">
        <v>920</v>
      </c>
      <c r="B1060" s="1" t="s">
        <v>305</v>
      </c>
      <c r="C1060" s="13">
        <v>474.39500000000004</v>
      </c>
      <c r="D1060" s="13">
        <v>2122.6370000000002</v>
      </c>
      <c r="E1060" s="13">
        <v>1763.9199999999998</v>
      </c>
      <c r="F1060" s="13">
        <v>16024.551299999999</v>
      </c>
      <c r="G1060" s="8">
        <v>20385.5033</v>
      </c>
      <c r="H1060" s="8">
        <f>+'Current &amp; Proposed Revenues'!D1060*1.08+'Current &amp; Proposed Revenues'!F1060*5.56</f>
        <v>15125.518799999998</v>
      </c>
      <c r="I1060" s="8">
        <f>(+C1060+E1060+'Current &amp; Proposed Revenues'!D1060*0.79+'Current &amp; Proposed Revenues'!F1060*0.85)*0.8</f>
        <v>4207.9875999999995</v>
      </c>
      <c r="J1060" s="8">
        <f>(+C1060+E1060+'Current &amp; Proposed Revenues'!D1060*0.79+'Current &amp; Proposed Revenues'!F1060*0.85)*0.2</f>
        <v>1051.9968999999999</v>
      </c>
      <c r="K1060" s="8">
        <f t="shared" si="127"/>
        <v>20385.503299999997</v>
      </c>
      <c r="L1060" s="8">
        <f t="shared" si="128"/>
        <v>4077.1006600000001</v>
      </c>
      <c r="M1060" s="8">
        <f t="shared" si="129"/>
        <v>11212.026815000001</v>
      </c>
      <c r="N1060" s="8">
        <f t="shared" si="130"/>
        <v>5096.3758250000001</v>
      </c>
      <c r="O1060" s="8">
        <f t="shared" si="131"/>
        <v>20385.5033</v>
      </c>
    </row>
    <row r="1061" spans="1:15" outlineLevel="2" x14ac:dyDescent="0.25">
      <c r="A1061" s="1" t="s">
        <v>920</v>
      </c>
      <c r="B1061" s="1" t="s">
        <v>928</v>
      </c>
      <c r="C1061" s="13">
        <v>0</v>
      </c>
      <c r="D1061" s="13">
        <v>0</v>
      </c>
      <c r="E1061" s="13">
        <v>0</v>
      </c>
      <c r="F1061" s="13">
        <v>115.38</v>
      </c>
      <c r="G1061" s="8">
        <v>115.38</v>
      </c>
      <c r="H1061" s="8">
        <f>+'Current &amp; Proposed Revenues'!D1061*1.08+'Current &amp; Proposed Revenues'!F1061*5.56</f>
        <v>100.08</v>
      </c>
      <c r="I1061" s="8">
        <f>(+C1061+E1061+'Current &amp; Proposed Revenues'!D1061*0.79+'Current &amp; Proposed Revenues'!F1061*0.85)*0.8</f>
        <v>12.24</v>
      </c>
      <c r="J1061" s="8">
        <f>(+C1061+E1061+'Current &amp; Proposed Revenues'!D1061*0.79+'Current &amp; Proposed Revenues'!F1061*0.85)*0.2</f>
        <v>3.06</v>
      </c>
      <c r="K1061" s="8">
        <f t="shared" si="127"/>
        <v>115.38</v>
      </c>
      <c r="L1061" s="8">
        <f t="shared" si="128"/>
        <v>23.076000000000001</v>
      </c>
      <c r="M1061" s="8">
        <f t="shared" si="129"/>
        <v>63.459000000000003</v>
      </c>
      <c r="N1061" s="8">
        <f t="shared" si="130"/>
        <v>28.844999999999999</v>
      </c>
      <c r="O1061" s="8">
        <f t="shared" si="131"/>
        <v>115.38</v>
      </c>
    </row>
    <row r="1062" spans="1:15" outlineLevel="2" x14ac:dyDescent="0.25">
      <c r="A1062" s="1" t="s">
        <v>920</v>
      </c>
      <c r="B1062" s="1" t="s">
        <v>929</v>
      </c>
      <c r="C1062" s="13">
        <v>2325.8785000000003</v>
      </c>
      <c r="D1062" s="13">
        <v>2859.6414000000004</v>
      </c>
      <c r="E1062" s="13">
        <v>276.233</v>
      </c>
      <c r="F1062" s="13">
        <v>7938.2722000000003</v>
      </c>
      <c r="G1062" s="8">
        <v>13400.025100000003</v>
      </c>
      <c r="H1062" s="8">
        <f>+'Current &amp; Proposed Revenues'!D1062*1.08+'Current &amp; Proposed Revenues'!F1062*5.56</f>
        <v>8537.1728000000003</v>
      </c>
      <c r="I1062" s="8">
        <f>(+C1062+E1062+'Current &amp; Proposed Revenues'!D1062*0.79+'Current &amp; Proposed Revenues'!F1062*0.85)*0.8</f>
        <v>3890.2818400000006</v>
      </c>
      <c r="J1062" s="8">
        <f>(+C1062+E1062+'Current &amp; Proposed Revenues'!D1062*0.79+'Current &amp; Proposed Revenues'!F1062*0.85)*0.2</f>
        <v>972.57046000000014</v>
      </c>
      <c r="K1062" s="8">
        <f t="shared" si="127"/>
        <v>13400.025100000001</v>
      </c>
      <c r="L1062" s="8">
        <f t="shared" si="128"/>
        <v>2680.0050200000005</v>
      </c>
      <c r="M1062" s="8">
        <f t="shared" si="129"/>
        <v>7370.0138050000023</v>
      </c>
      <c r="N1062" s="8">
        <f t="shared" si="130"/>
        <v>3350.0062750000006</v>
      </c>
      <c r="O1062" s="8">
        <f t="shared" si="131"/>
        <v>13400.025100000003</v>
      </c>
    </row>
    <row r="1063" spans="1:15" outlineLevel="2" x14ac:dyDescent="0.25">
      <c r="A1063" s="1" t="s">
        <v>920</v>
      </c>
      <c r="B1063" s="1" t="s">
        <v>899</v>
      </c>
      <c r="C1063" s="13">
        <v>172.22</v>
      </c>
      <c r="D1063" s="13">
        <v>379.61</v>
      </c>
      <c r="E1063" s="13">
        <v>0</v>
      </c>
      <c r="F1063" s="13">
        <v>512.79999999999995</v>
      </c>
      <c r="G1063" s="8">
        <v>1064.6300000000001</v>
      </c>
      <c r="H1063" s="8">
        <f>+'Current &amp; Proposed Revenues'!D1063*1.08+'Current &amp; Proposed Revenues'!F1063*5.56</f>
        <v>664.04</v>
      </c>
      <c r="I1063" s="8">
        <f>(+C1063+E1063+'Current &amp; Proposed Revenues'!D1063*0.79+'Current &amp; Proposed Revenues'!F1063*0.85)*0.8</f>
        <v>320.47200000000004</v>
      </c>
      <c r="J1063" s="8">
        <f>(+C1063+E1063+'Current &amp; Proposed Revenues'!D1063*0.79+'Current &amp; Proposed Revenues'!F1063*0.85)*0.2</f>
        <v>80.118000000000009</v>
      </c>
      <c r="K1063" s="8">
        <f t="shared" si="127"/>
        <v>1064.6299999999999</v>
      </c>
      <c r="L1063" s="8">
        <f t="shared" si="128"/>
        <v>212.92600000000004</v>
      </c>
      <c r="M1063" s="8">
        <f t="shared" si="129"/>
        <v>585.54650000000015</v>
      </c>
      <c r="N1063" s="8">
        <f t="shared" si="130"/>
        <v>266.15750000000003</v>
      </c>
      <c r="O1063" s="8">
        <f t="shared" si="131"/>
        <v>1064.6300000000001</v>
      </c>
    </row>
    <row r="1064" spans="1:15" outlineLevel="2" x14ac:dyDescent="0.25">
      <c r="A1064" s="1" t="s">
        <v>920</v>
      </c>
      <c r="B1064" s="1" t="s">
        <v>930</v>
      </c>
      <c r="C1064" s="13">
        <v>870.58</v>
      </c>
      <c r="D1064" s="13">
        <v>2109.0607999999997</v>
      </c>
      <c r="E1064" s="13">
        <v>1355.1379999999999</v>
      </c>
      <c r="F1064" s="13">
        <v>4884.42</v>
      </c>
      <c r="G1064" s="8">
        <v>9219.1988000000001</v>
      </c>
      <c r="H1064" s="8">
        <f>+'Current &amp; Proposed Revenues'!D1064*1.08+'Current &amp; Proposed Revenues'!F1064*5.56</f>
        <v>5454.7871999999988</v>
      </c>
      <c r="I1064" s="8">
        <f>(+C1064+E1064+'Current &amp; Proposed Revenues'!D1064*0.79+'Current &amp; Proposed Revenues'!F1064*0.85)*0.8</f>
        <v>3011.5292799999997</v>
      </c>
      <c r="J1064" s="8">
        <f>(+C1064+E1064+'Current &amp; Proposed Revenues'!D1064*0.79+'Current &amp; Proposed Revenues'!F1064*0.85)*0.2</f>
        <v>752.88231999999994</v>
      </c>
      <c r="K1064" s="8">
        <f t="shared" si="127"/>
        <v>9219.1987999999983</v>
      </c>
      <c r="L1064" s="8">
        <f t="shared" si="128"/>
        <v>1843.8397600000001</v>
      </c>
      <c r="M1064" s="8">
        <f t="shared" si="129"/>
        <v>5070.5593400000007</v>
      </c>
      <c r="N1064" s="8">
        <f t="shared" si="130"/>
        <v>2304.7997</v>
      </c>
      <c r="O1064" s="8">
        <f t="shared" si="131"/>
        <v>9219.1988000000001</v>
      </c>
    </row>
    <row r="1065" spans="1:15" outlineLevel="2" x14ac:dyDescent="0.25">
      <c r="A1065" s="1" t="s">
        <v>920</v>
      </c>
      <c r="B1065" s="1" t="s">
        <v>901</v>
      </c>
      <c r="C1065" s="13">
        <v>405.27000000000004</v>
      </c>
      <c r="D1065" s="13">
        <v>1299.463</v>
      </c>
      <c r="E1065" s="13">
        <v>404.59999999999997</v>
      </c>
      <c r="F1065" s="13">
        <v>2461.44</v>
      </c>
      <c r="G1065" s="8">
        <v>4570.7730000000001</v>
      </c>
      <c r="H1065" s="8">
        <f>+'Current &amp; Proposed Revenues'!D1065*1.08+'Current &amp; Proposed Revenues'!F1065*5.56</f>
        <v>2885.5320000000002</v>
      </c>
      <c r="I1065" s="8">
        <f>(+C1065+E1065+'Current &amp; Proposed Revenues'!D1065*0.79+'Current &amp; Proposed Revenues'!F1065*0.85)*0.8</f>
        <v>1348.1928</v>
      </c>
      <c r="J1065" s="8">
        <f>(+C1065+E1065+'Current &amp; Proposed Revenues'!D1065*0.79+'Current &amp; Proposed Revenues'!F1065*0.85)*0.2</f>
        <v>337.04820000000001</v>
      </c>
      <c r="K1065" s="8">
        <f t="shared" si="127"/>
        <v>4570.7730000000001</v>
      </c>
      <c r="L1065" s="8">
        <f t="shared" si="128"/>
        <v>914.15460000000007</v>
      </c>
      <c r="M1065" s="8">
        <f t="shared" si="129"/>
        <v>2513.9251500000005</v>
      </c>
      <c r="N1065" s="8">
        <f t="shared" si="130"/>
        <v>1142.69325</v>
      </c>
      <c r="O1065" s="8">
        <f t="shared" si="131"/>
        <v>4570.773000000001</v>
      </c>
    </row>
    <row r="1066" spans="1:15" outlineLevel="2" x14ac:dyDescent="0.25">
      <c r="A1066" s="1" t="s">
        <v>920</v>
      </c>
      <c r="B1066" s="1" t="s">
        <v>139</v>
      </c>
      <c r="C1066" s="13">
        <v>619.88930000000005</v>
      </c>
      <c r="D1066" s="13">
        <v>2320.7822000000001</v>
      </c>
      <c r="E1066" s="13">
        <v>42.5</v>
      </c>
      <c r="F1066" s="13">
        <v>4731.4133000000002</v>
      </c>
      <c r="G1066" s="8">
        <v>7714.5848000000005</v>
      </c>
      <c r="H1066" s="8">
        <f>+'Current &amp; Proposed Revenues'!D1066*1.08+'Current &amp; Proposed Revenues'!F1066*5.56</f>
        <v>5444.3475999999991</v>
      </c>
      <c r="I1066" s="8">
        <f>(+C1066+E1066+'Current &amp; Proposed Revenues'!D1066*0.79+'Current &amp; Proposed Revenues'!F1066*0.85)*0.8</f>
        <v>1816.1897600000002</v>
      </c>
      <c r="J1066" s="8">
        <f>(+C1066+E1066+'Current &amp; Proposed Revenues'!D1066*0.79+'Current &amp; Proposed Revenues'!F1066*0.85)*0.2</f>
        <v>454.04744000000005</v>
      </c>
      <c r="K1066" s="8">
        <f t="shared" si="127"/>
        <v>7714.5847999999996</v>
      </c>
      <c r="L1066" s="8">
        <f t="shared" si="128"/>
        <v>1542.9169600000002</v>
      </c>
      <c r="M1066" s="8">
        <f t="shared" si="129"/>
        <v>4243.0216400000008</v>
      </c>
      <c r="N1066" s="8">
        <f t="shared" si="130"/>
        <v>1928.6462000000001</v>
      </c>
      <c r="O1066" s="8">
        <f t="shared" si="131"/>
        <v>7714.5848000000015</v>
      </c>
    </row>
    <row r="1067" spans="1:15" outlineLevel="2" x14ac:dyDescent="0.25">
      <c r="A1067" s="1" t="s">
        <v>920</v>
      </c>
      <c r="B1067" s="1" t="s">
        <v>931</v>
      </c>
      <c r="C1067" s="13">
        <v>448.59360000000004</v>
      </c>
      <c r="D1067" s="13">
        <v>448.8</v>
      </c>
      <c r="E1067" s="13">
        <v>204</v>
      </c>
      <c r="F1067" s="13">
        <v>5640.8</v>
      </c>
      <c r="G1067" s="8">
        <v>6742.1936000000005</v>
      </c>
      <c r="H1067" s="8">
        <f>+'Current &amp; Proposed Revenues'!D1067*1.08+'Current &amp; Proposed Revenues'!F1067*5.56</f>
        <v>5151.9999999999991</v>
      </c>
      <c r="I1067" s="8">
        <f>(+C1067+E1067+'Current &amp; Proposed Revenues'!D1067*0.79+'Current &amp; Proposed Revenues'!F1067*0.85)*0.8</f>
        <v>1272.15488</v>
      </c>
      <c r="J1067" s="8">
        <f>(+C1067+E1067+'Current &amp; Proposed Revenues'!D1067*0.79+'Current &amp; Proposed Revenues'!F1067*0.85)*0.2</f>
        <v>318.03872000000001</v>
      </c>
      <c r="K1067" s="8">
        <f t="shared" si="127"/>
        <v>6742.1935999999987</v>
      </c>
      <c r="L1067" s="8">
        <f t="shared" si="128"/>
        <v>1348.4387200000001</v>
      </c>
      <c r="M1067" s="8">
        <f t="shared" si="129"/>
        <v>3708.2064800000007</v>
      </c>
      <c r="N1067" s="8">
        <f t="shared" si="130"/>
        <v>1685.5484000000001</v>
      </c>
      <c r="O1067" s="8">
        <f t="shared" si="131"/>
        <v>6742.1936000000005</v>
      </c>
    </row>
    <row r="1068" spans="1:15" outlineLevel="2" x14ac:dyDescent="0.25">
      <c r="A1068" s="1" t="s">
        <v>920</v>
      </c>
      <c r="B1068" s="1" t="s">
        <v>932</v>
      </c>
      <c r="C1068" s="13">
        <v>522.19000000000005</v>
      </c>
      <c r="D1068" s="13">
        <v>1011.5765000000001</v>
      </c>
      <c r="E1068" s="13">
        <v>0</v>
      </c>
      <c r="F1068" s="13">
        <v>2041.0722000000001</v>
      </c>
      <c r="G1068" s="8">
        <v>3574.8387000000002</v>
      </c>
      <c r="H1068" s="8">
        <f>+'Current &amp; Proposed Revenues'!D1068*1.08+'Current &amp; Proposed Revenues'!F1068*5.56</f>
        <v>2354.6412</v>
      </c>
      <c r="I1068" s="8">
        <f>(+C1068+E1068+'Current &amp; Proposed Revenues'!D1068*0.79+'Current &amp; Proposed Revenues'!F1068*0.85)*0.8</f>
        <v>976.15800000000002</v>
      </c>
      <c r="J1068" s="8">
        <f>(+C1068+E1068+'Current &amp; Proposed Revenues'!D1068*0.79+'Current &amp; Proposed Revenues'!F1068*0.85)*0.2</f>
        <v>244.0395</v>
      </c>
      <c r="K1068" s="8">
        <f t="shared" si="127"/>
        <v>3574.8386999999998</v>
      </c>
      <c r="L1068" s="8">
        <f t="shared" si="128"/>
        <v>714.96774000000005</v>
      </c>
      <c r="M1068" s="8">
        <f t="shared" si="129"/>
        <v>1966.1612850000004</v>
      </c>
      <c r="N1068" s="8">
        <f t="shared" si="130"/>
        <v>893.70967500000006</v>
      </c>
      <c r="O1068" s="8">
        <f t="shared" si="131"/>
        <v>3574.8387000000002</v>
      </c>
    </row>
    <row r="1069" spans="1:15" outlineLevel="2" x14ac:dyDescent="0.25">
      <c r="A1069" s="1" t="s">
        <v>920</v>
      </c>
      <c r="B1069" s="1" t="s">
        <v>933</v>
      </c>
      <c r="C1069" s="13">
        <v>197.5</v>
      </c>
      <c r="D1069" s="13">
        <v>252.45000000000002</v>
      </c>
      <c r="E1069" s="13">
        <v>95.2</v>
      </c>
      <c r="F1069" s="13">
        <v>1897.3600000000001</v>
      </c>
      <c r="G1069" s="8">
        <v>2442.5100000000002</v>
      </c>
      <c r="H1069" s="8">
        <f>+'Current &amp; Proposed Revenues'!D1069*1.08+'Current &amp; Proposed Revenues'!F1069*5.56</f>
        <v>1791.56</v>
      </c>
      <c r="I1069" s="8">
        <f>(+C1069+E1069+'Current &amp; Proposed Revenues'!D1069*0.79+'Current &amp; Proposed Revenues'!F1069*0.85)*0.8</f>
        <v>520.7600000000001</v>
      </c>
      <c r="J1069" s="8">
        <f>(+C1069+E1069+'Current &amp; Proposed Revenues'!D1069*0.79+'Current &amp; Proposed Revenues'!F1069*0.85)*0.2</f>
        <v>130.19000000000003</v>
      </c>
      <c r="K1069" s="8">
        <f t="shared" si="127"/>
        <v>2442.5100000000002</v>
      </c>
      <c r="L1069" s="8">
        <f t="shared" si="128"/>
        <v>488.50200000000007</v>
      </c>
      <c r="M1069" s="8">
        <f t="shared" si="129"/>
        <v>1343.3805000000002</v>
      </c>
      <c r="N1069" s="8">
        <f t="shared" si="130"/>
        <v>610.62750000000005</v>
      </c>
      <c r="O1069" s="8">
        <f t="shared" si="131"/>
        <v>2442.5100000000002</v>
      </c>
    </row>
    <row r="1070" spans="1:15" outlineLevel="2" x14ac:dyDescent="0.25">
      <c r="A1070" s="1" t="s">
        <v>920</v>
      </c>
      <c r="B1070" s="1" t="s">
        <v>934</v>
      </c>
      <c r="C1070" s="13">
        <v>1792.6679999999999</v>
      </c>
      <c r="D1070" s="13">
        <v>1305.26</v>
      </c>
      <c r="E1070" s="13">
        <v>387.87199999999996</v>
      </c>
      <c r="F1070" s="13">
        <v>5767.9103000000005</v>
      </c>
      <c r="G1070" s="8">
        <v>9253.7103000000006</v>
      </c>
      <c r="H1070" s="8">
        <f>+'Current &amp; Proposed Revenues'!D1070*1.08+'Current &amp; Proposed Revenues'!F1070*5.56</f>
        <v>5756.8948</v>
      </c>
      <c r="I1070" s="8">
        <f>(+C1070+E1070+'Current &amp; Proposed Revenues'!D1070*0.79+'Current &amp; Proposed Revenues'!F1070*0.85)*0.8</f>
        <v>2797.4524000000001</v>
      </c>
      <c r="J1070" s="8">
        <f>(+C1070+E1070+'Current &amp; Proposed Revenues'!D1070*0.79+'Current &amp; Proposed Revenues'!F1070*0.85)*0.2</f>
        <v>699.36310000000003</v>
      </c>
      <c r="K1070" s="8">
        <f t="shared" si="127"/>
        <v>9253.7103000000006</v>
      </c>
      <c r="L1070" s="8">
        <f t="shared" si="128"/>
        <v>1850.7420600000003</v>
      </c>
      <c r="M1070" s="8">
        <f t="shared" si="129"/>
        <v>5089.5406650000004</v>
      </c>
      <c r="N1070" s="8">
        <f t="shared" si="130"/>
        <v>2313.4275750000002</v>
      </c>
      <c r="O1070" s="8">
        <f t="shared" si="131"/>
        <v>9253.7103000000006</v>
      </c>
    </row>
    <row r="1071" spans="1:15" outlineLevel="2" x14ac:dyDescent="0.25">
      <c r="A1071" s="1" t="s">
        <v>920</v>
      </c>
      <c r="B1071" s="1" t="s">
        <v>935</v>
      </c>
      <c r="C1071" s="13">
        <v>379.61079999999998</v>
      </c>
      <c r="D1071" s="13">
        <v>644.8134</v>
      </c>
      <c r="E1071" s="13">
        <v>31.237500000000001</v>
      </c>
      <c r="F1071" s="13">
        <v>499.98</v>
      </c>
      <c r="G1071" s="8">
        <v>1555.6416999999999</v>
      </c>
      <c r="H1071" s="8">
        <f>+'Current &amp; Proposed Revenues'!D1071*1.08+'Current &amp; Proposed Revenues'!F1071*5.56</f>
        <v>806.08559999999989</v>
      </c>
      <c r="I1071" s="8">
        <f>(+C1071+E1071+'Current &amp; Proposed Revenues'!D1071*0.79+'Current &amp; Proposed Revenues'!F1071*0.85)*0.8</f>
        <v>599.64488000000006</v>
      </c>
      <c r="J1071" s="8">
        <f>(+C1071+E1071+'Current &amp; Proposed Revenues'!D1071*0.79+'Current &amp; Proposed Revenues'!F1071*0.85)*0.2</f>
        <v>149.91122000000001</v>
      </c>
      <c r="K1071" s="8">
        <f t="shared" si="127"/>
        <v>1555.6416999999999</v>
      </c>
      <c r="L1071" s="8">
        <f t="shared" si="128"/>
        <v>311.12833999999998</v>
      </c>
      <c r="M1071" s="8">
        <f t="shared" si="129"/>
        <v>855.602935</v>
      </c>
      <c r="N1071" s="8">
        <f t="shared" si="130"/>
        <v>388.91042499999998</v>
      </c>
      <c r="O1071" s="8">
        <f t="shared" si="131"/>
        <v>1555.6417000000001</v>
      </c>
    </row>
    <row r="1072" spans="1:15" outlineLevel="2" x14ac:dyDescent="0.25">
      <c r="A1072" s="1" t="s">
        <v>920</v>
      </c>
      <c r="B1072" s="1" t="s">
        <v>335</v>
      </c>
      <c r="C1072" s="13">
        <v>1200.4445000000001</v>
      </c>
      <c r="D1072" s="13">
        <v>3592.0830000000005</v>
      </c>
      <c r="E1072" s="13">
        <v>0</v>
      </c>
      <c r="F1072" s="13">
        <v>6077.5133000000005</v>
      </c>
      <c r="G1072" s="8">
        <v>10870.040800000001</v>
      </c>
      <c r="H1072" s="8">
        <f>+'Current &amp; Proposed Revenues'!D1072*1.08+'Current &amp; Proposed Revenues'!F1072*5.56</f>
        <v>7346.1747999999998</v>
      </c>
      <c r="I1072" s="8">
        <f>(+C1072+E1072+'Current &amp; Proposed Revenues'!D1072*0.79+'Current &amp; Proposed Revenues'!F1072*0.85)*0.8</f>
        <v>2819.0928000000004</v>
      </c>
      <c r="J1072" s="8">
        <f>(+C1072+E1072+'Current &amp; Proposed Revenues'!D1072*0.79+'Current &amp; Proposed Revenues'!F1072*0.85)*0.2</f>
        <v>704.77320000000009</v>
      </c>
      <c r="K1072" s="8">
        <f t="shared" si="127"/>
        <v>10870.040799999999</v>
      </c>
      <c r="L1072" s="8">
        <f t="shared" si="128"/>
        <v>2174.0081600000003</v>
      </c>
      <c r="M1072" s="8">
        <f t="shared" si="129"/>
        <v>5978.5224400000006</v>
      </c>
      <c r="N1072" s="8">
        <f t="shared" si="130"/>
        <v>2717.5102000000002</v>
      </c>
      <c r="O1072" s="8">
        <f t="shared" si="131"/>
        <v>10870.040800000001</v>
      </c>
    </row>
    <row r="1073" spans="1:15" outlineLevel="2" x14ac:dyDescent="0.25">
      <c r="A1073" s="1" t="s">
        <v>920</v>
      </c>
      <c r="B1073" s="1" t="s">
        <v>936</v>
      </c>
      <c r="C1073" s="13">
        <v>0</v>
      </c>
      <c r="D1073" s="13">
        <v>74.800000000000011</v>
      </c>
      <c r="E1073" s="13">
        <v>0</v>
      </c>
      <c r="F1073" s="13">
        <v>25.64</v>
      </c>
      <c r="G1073" s="8">
        <v>100.44000000000001</v>
      </c>
      <c r="H1073" s="8">
        <f>+'Current &amp; Proposed Revenues'!D1073*1.08+'Current &amp; Proposed Revenues'!F1073*5.56</f>
        <v>65.44</v>
      </c>
      <c r="I1073" s="8">
        <f>(+C1073+E1073+'Current &amp; Proposed Revenues'!D1073*0.79+'Current &amp; Proposed Revenues'!F1073*0.85)*0.8</f>
        <v>28</v>
      </c>
      <c r="J1073" s="8">
        <f>(+C1073+E1073+'Current &amp; Proposed Revenues'!D1073*0.79+'Current &amp; Proposed Revenues'!F1073*0.85)*0.2</f>
        <v>7</v>
      </c>
      <c r="K1073" s="8">
        <f t="shared" si="127"/>
        <v>100.44</v>
      </c>
      <c r="L1073" s="8">
        <f t="shared" si="128"/>
        <v>20.088000000000005</v>
      </c>
      <c r="M1073" s="8">
        <f t="shared" si="129"/>
        <v>55.242000000000012</v>
      </c>
      <c r="N1073" s="8">
        <f t="shared" si="130"/>
        <v>25.110000000000003</v>
      </c>
      <c r="O1073" s="8">
        <f t="shared" si="131"/>
        <v>100.44000000000001</v>
      </c>
    </row>
    <row r="1074" spans="1:15" outlineLevel="2" x14ac:dyDescent="0.25">
      <c r="A1074" s="1" t="s">
        <v>920</v>
      </c>
      <c r="B1074" s="1" t="s">
        <v>937</v>
      </c>
      <c r="C1074" s="13">
        <v>418.24969999999996</v>
      </c>
      <c r="D1074" s="13">
        <v>941.02140000000009</v>
      </c>
      <c r="E1074" s="13">
        <v>831.58900000000006</v>
      </c>
      <c r="F1074" s="13">
        <v>230.0549</v>
      </c>
      <c r="G1074" s="8">
        <v>2420.915</v>
      </c>
      <c r="H1074" s="8">
        <f>+'Current &amp; Proposed Revenues'!D1074*1.08+'Current &amp; Proposed Revenues'!F1074*5.56</f>
        <v>743.02600000000007</v>
      </c>
      <c r="I1074" s="8">
        <f>(+C1074+E1074+'Current &amp; Proposed Revenues'!D1074*0.79+'Current &amp; Proposed Revenues'!F1074*0.85)*0.8</f>
        <v>1342.3112000000001</v>
      </c>
      <c r="J1074" s="8">
        <f>(+C1074+E1074+'Current &amp; Proposed Revenues'!D1074*0.79+'Current &amp; Proposed Revenues'!F1074*0.85)*0.2</f>
        <v>335.57780000000002</v>
      </c>
      <c r="K1074" s="8">
        <f t="shared" si="127"/>
        <v>2420.915</v>
      </c>
      <c r="L1074" s="8">
        <f t="shared" si="128"/>
        <v>484.18299999999999</v>
      </c>
      <c r="M1074" s="8">
        <f t="shared" si="129"/>
        <v>1331.50325</v>
      </c>
      <c r="N1074" s="8">
        <f t="shared" si="130"/>
        <v>605.22874999999999</v>
      </c>
      <c r="O1074" s="8">
        <f t="shared" si="131"/>
        <v>2420.915</v>
      </c>
    </row>
    <row r="1075" spans="1:15" outlineLevel="2" x14ac:dyDescent="0.25">
      <c r="A1075" s="1" t="s">
        <v>920</v>
      </c>
      <c r="B1075" s="1" t="s">
        <v>938</v>
      </c>
      <c r="C1075" s="13">
        <v>2006.7501000000002</v>
      </c>
      <c r="D1075" s="13">
        <v>1084.6000000000001</v>
      </c>
      <c r="E1075" s="13">
        <v>436.05</v>
      </c>
      <c r="F1075" s="13">
        <v>5267.2251999999999</v>
      </c>
      <c r="G1075" s="8">
        <v>8794.6252999999997</v>
      </c>
      <c r="H1075" s="8">
        <f>+'Current &amp; Proposed Revenues'!D1075*1.08+'Current &amp; Proposed Revenues'!F1075*5.56</f>
        <v>5195.1631999999991</v>
      </c>
      <c r="I1075" s="8">
        <f>(+C1075+E1075+'Current &amp; Proposed Revenues'!D1075*0.79+'Current &amp; Proposed Revenues'!F1075*0.85)*0.8</f>
        <v>2879.5696800000005</v>
      </c>
      <c r="J1075" s="8">
        <f>(+C1075+E1075+'Current &amp; Proposed Revenues'!D1075*0.79+'Current &amp; Proposed Revenues'!F1075*0.85)*0.2</f>
        <v>719.89242000000013</v>
      </c>
      <c r="K1075" s="8">
        <f t="shared" si="127"/>
        <v>8794.6252999999997</v>
      </c>
      <c r="L1075" s="8">
        <f t="shared" si="128"/>
        <v>1758.92506</v>
      </c>
      <c r="M1075" s="8">
        <f t="shared" si="129"/>
        <v>4837.0439150000002</v>
      </c>
      <c r="N1075" s="8">
        <f t="shared" si="130"/>
        <v>2198.6563249999999</v>
      </c>
      <c r="O1075" s="8">
        <f t="shared" si="131"/>
        <v>8794.6252999999997</v>
      </c>
    </row>
    <row r="1076" spans="1:15" outlineLevel="2" x14ac:dyDescent="0.25">
      <c r="A1076" s="1" t="s">
        <v>920</v>
      </c>
      <c r="B1076" s="1" t="s">
        <v>371</v>
      </c>
      <c r="C1076" s="13">
        <v>571.17000000000007</v>
      </c>
      <c r="D1076" s="13">
        <v>0</v>
      </c>
      <c r="E1076" s="13">
        <v>305.00549999999998</v>
      </c>
      <c r="F1076" s="13">
        <v>1923</v>
      </c>
      <c r="G1076" s="8">
        <v>2799.1755000000003</v>
      </c>
      <c r="H1076" s="8">
        <f>+'Current &amp; Proposed Revenues'!D1076*1.08+'Current &amp; Proposed Revenues'!F1076*5.56</f>
        <v>1667.9999999999998</v>
      </c>
      <c r="I1076" s="8">
        <f>(+C1076+E1076+'Current &amp; Proposed Revenues'!D1076*0.79+'Current &amp; Proposed Revenues'!F1076*0.85)*0.8</f>
        <v>904.94040000000007</v>
      </c>
      <c r="J1076" s="8">
        <f>(+C1076+E1076+'Current &amp; Proposed Revenues'!D1076*0.79+'Current &amp; Proposed Revenues'!F1076*0.85)*0.2</f>
        <v>226.23510000000002</v>
      </c>
      <c r="K1076" s="8">
        <f t="shared" si="127"/>
        <v>2799.1754999999998</v>
      </c>
      <c r="L1076" s="8">
        <f t="shared" si="128"/>
        <v>559.83510000000012</v>
      </c>
      <c r="M1076" s="8">
        <f t="shared" si="129"/>
        <v>1539.5465250000002</v>
      </c>
      <c r="N1076" s="8">
        <f t="shared" si="130"/>
        <v>699.79387500000007</v>
      </c>
      <c r="O1076" s="8">
        <f t="shared" si="131"/>
        <v>2799.1755000000003</v>
      </c>
    </row>
    <row r="1077" spans="1:15" outlineLevel="1" x14ac:dyDescent="0.25">
      <c r="A1077" s="23" t="s">
        <v>1219</v>
      </c>
      <c r="B1077" s="22"/>
      <c r="C1077" s="13">
        <f t="shared" ref="C1077:O1077" si="134">SUBTOTAL(9,C1050:C1076)</f>
        <v>27792.990000000005</v>
      </c>
      <c r="D1077" s="13">
        <f t="shared" si="134"/>
        <v>35570.794049999997</v>
      </c>
      <c r="E1077" s="13">
        <f t="shared" si="134"/>
        <v>10122.037999999997</v>
      </c>
      <c r="F1077" s="13">
        <f t="shared" si="134"/>
        <v>97245.084400000007</v>
      </c>
      <c r="G1077" s="8">
        <f t="shared" si="134"/>
        <v>170730.90645000001</v>
      </c>
      <c r="H1077" s="8">
        <f t="shared" si="134"/>
        <v>104893.43059999998</v>
      </c>
      <c r="I1077" s="8">
        <f t="shared" si="134"/>
        <v>52669.980680000015</v>
      </c>
      <c r="J1077" s="8">
        <f t="shared" si="134"/>
        <v>13167.495170000004</v>
      </c>
      <c r="K1077" s="8">
        <f t="shared" si="134"/>
        <v>170730.90645000001</v>
      </c>
      <c r="L1077" s="8">
        <f t="shared" si="134"/>
        <v>34146.18129</v>
      </c>
      <c r="M1077" s="8">
        <f t="shared" si="134"/>
        <v>93901.998547499985</v>
      </c>
      <c r="N1077" s="8">
        <f t="shared" si="134"/>
        <v>42682.726612500002</v>
      </c>
      <c r="O1077" s="8">
        <f t="shared" si="134"/>
        <v>170730.90645000001</v>
      </c>
    </row>
    <row r="1078" spans="1:15" outlineLevel="2" x14ac:dyDescent="0.25">
      <c r="A1078" s="1" t="s">
        <v>939</v>
      </c>
      <c r="B1078" s="1" t="s">
        <v>940</v>
      </c>
      <c r="C1078" s="13">
        <v>46.61</v>
      </c>
      <c r="D1078" s="13">
        <v>269.28000000000003</v>
      </c>
      <c r="E1078" s="13">
        <v>0</v>
      </c>
      <c r="F1078" s="13">
        <v>0</v>
      </c>
      <c r="G1078" s="8">
        <v>315.89000000000004</v>
      </c>
      <c r="H1078" s="8">
        <f>+'Current &amp; Proposed Revenues'!D1078*1.08+'Current &amp; Proposed Revenues'!F1078*5.56</f>
        <v>155.52000000000001</v>
      </c>
      <c r="I1078" s="8">
        <f>(+C1078+E1078+'Current &amp; Proposed Revenues'!D1078*0.79+'Current &amp; Proposed Revenues'!F1078*0.85)*0.8</f>
        <v>128.29600000000002</v>
      </c>
      <c r="J1078" s="8">
        <f>(+C1078+E1078+'Current &amp; Proposed Revenues'!D1078*0.79+'Current &amp; Proposed Revenues'!F1078*0.85)*0.2</f>
        <v>32.074000000000005</v>
      </c>
      <c r="K1078" s="8">
        <f t="shared" si="127"/>
        <v>315.89000000000004</v>
      </c>
      <c r="L1078" s="8">
        <f t="shared" si="128"/>
        <v>63.178000000000011</v>
      </c>
      <c r="M1078" s="8">
        <f t="shared" si="129"/>
        <v>173.73950000000005</v>
      </c>
      <c r="N1078" s="8">
        <f t="shared" si="130"/>
        <v>78.972500000000011</v>
      </c>
      <c r="O1078" s="8">
        <f t="shared" si="131"/>
        <v>315.8900000000001</v>
      </c>
    </row>
    <row r="1079" spans="1:15" outlineLevel="2" x14ac:dyDescent="0.25">
      <c r="A1079" s="1" t="s">
        <v>939</v>
      </c>
      <c r="B1079" s="1" t="s">
        <v>941</v>
      </c>
      <c r="C1079" s="13">
        <v>198.17940000000002</v>
      </c>
      <c r="D1079" s="13">
        <v>1235.5651</v>
      </c>
      <c r="E1079" s="13">
        <v>43.35</v>
      </c>
      <c r="F1079" s="13">
        <v>3395.3770000000004</v>
      </c>
      <c r="G1079" s="8">
        <v>4872.4715000000006</v>
      </c>
      <c r="H1079" s="8">
        <f>+'Current &amp; Proposed Revenues'!D1079*1.08+'Current &amp; Proposed Revenues'!F1079*5.56</f>
        <v>3658.7204000000002</v>
      </c>
      <c r="I1079" s="8">
        <f>(+C1079+E1079+'Current &amp; Proposed Revenues'!D1079*0.79+'Current &amp; Proposed Revenues'!F1079*0.85)*0.8</f>
        <v>971.00088000000005</v>
      </c>
      <c r="J1079" s="8">
        <f>(+C1079+E1079+'Current &amp; Proposed Revenues'!D1079*0.79+'Current &amp; Proposed Revenues'!F1079*0.85)*0.2</f>
        <v>242.75022000000001</v>
      </c>
      <c r="K1079" s="8">
        <f t="shared" si="127"/>
        <v>4872.4714999999997</v>
      </c>
      <c r="L1079" s="8">
        <f t="shared" si="128"/>
        <v>974.49430000000018</v>
      </c>
      <c r="M1079" s="8">
        <f t="shared" si="129"/>
        <v>2679.8593250000004</v>
      </c>
      <c r="N1079" s="8">
        <f t="shared" si="130"/>
        <v>1218.1178750000001</v>
      </c>
      <c r="O1079" s="8">
        <f t="shared" si="131"/>
        <v>4872.4715000000006</v>
      </c>
    </row>
    <row r="1080" spans="1:15" outlineLevel="2" x14ac:dyDescent="0.25">
      <c r="A1080" s="1" t="s">
        <v>939</v>
      </c>
      <c r="B1080" s="1" t="s">
        <v>942</v>
      </c>
      <c r="C1080" s="13">
        <v>41.870000000000005</v>
      </c>
      <c r="D1080" s="13">
        <v>274.89000000000004</v>
      </c>
      <c r="E1080" s="13">
        <v>0</v>
      </c>
      <c r="F1080" s="13">
        <v>2660.2461499999999</v>
      </c>
      <c r="G1080" s="8">
        <v>2977.0061500000002</v>
      </c>
      <c r="H1080" s="8">
        <f>+'Current &amp; Proposed Revenues'!D1080*1.08+'Current &amp; Proposed Revenues'!F1080*5.56</f>
        <v>2466.2433999999998</v>
      </c>
      <c r="I1080" s="8">
        <f>(+C1080+E1080+'Current &amp; Proposed Revenues'!D1080*0.79+'Current &amp; Proposed Revenues'!F1080*0.85)*0.8</f>
        <v>408.61020000000002</v>
      </c>
      <c r="J1080" s="8">
        <f>(+C1080+E1080+'Current &amp; Proposed Revenues'!D1080*0.79+'Current &amp; Proposed Revenues'!F1080*0.85)*0.2</f>
        <v>102.15255000000001</v>
      </c>
      <c r="K1080" s="8">
        <f t="shared" si="127"/>
        <v>2977.0061499999997</v>
      </c>
      <c r="L1080" s="8">
        <f t="shared" si="128"/>
        <v>595.40123000000006</v>
      </c>
      <c r="M1080" s="8">
        <f t="shared" si="129"/>
        <v>1637.3533825000002</v>
      </c>
      <c r="N1080" s="8">
        <f t="shared" si="130"/>
        <v>744.25153750000004</v>
      </c>
      <c r="O1080" s="8">
        <f t="shared" si="131"/>
        <v>2977.0061500000002</v>
      </c>
    </row>
    <row r="1081" spans="1:15" outlineLevel="2" x14ac:dyDescent="0.25">
      <c r="A1081" s="1" t="s">
        <v>939</v>
      </c>
      <c r="B1081" s="1" t="s">
        <v>356</v>
      </c>
      <c r="C1081" s="13">
        <v>250.43</v>
      </c>
      <c r="D1081" s="13">
        <v>1862.5200000000002</v>
      </c>
      <c r="E1081" s="13">
        <v>0</v>
      </c>
      <c r="F1081" s="13">
        <v>1557.63</v>
      </c>
      <c r="G1081" s="8">
        <v>3670.5800000000004</v>
      </c>
      <c r="H1081" s="8">
        <f>+'Current &amp; Proposed Revenues'!D1081*1.08+'Current &amp; Proposed Revenues'!F1081*5.56</f>
        <v>2426.7600000000002</v>
      </c>
      <c r="I1081" s="8">
        <f>(+C1081+E1081+'Current &amp; Proposed Revenues'!D1081*0.79+'Current &amp; Proposed Revenues'!F1081*0.85)*0.8</f>
        <v>995.05600000000004</v>
      </c>
      <c r="J1081" s="8">
        <f>(+C1081+E1081+'Current &amp; Proposed Revenues'!D1081*0.79+'Current &amp; Proposed Revenues'!F1081*0.85)*0.2</f>
        <v>248.76400000000001</v>
      </c>
      <c r="K1081" s="8">
        <f t="shared" si="127"/>
        <v>3670.5800000000004</v>
      </c>
      <c r="L1081" s="8">
        <f t="shared" si="128"/>
        <v>734.1160000000001</v>
      </c>
      <c r="M1081" s="8">
        <f t="shared" si="129"/>
        <v>2018.8190000000004</v>
      </c>
      <c r="N1081" s="8">
        <f t="shared" si="130"/>
        <v>917.6450000000001</v>
      </c>
      <c r="O1081" s="8">
        <f t="shared" si="131"/>
        <v>3670.5800000000004</v>
      </c>
    </row>
    <row r="1082" spans="1:15" outlineLevel="2" x14ac:dyDescent="0.25">
      <c r="A1082" s="1" t="s">
        <v>939</v>
      </c>
      <c r="B1082" s="1" t="s">
        <v>943</v>
      </c>
      <c r="C1082" s="13">
        <v>38.71</v>
      </c>
      <c r="D1082" s="13">
        <v>506.77000000000004</v>
      </c>
      <c r="E1082" s="13">
        <v>34</v>
      </c>
      <c r="F1082" s="13">
        <v>301.27</v>
      </c>
      <c r="G1082" s="8">
        <v>880.75</v>
      </c>
      <c r="H1082" s="8">
        <f>+'Current &amp; Proposed Revenues'!D1082*1.08+'Current &amp; Proposed Revenues'!F1082*5.56</f>
        <v>554</v>
      </c>
      <c r="I1082" s="8">
        <f>(+C1082+E1082+'Current &amp; Proposed Revenues'!D1082*0.79+'Current &amp; Proposed Revenues'!F1082*0.85)*0.8</f>
        <v>261.40000000000003</v>
      </c>
      <c r="J1082" s="8">
        <f>(+C1082+E1082+'Current &amp; Proposed Revenues'!D1082*0.79+'Current &amp; Proposed Revenues'!F1082*0.85)*0.2</f>
        <v>65.350000000000009</v>
      </c>
      <c r="K1082" s="8">
        <f t="shared" si="127"/>
        <v>880.75000000000011</v>
      </c>
      <c r="L1082" s="8">
        <f t="shared" si="128"/>
        <v>176.15</v>
      </c>
      <c r="M1082" s="8">
        <f t="shared" si="129"/>
        <v>484.41250000000002</v>
      </c>
      <c r="N1082" s="8">
        <f t="shared" si="130"/>
        <v>220.1875</v>
      </c>
      <c r="O1082" s="8">
        <f t="shared" si="131"/>
        <v>880.75</v>
      </c>
    </row>
    <row r="1083" spans="1:15" outlineLevel="2" x14ac:dyDescent="0.25">
      <c r="A1083" s="1" t="s">
        <v>939</v>
      </c>
      <c r="B1083" s="1" t="s">
        <v>944</v>
      </c>
      <c r="C1083" s="13">
        <v>76.63000000000001</v>
      </c>
      <c r="D1083" s="13">
        <v>1441.1155000000001</v>
      </c>
      <c r="E1083" s="13">
        <v>0</v>
      </c>
      <c r="F1083" s="13">
        <v>1025.5999999999999</v>
      </c>
      <c r="G1083" s="8">
        <v>2543.3455000000004</v>
      </c>
      <c r="H1083" s="8">
        <f>+'Current &amp; Proposed Revenues'!D1083*1.08+'Current &amp; Proposed Revenues'!F1083*5.56</f>
        <v>1721.902</v>
      </c>
      <c r="I1083" s="8">
        <f>(+C1083+E1083+'Current &amp; Proposed Revenues'!D1083*0.79+'Current &amp; Proposed Revenues'!F1083*0.85)*0.8</f>
        <v>657.15480000000002</v>
      </c>
      <c r="J1083" s="8">
        <f>(+C1083+E1083+'Current &amp; Proposed Revenues'!D1083*0.79+'Current &amp; Proposed Revenues'!F1083*0.85)*0.2</f>
        <v>164.28870000000001</v>
      </c>
      <c r="K1083" s="8">
        <f t="shared" si="127"/>
        <v>2543.3455000000004</v>
      </c>
      <c r="L1083" s="8">
        <f t="shared" si="128"/>
        <v>508.66910000000007</v>
      </c>
      <c r="M1083" s="8">
        <f t="shared" si="129"/>
        <v>1398.8400250000002</v>
      </c>
      <c r="N1083" s="8">
        <f t="shared" si="130"/>
        <v>635.83637500000009</v>
      </c>
      <c r="O1083" s="8">
        <f t="shared" si="131"/>
        <v>2543.3455000000004</v>
      </c>
    </row>
    <row r="1084" spans="1:15" outlineLevel="2" x14ac:dyDescent="0.25">
      <c r="A1084" s="1" t="s">
        <v>939</v>
      </c>
      <c r="B1084" s="1" t="s">
        <v>399</v>
      </c>
      <c r="C1084" s="13">
        <v>130.65020000000001</v>
      </c>
      <c r="D1084" s="13">
        <v>1242.3905999999999</v>
      </c>
      <c r="E1084" s="13">
        <v>0</v>
      </c>
      <c r="F1084" s="13">
        <v>3262.69</v>
      </c>
      <c r="G1084" s="8">
        <v>4635.7308000000003</v>
      </c>
      <c r="H1084" s="8">
        <f>+'Current &amp; Proposed Revenues'!D1084*1.08+'Current &amp; Proposed Revenues'!F1084*5.56</f>
        <v>3547.5704000000001</v>
      </c>
      <c r="I1084" s="8">
        <f>(+C1084+E1084+'Current &amp; Proposed Revenues'!D1084*0.79+'Current &amp; Proposed Revenues'!F1084*0.85)*0.8</f>
        <v>870.52832000000001</v>
      </c>
      <c r="J1084" s="8">
        <f>(+C1084+E1084+'Current &amp; Proposed Revenues'!D1084*0.79+'Current &amp; Proposed Revenues'!F1084*0.85)*0.2</f>
        <v>217.63208</v>
      </c>
      <c r="K1084" s="8">
        <f t="shared" ref="K1084:K1150" si="135">SUM(H1084:J1084)</f>
        <v>4635.7308000000003</v>
      </c>
      <c r="L1084" s="8">
        <f t="shared" ref="L1084:L1150" si="136">+G1084*0.2</f>
        <v>927.14616000000012</v>
      </c>
      <c r="M1084" s="8">
        <f t="shared" ref="M1084:M1150" si="137">+G1084*0.55</f>
        <v>2549.6519400000002</v>
      </c>
      <c r="N1084" s="8">
        <f t="shared" ref="N1084:N1150" si="138">+G1084*0.25</f>
        <v>1158.9327000000001</v>
      </c>
      <c r="O1084" s="8">
        <f t="shared" ref="O1084:O1150" si="139">SUM(L1084:N1084)</f>
        <v>4635.7308000000003</v>
      </c>
    </row>
    <row r="1085" spans="1:15" outlineLevel="2" x14ac:dyDescent="0.25">
      <c r="A1085" s="1" t="s">
        <v>939</v>
      </c>
      <c r="B1085" s="1" t="s">
        <v>945</v>
      </c>
      <c r="C1085" s="13">
        <v>80.58</v>
      </c>
      <c r="D1085" s="13">
        <v>1071.5848000000001</v>
      </c>
      <c r="E1085" s="13">
        <v>29.75</v>
      </c>
      <c r="F1085" s="13">
        <v>1307.6400000000001</v>
      </c>
      <c r="G1085" s="8">
        <v>2489.5547999999999</v>
      </c>
      <c r="H1085" s="8">
        <f>+'Current &amp; Proposed Revenues'!D1085*1.08+'Current &amp; Proposed Revenues'!F1085*5.56</f>
        <v>1753.1232</v>
      </c>
      <c r="I1085" s="8">
        <f>(+C1085+E1085+'Current &amp; Proposed Revenues'!D1085*0.79+'Current &amp; Proposed Revenues'!F1085*0.85)*0.8</f>
        <v>589.14528000000007</v>
      </c>
      <c r="J1085" s="8">
        <f>(+C1085+E1085+'Current &amp; Proposed Revenues'!D1085*0.79+'Current &amp; Proposed Revenues'!F1085*0.85)*0.2</f>
        <v>147.28632000000002</v>
      </c>
      <c r="K1085" s="8">
        <f t="shared" si="135"/>
        <v>2489.5548000000003</v>
      </c>
      <c r="L1085" s="8">
        <f t="shared" si="136"/>
        <v>497.91095999999999</v>
      </c>
      <c r="M1085" s="8">
        <f t="shared" si="137"/>
        <v>1369.25514</v>
      </c>
      <c r="N1085" s="8">
        <f t="shared" si="138"/>
        <v>622.38869999999997</v>
      </c>
      <c r="O1085" s="8">
        <f t="shared" si="139"/>
        <v>2489.5547999999999</v>
      </c>
    </row>
    <row r="1086" spans="1:15" outlineLevel="2" x14ac:dyDescent="0.25">
      <c r="A1086" s="1" t="s">
        <v>939</v>
      </c>
      <c r="B1086" s="1" t="s">
        <v>946</v>
      </c>
      <c r="C1086" s="13">
        <v>0</v>
      </c>
      <c r="D1086" s="13">
        <v>203.83</v>
      </c>
      <c r="E1086" s="13">
        <v>0</v>
      </c>
      <c r="F1086" s="13">
        <v>275.63</v>
      </c>
      <c r="G1086" s="8">
        <v>479.46000000000004</v>
      </c>
      <c r="H1086" s="8">
        <f>+'Current &amp; Proposed Revenues'!D1086*1.08+'Current &amp; Proposed Revenues'!F1086*5.56</f>
        <v>356.8</v>
      </c>
      <c r="I1086" s="8">
        <f>(+C1086+E1086+'Current &amp; Proposed Revenues'!D1086*0.79+'Current &amp; Proposed Revenues'!F1086*0.85)*0.8</f>
        <v>98.128</v>
      </c>
      <c r="J1086" s="8">
        <f>(+C1086+E1086+'Current &amp; Proposed Revenues'!D1086*0.79+'Current &amp; Proposed Revenues'!F1086*0.85)*0.2</f>
        <v>24.532</v>
      </c>
      <c r="K1086" s="8">
        <f t="shared" si="135"/>
        <v>479.46</v>
      </c>
      <c r="L1086" s="8">
        <f t="shared" si="136"/>
        <v>95.89200000000001</v>
      </c>
      <c r="M1086" s="8">
        <f t="shared" si="137"/>
        <v>263.70300000000003</v>
      </c>
      <c r="N1086" s="8">
        <f t="shared" si="138"/>
        <v>119.86500000000001</v>
      </c>
      <c r="O1086" s="8">
        <f t="shared" si="139"/>
        <v>479.46000000000004</v>
      </c>
    </row>
    <row r="1087" spans="1:15" outlineLevel="2" x14ac:dyDescent="0.25">
      <c r="A1087" s="1" t="s">
        <v>939</v>
      </c>
      <c r="B1087" s="1" t="s">
        <v>947</v>
      </c>
      <c r="C1087" s="13">
        <v>13.43</v>
      </c>
      <c r="D1087" s="13">
        <v>312.73880000000003</v>
      </c>
      <c r="E1087" s="13">
        <v>0</v>
      </c>
      <c r="F1087" s="13">
        <v>0</v>
      </c>
      <c r="G1087" s="8">
        <v>326.16880000000003</v>
      </c>
      <c r="H1087" s="8">
        <f>+'Current &amp; Proposed Revenues'!D1087*1.08+'Current &amp; Proposed Revenues'!F1087*5.56</f>
        <v>180.61920000000003</v>
      </c>
      <c r="I1087" s="8">
        <f>(+C1087+E1087+'Current &amp; Proposed Revenues'!D1087*0.79+'Current &amp; Proposed Revenues'!F1087*0.85)*0.8</f>
        <v>116.43968000000002</v>
      </c>
      <c r="J1087" s="8">
        <f>(+C1087+E1087+'Current &amp; Proposed Revenues'!D1087*0.79+'Current &amp; Proposed Revenues'!F1087*0.85)*0.2</f>
        <v>29.109920000000006</v>
      </c>
      <c r="K1087" s="8">
        <f t="shared" si="135"/>
        <v>326.16880000000003</v>
      </c>
      <c r="L1087" s="8">
        <f t="shared" si="136"/>
        <v>65.233760000000004</v>
      </c>
      <c r="M1087" s="8">
        <f t="shared" si="137"/>
        <v>179.39284000000004</v>
      </c>
      <c r="N1087" s="8">
        <f t="shared" si="138"/>
        <v>81.542200000000008</v>
      </c>
      <c r="O1087" s="8">
        <f t="shared" si="139"/>
        <v>326.16880000000003</v>
      </c>
    </row>
    <row r="1088" spans="1:15" outlineLevel="2" x14ac:dyDescent="0.25">
      <c r="A1088" s="1" t="s">
        <v>939</v>
      </c>
      <c r="B1088" s="1" t="s">
        <v>948</v>
      </c>
      <c r="C1088" s="13">
        <v>71.100000000000009</v>
      </c>
      <c r="D1088" s="13">
        <v>1092.0800000000002</v>
      </c>
      <c r="E1088" s="13">
        <v>0</v>
      </c>
      <c r="F1088" s="13">
        <v>493.57</v>
      </c>
      <c r="G1088" s="8">
        <v>1656.75</v>
      </c>
      <c r="H1088" s="8">
        <f>+'Current &amp; Proposed Revenues'!D1088*1.08+'Current &amp; Proposed Revenues'!F1088*5.56</f>
        <v>1058.8399999999999</v>
      </c>
      <c r="I1088" s="8">
        <f>(+C1088+E1088+'Current &amp; Proposed Revenues'!D1088*0.79+'Current &amp; Proposed Revenues'!F1088*0.85)*0.8</f>
        <v>478.32800000000009</v>
      </c>
      <c r="J1088" s="8">
        <f>(+C1088+E1088+'Current &amp; Proposed Revenues'!D1088*0.79+'Current &amp; Proposed Revenues'!F1088*0.85)*0.2</f>
        <v>119.58200000000002</v>
      </c>
      <c r="K1088" s="8">
        <f t="shared" si="135"/>
        <v>1656.7500000000002</v>
      </c>
      <c r="L1088" s="8">
        <f t="shared" si="136"/>
        <v>331.35</v>
      </c>
      <c r="M1088" s="8">
        <f t="shared" si="137"/>
        <v>911.21250000000009</v>
      </c>
      <c r="N1088" s="8">
        <f t="shared" si="138"/>
        <v>414.1875</v>
      </c>
      <c r="O1088" s="8">
        <f t="shared" si="139"/>
        <v>1656.75</v>
      </c>
    </row>
    <row r="1089" spans="1:15" outlineLevel="2" x14ac:dyDescent="0.25">
      <c r="A1089" s="1" t="s">
        <v>939</v>
      </c>
      <c r="B1089" s="1" t="s">
        <v>380</v>
      </c>
      <c r="C1089" s="13">
        <v>19.75</v>
      </c>
      <c r="D1089" s="13">
        <v>166.43</v>
      </c>
      <c r="E1089" s="13">
        <v>0</v>
      </c>
      <c r="F1089" s="13">
        <v>0</v>
      </c>
      <c r="G1089" s="8">
        <v>186.18</v>
      </c>
      <c r="H1089" s="8">
        <f>+'Current &amp; Proposed Revenues'!D1089*1.08+'Current &amp; Proposed Revenues'!F1089*5.56</f>
        <v>96.12</v>
      </c>
      <c r="I1089" s="8">
        <f>(+C1089+E1089+'Current &amp; Proposed Revenues'!D1089*0.79+'Current &amp; Proposed Revenues'!F1089*0.85)*0.8</f>
        <v>72.048000000000002</v>
      </c>
      <c r="J1089" s="8">
        <f>(+C1089+E1089+'Current &amp; Proposed Revenues'!D1089*0.79+'Current &amp; Proposed Revenues'!F1089*0.85)*0.2</f>
        <v>18.012</v>
      </c>
      <c r="K1089" s="8">
        <f t="shared" si="135"/>
        <v>186.18</v>
      </c>
      <c r="L1089" s="8">
        <f t="shared" si="136"/>
        <v>37.236000000000004</v>
      </c>
      <c r="M1089" s="8">
        <f t="shared" si="137"/>
        <v>102.39900000000002</v>
      </c>
      <c r="N1089" s="8">
        <f t="shared" si="138"/>
        <v>46.545000000000002</v>
      </c>
      <c r="O1089" s="8">
        <f t="shared" si="139"/>
        <v>186.18</v>
      </c>
    </row>
    <row r="1090" spans="1:15" outlineLevel="2" x14ac:dyDescent="0.25">
      <c r="A1090" s="1" t="s">
        <v>939</v>
      </c>
      <c r="B1090" s="1" t="s">
        <v>949</v>
      </c>
      <c r="C1090" s="13">
        <v>46.215000000000003</v>
      </c>
      <c r="D1090" s="13">
        <v>74.800000000000011</v>
      </c>
      <c r="E1090" s="13">
        <v>0</v>
      </c>
      <c r="F1090" s="13">
        <v>192.3</v>
      </c>
      <c r="G1090" s="8">
        <v>313.31500000000005</v>
      </c>
      <c r="H1090" s="8">
        <f>+'Current &amp; Proposed Revenues'!D1090*1.08+'Current &amp; Proposed Revenues'!F1090*5.56</f>
        <v>210</v>
      </c>
      <c r="I1090" s="8">
        <f>(+C1090+E1090+'Current &amp; Proposed Revenues'!D1090*0.79+'Current &amp; Proposed Revenues'!F1090*0.85)*0.8</f>
        <v>82.652000000000001</v>
      </c>
      <c r="J1090" s="8">
        <f>(+C1090+E1090+'Current &amp; Proposed Revenues'!D1090*0.79+'Current &amp; Proposed Revenues'!F1090*0.85)*0.2</f>
        <v>20.663</v>
      </c>
      <c r="K1090" s="8">
        <f t="shared" si="135"/>
        <v>313.315</v>
      </c>
      <c r="L1090" s="8">
        <f t="shared" si="136"/>
        <v>62.663000000000011</v>
      </c>
      <c r="M1090" s="8">
        <f t="shared" si="137"/>
        <v>172.32325000000003</v>
      </c>
      <c r="N1090" s="8">
        <f t="shared" si="138"/>
        <v>78.328750000000014</v>
      </c>
      <c r="O1090" s="8">
        <f t="shared" si="139"/>
        <v>313.31500000000005</v>
      </c>
    </row>
    <row r="1091" spans="1:15" outlineLevel="2" x14ac:dyDescent="0.25">
      <c r="A1091" s="1" t="s">
        <v>939</v>
      </c>
      <c r="B1091" s="1" t="s">
        <v>950</v>
      </c>
      <c r="C1091" s="13">
        <v>61.620000000000005</v>
      </c>
      <c r="D1091" s="13">
        <v>366.52000000000004</v>
      </c>
      <c r="E1091" s="13">
        <v>0</v>
      </c>
      <c r="F1091" s="13">
        <v>801.25</v>
      </c>
      <c r="G1091" s="8">
        <v>1229.3900000000001</v>
      </c>
      <c r="H1091" s="8">
        <f>+'Current &amp; Proposed Revenues'!D1091*1.08+'Current &amp; Proposed Revenues'!F1091*5.56</f>
        <v>906.68000000000006</v>
      </c>
      <c r="I1091" s="8">
        <f>(+C1091+E1091+'Current &amp; Proposed Revenues'!D1091*0.79+'Current &amp; Proposed Revenues'!F1091*0.85)*0.8</f>
        <v>258.16800000000006</v>
      </c>
      <c r="J1091" s="8">
        <f>(+C1091+E1091+'Current &amp; Proposed Revenues'!D1091*0.79+'Current &amp; Proposed Revenues'!F1091*0.85)*0.2</f>
        <v>64.542000000000016</v>
      </c>
      <c r="K1091" s="8">
        <f t="shared" si="135"/>
        <v>1229.3900000000001</v>
      </c>
      <c r="L1091" s="8">
        <f t="shared" si="136"/>
        <v>245.87800000000004</v>
      </c>
      <c r="M1091" s="8">
        <f t="shared" si="137"/>
        <v>676.16450000000009</v>
      </c>
      <c r="N1091" s="8">
        <f t="shared" si="138"/>
        <v>307.34750000000003</v>
      </c>
      <c r="O1091" s="8">
        <f t="shared" si="139"/>
        <v>1229.3900000000001</v>
      </c>
    </row>
    <row r="1092" spans="1:15" outlineLevel="2" x14ac:dyDescent="0.25">
      <c r="A1092" s="1" t="s">
        <v>939</v>
      </c>
      <c r="B1092" s="1" t="s">
        <v>951</v>
      </c>
      <c r="C1092" s="13">
        <v>242.34040000000002</v>
      </c>
      <c r="D1092" s="13">
        <v>1537.7196999999999</v>
      </c>
      <c r="E1092" s="13">
        <v>100.453</v>
      </c>
      <c r="F1092" s="13">
        <v>2775.53</v>
      </c>
      <c r="G1092" s="8">
        <v>4656.0430999999999</v>
      </c>
      <c r="H1092" s="8">
        <f>+'Current &amp; Proposed Revenues'!D1092*1.08+'Current &amp; Proposed Revenues'!F1092*5.56</f>
        <v>3295.5747999999999</v>
      </c>
      <c r="I1092" s="8">
        <f>(+C1092+E1092+'Current &amp; Proposed Revenues'!D1092*0.79+'Current &amp; Proposed Revenues'!F1092*0.85)*0.8</f>
        <v>1088.37464</v>
      </c>
      <c r="J1092" s="8">
        <f>(+C1092+E1092+'Current &amp; Proposed Revenues'!D1092*0.79+'Current &amp; Proposed Revenues'!F1092*0.85)*0.2</f>
        <v>272.09366</v>
      </c>
      <c r="K1092" s="8">
        <f t="shared" si="135"/>
        <v>4656.0431000000008</v>
      </c>
      <c r="L1092" s="8">
        <f t="shared" si="136"/>
        <v>931.20862</v>
      </c>
      <c r="M1092" s="8">
        <f t="shared" si="137"/>
        <v>2560.8237050000002</v>
      </c>
      <c r="N1092" s="8">
        <f t="shared" si="138"/>
        <v>1164.010775</v>
      </c>
      <c r="O1092" s="8">
        <f t="shared" si="139"/>
        <v>4656.0430999999999</v>
      </c>
    </row>
    <row r="1093" spans="1:15" outlineLevel="2" x14ac:dyDescent="0.25">
      <c r="A1093" s="1" t="s">
        <v>939</v>
      </c>
      <c r="B1093" s="1" t="s">
        <v>952</v>
      </c>
      <c r="C1093" s="13">
        <v>0</v>
      </c>
      <c r="D1093" s="13">
        <v>0</v>
      </c>
      <c r="E1093" s="13">
        <v>0</v>
      </c>
      <c r="F1093" s="13">
        <v>141.02000000000001</v>
      </c>
      <c r="G1093" s="8">
        <v>141.02000000000001</v>
      </c>
      <c r="H1093" s="8">
        <f>+'Current &amp; Proposed Revenues'!D1093*1.08+'Current &amp; Proposed Revenues'!F1093*5.56</f>
        <v>122.32</v>
      </c>
      <c r="I1093" s="8">
        <f>(+C1093+E1093+'Current &amp; Proposed Revenues'!D1093*0.79+'Current &amp; Proposed Revenues'!F1093*0.85)*0.8</f>
        <v>14.96</v>
      </c>
      <c r="J1093" s="8">
        <f>(+C1093+E1093+'Current &amp; Proposed Revenues'!D1093*0.79+'Current &amp; Proposed Revenues'!F1093*0.85)*0.2</f>
        <v>3.74</v>
      </c>
      <c r="K1093" s="8">
        <f t="shared" si="135"/>
        <v>141.02000000000001</v>
      </c>
      <c r="L1093" s="8">
        <f t="shared" si="136"/>
        <v>28.204000000000004</v>
      </c>
      <c r="M1093" s="8">
        <f t="shared" si="137"/>
        <v>77.561000000000007</v>
      </c>
      <c r="N1093" s="8">
        <f t="shared" si="138"/>
        <v>35.255000000000003</v>
      </c>
      <c r="O1093" s="8">
        <f t="shared" si="139"/>
        <v>141.02000000000001</v>
      </c>
    </row>
    <row r="1094" spans="1:15" outlineLevel="2" x14ac:dyDescent="0.25">
      <c r="A1094" s="1" t="s">
        <v>939</v>
      </c>
      <c r="B1094" s="1" t="s">
        <v>287</v>
      </c>
      <c r="C1094" s="13">
        <v>101.12</v>
      </c>
      <c r="D1094" s="13">
        <v>658.6327</v>
      </c>
      <c r="E1094" s="13">
        <v>49.3</v>
      </c>
      <c r="F1094" s="13">
        <v>1083.29</v>
      </c>
      <c r="G1094" s="8">
        <v>1892.3426999999999</v>
      </c>
      <c r="H1094" s="8">
        <f>+'Current &amp; Proposed Revenues'!D1094*1.08+'Current &amp; Proposed Revenues'!F1094*5.56</f>
        <v>1320.0268000000001</v>
      </c>
      <c r="I1094" s="8">
        <f>(+C1094+E1094+'Current &amp; Proposed Revenues'!D1094*0.79+'Current &amp; Proposed Revenues'!F1094*0.85)*0.8</f>
        <v>457.85272000000009</v>
      </c>
      <c r="J1094" s="8">
        <f>(+C1094+E1094+'Current &amp; Proposed Revenues'!D1094*0.79+'Current &amp; Proposed Revenues'!F1094*0.85)*0.2</f>
        <v>114.46318000000002</v>
      </c>
      <c r="K1094" s="8">
        <f t="shared" si="135"/>
        <v>1892.3427000000001</v>
      </c>
      <c r="L1094" s="8">
        <f t="shared" si="136"/>
        <v>378.46854000000002</v>
      </c>
      <c r="M1094" s="8">
        <f t="shared" si="137"/>
        <v>1040.788485</v>
      </c>
      <c r="N1094" s="8">
        <f t="shared" si="138"/>
        <v>473.08567499999998</v>
      </c>
      <c r="O1094" s="8">
        <f t="shared" si="139"/>
        <v>1892.3427000000001</v>
      </c>
    </row>
    <row r="1095" spans="1:15" outlineLevel="2" x14ac:dyDescent="0.25">
      <c r="A1095" s="1" t="s">
        <v>939</v>
      </c>
      <c r="B1095" s="1" t="s">
        <v>953</v>
      </c>
      <c r="C1095" s="13">
        <v>123.10570000000001</v>
      </c>
      <c r="D1095" s="13">
        <v>834.0200000000001</v>
      </c>
      <c r="E1095" s="13">
        <v>0</v>
      </c>
      <c r="F1095" s="13">
        <v>0</v>
      </c>
      <c r="G1095" s="8">
        <v>957.12570000000005</v>
      </c>
      <c r="H1095" s="8">
        <f>+'Current &amp; Proposed Revenues'!D1095*1.08+'Current &amp; Proposed Revenues'!F1095*5.56</f>
        <v>481.68</v>
      </c>
      <c r="I1095" s="8">
        <f>(+C1095+E1095+'Current &amp; Proposed Revenues'!D1095*0.79+'Current &amp; Proposed Revenues'!F1095*0.85)*0.8</f>
        <v>380.35656000000006</v>
      </c>
      <c r="J1095" s="8">
        <f>(+C1095+E1095+'Current &amp; Proposed Revenues'!D1095*0.79+'Current &amp; Proposed Revenues'!F1095*0.85)*0.2</f>
        <v>95.089140000000015</v>
      </c>
      <c r="K1095" s="8">
        <f t="shared" si="135"/>
        <v>957.12570000000005</v>
      </c>
      <c r="L1095" s="8">
        <f t="shared" si="136"/>
        <v>191.42514000000003</v>
      </c>
      <c r="M1095" s="8">
        <f t="shared" si="137"/>
        <v>526.4191350000001</v>
      </c>
      <c r="N1095" s="8">
        <f t="shared" si="138"/>
        <v>239.28142500000001</v>
      </c>
      <c r="O1095" s="8">
        <f t="shared" si="139"/>
        <v>957.12570000000017</v>
      </c>
    </row>
    <row r="1096" spans="1:15" outlineLevel="2" x14ac:dyDescent="0.25">
      <c r="A1096" s="1" t="s">
        <v>939</v>
      </c>
      <c r="B1096" s="1" t="s">
        <v>368</v>
      </c>
      <c r="C1096" s="13">
        <v>66.36</v>
      </c>
      <c r="D1096" s="13">
        <v>986.89250000000004</v>
      </c>
      <c r="E1096" s="13">
        <v>0</v>
      </c>
      <c r="F1096" s="13">
        <v>269.22000000000003</v>
      </c>
      <c r="G1096" s="8">
        <v>1322.4725000000001</v>
      </c>
      <c r="H1096" s="8">
        <f>+'Current &amp; Proposed Revenues'!D1096*1.08+'Current &amp; Proposed Revenues'!F1096*5.56</f>
        <v>803.49</v>
      </c>
      <c r="I1096" s="8">
        <f>(+C1096+E1096+'Current &amp; Proposed Revenues'!D1096*0.79+'Current &amp; Proposed Revenues'!F1096*0.85)*0.8</f>
        <v>415.18600000000009</v>
      </c>
      <c r="J1096" s="8">
        <f>(+C1096+E1096+'Current &amp; Proposed Revenues'!D1096*0.79+'Current &amp; Proposed Revenues'!F1096*0.85)*0.2</f>
        <v>103.79650000000002</v>
      </c>
      <c r="K1096" s="8">
        <f t="shared" si="135"/>
        <v>1322.4725000000001</v>
      </c>
      <c r="L1096" s="8">
        <f t="shared" si="136"/>
        <v>264.49450000000002</v>
      </c>
      <c r="M1096" s="8">
        <f t="shared" si="137"/>
        <v>727.3598750000001</v>
      </c>
      <c r="N1096" s="8">
        <f t="shared" si="138"/>
        <v>330.61812500000002</v>
      </c>
      <c r="O1096" s="8">
        <f t="shared" si="139"/>
        <v>1322.4725000000001</v>
      </c>
    </row>
    <row r="1097" spans="1:15" outlineLevel="2" x14ac:dyDescent="0.25">
      <c r="A1097" s="1" t="s">
        <v>939</v>
      </c>
      <c r="B1097" s="1" t="s">
        <v>954</v>
      </c>
      <c r="C1097" s="13">
        <v>181.66050000000001</v>
      </c>
      <c r="D1097" s="13">
        <v>412.14800000000002</v>
      </c>
      <c r="E1097" s="13">
        <v>14.45</v>
      </c>
      <c r="F1097" s="13">
        <v>1393.4699000000001</v>
      </c>
      <c r="G1097" s="8">
        <v>2001.7284000000002</v>
      </c>
      <c r="H1097" s="8">
        <f>+'Current &amp; Proposed Revenues'!D1097*1.08+'Current &amp; Proposed Revenues'!F1097*5.56</f>
        <v>1446.7203999999997</v>
      </c>
      <c r="I1097" s="8">
        <f>(+C1097+E1097+'Current &amp; Proposed Revenues'!D1097*0.79+'Current &amp; Proposed Revenues'!F1097*0.85)*0.8</f>
        <v>444.00640000000004</v>
      </c>
      <c r="J1097" s="8">
        <f>(+C1097+E1097+'Current &amp; Proposed Revenues'!D1097*0.79+'Current &amp; Proposed Revenues'!F1097*0.85)*0.2</f>
        <v>111.00160000000001</v>
      </c>
      <c r="K1097" s="8">
        <f t="shared" si="135"/>
        <v>2001.7283999999997</v>
      </c>
      <c r="L1097" s="8">
        <f t="shared" si="136"/>
        <v>400.34568000000007</v>
      </c>
      <c r="M1097" s="8">
        <f t="shared" si="137"/>
        <v>1100.9506200000003</v>
      </c>
      <c r="N1097" s="8">
        <f t="shared" si="138"/>
        <v>500.43210000000005</v>
      </c>
      <c r="O1097" s="8">
        <f t="shared" si="139"/>
        <v>2001.7284000000004</v>
      </c>
    </row>
    <row r="1098" spans="1:15" outlineLevel="2" x14ac:dyDescent="0.25">
      <c r="A1098" s="1" t="s">
        <v>939</v>
      </c>
      <c r="B1098" s="1" t="s">
        <v>955</v>
      </c>
      <c r="C1098" s="13">
        <v>23.700000000000003</v>
      </c>
      <c r="D1098" s="13">
        <v>0</v>
      </c>
      <c r="E1098" s="13">
        <v>0</v>
      </c>
      <c r="F1098" s="13">
        <v>275.02105</v>
      </c>
      <c r="G1098" s="8">
        <v>298.72104999999999</v>
      </c>
      <c r="H1098" s="8">
        <f>+'Current &amp; Proposed Revenues'!D1098*1.08+'Current &amp; Proposed Revenues'!F1098*5.56</f>
        <v>238.55179999999999</v>
      </c>
      <c r="I1098" s="8">
        <f>(+C1098+E1098+'Current &amp; Proposed Revenues'!D1098*0.79+'Current &amp; Proposed Revenues'!F1098*0.85)*0.8</f>
        <v>48.135400000000004</v>
      </c>
      <c r="J1098" s="8">
        <f>(+C1098+E1098+'Current &amp; Proposed Revenues'!D1098*0.79+'Current &amp; Proposed Revenues'!F1098*0.85)*0.2</f>
        <v>12.033850000000001</v>
      </c>
      <c r="K1098" s="8">
        <f t="shared" si="135"/>
        <v>298.72104999999999</v>
      </c>
      <c r="L1098" s="8">
        <f t="shared" si="136"/>
        <v>59.744210000000002</v>
      </c>
      <c r="M1098" s="8">
        <f t="shared" si="137"/>
        <v>164.29657750000001</v>
      </c>
      <c r="N1098" s="8">
        <f t="shared" si="138"/>
        <v>74.680262499999998</v>
      </c>
      <c r="O1098" s="8">
        <f t="shared" si="139"/>
        <v>298.72104999999999</v>
      </c>
    </row>
    <row r="1099" spans="1:15" outlineLevel="2" x14ac:dyDescent="0.25">
      <c r="A1099" s="1" t="s">
        <v>939</v>
      </c>
      <c r="B1099" s="1" t="s">
        <v>956</v>
      </c>
      <c r="C1099" s="13">
        <v>84.008600000000001</v>
      </c>
      <c r="D1099" s="13">
        <v>1080.8787</v>
      </c>
      <c r="E1099" s="13">
        <v>0</v>
      </c>
      <c r="F1099" s="13">
        <v>923.04</v>
      </c>
      <c r="G1099" s="8">
        <v>2087.9272999999998</v>
      </c>
      <c r="H1099" s="8">
        <f>+'Current &amp; Proposed Revenues'!D1099*1.08+'Current &amp; Proposed Revenues'!F1099*5.56</f>
        <v>1424.8908000000001</v>
      </c>
      <c r="I1099" s="8">
        <f>(+C1099+E1099+'Current &amp; Proposed Revenues'!D1099*0.79+'Current &amp; Proposed Revenues'!F1099*0.85)*0.8</f>
        <v>530.42920000000004</v>
      </c>
      <c r="J1099" s="8">
        <f>(+C1099+E1099+'Current &amp; Proposed Revenues'!D1099*0.79+'Current &amp; Proposed Revenues'!F1099*0.85)*0.2</f>
        <v>132.60730000000001</v>
      </c>
      <c r="K1099" s="8">
        <f t="shared" si="135"/>
        <v>2087.9273000000003</v>
      </c>
      <c r="L1099" s="8">
        <f t="shared" si="136"/>
        <v>417.58546000000001</v>
      </c>
      <c r="M1099" s="8">
        <f t="shared" si="137"/>
        <v>1148.360015</v>
      </c>
      <c r="N1099" s="8">
        <f t="shared" si="138"/>
        <v>521.98182499999996</v>
      </c>
      <c r="O1099" s="8">
        <f t="shared" si="139"/>
        <v>2087.9272999999998</v>
      </c>
    </row>
    <row r="1100" spans="1:15" outlineLevel="2" x14ac:dyDescent="0.25">
      <c r="A1100" s="1" t="s">
        <v>939</v>
      </c>
      <c r="B1100" s="1" t="s">
        <v>957</v>
      </c>
      <c r="C1100" s="13">
        <v>23.700000000000003</v>
      </c>
      <c r="D1100" s="13">
        <v>214.11500000000001</v>
      </c>
      <c r="E1100" s="13">
        <v>25.5</v>
      </c>
      <c r="F1100" s="13">
        <v>397.42</v>
      </c>
      <c r="G1100" s="8">
        <v>660.73500000000001</v>
      </c>
      <c r="H1100" s="8">
        <f>+'Current &amp; Proposed Revenues'!D1100*1.08+'Current &amp; Proposed Revenues'!F1100*5.56</f>
        <v>468.38</v>
      </c>
      <c r="I1100" s="8">
        <f>(+C1100+E1100+'Current &amp; Proposed Revenues'!D1100*0.79+'Current &amp; Proposed Revenues'!F1100*0.85)*0.8</f>
        <v>153.88400000000001</v>
      </c>
      <c r="J1100" s="8">
        <f>(+C1100+E1100+'Current &amp; Proposed Revenues'!D1100*0.79+'Current &amp; Proposed Revenues'!F1100*0.85)*0.2</f>
        <v>38.471000000000004</v>
      </c>
      <c r="K1100" s="8">
        <f t="shared" si="135"/>
        <v>660.73500000000001</v>
      </c>
      <c r="L1100" s="8">
        <f t="shared" si="136"/>
        <v>132.14700000000002</v>
      </c>
      <c r="M1100" s="8">
        <f t="shared" si="137"/>
        <v>363.40425000000005</v>
      </c>
      <c r="N1100" s="8">
        <f t="shared" si="138"/>
        <v>165.18375</v>
      </c>
      <c r="O1100" s="8">
        <f t="shared" si="139"/>
        <v>660.73500000000013</v>
      </c>
    </row>
    <row r="1101" spans="1:15" outlineLevel="2" x14ac:dyDescent="0.25">
      <c r="A1101" s="1" t="s">
        <v>939</v>
      </c>
      <c r="B1101" s="1" t="s">
        <v>958</v>
      </c>
      <c r="C1101" s="13">
        <v>10.27</v>
      </c>
      <c r="D1101" s="13">
        <v>0</v>
      </c>
      <c r="E1101" s="13">
        <v>0</v>
      </c>
      <c r="F1101" s="13">
        <v>89.740000000000009</v>
      </c>
      <c r="G1101" s="8">
        <v>100.01</v>
      </c>
      <c r="H1101" s="8">
        <f>+'Current &amp; Proposed Revenues'!D1101*1.08+'Current &amp; Proposed Revenues'!F1101*5.56</f>
        <v>77.839999999999989</v>
      </c>
      <c r="I1101" s="8">
        <f>(+C1101+E1101+'Current &amp; Proposed Revenues'!D1101*0.79+'Current &amp; Proposed Revenues'!F1101*0.85)*0.8</f>
        <v>17.736000000000001</v>
      </c>
      <c r="J1101" s="8">
        <f>(+C1101+E1101+'Current &amp; Proposed Revenues'!D1101*0.79+'Current &amp; Proposed Revenues'!F1101*0.85)*0.2</f>
        <v>4.4340000000000002</v>
      </c>
      <c r="K1101" s="8">
        <f t="shared" si="135"/>
        <v>100.00999999999999</v>
      </c>
      <c r="L1101" s="8">
        <f t="shared" si="136"/>
        <v>20.002000000000002</v>
      </c>
      <c r="M1101" s="8">
        <f t="shared" si="137"/>
        <v>55.005500000000005</v>
      </c>
      <c r="N1101" s="8">
        <f t="shared" si="138"/>
        <v>25.002500000000001</v>
      </c>
      <c r="O1101" s="8">
        <f t="shared" si="139"/>
        <v>100.01</v>
      </c>
    </row>
    <row r="1102" spans="1:15" outlineLevel="1" x14ac:dyDescent="0.25">
      <c r="A1102" s="23" t="s">
        <v>1218</v>
      </c>
      <c r="B1102" s="22"/>
      <c r="C1102" s="13">
        <f t="shared" ref="C1102:O1102" si="140">SUBTOTAL(9,C1078:C1101)</f>
        <v>1932.0398000000002</v>
      </c>
      <c r="D1102" s="13">
        <f t="shared" si="140"/>
        <v>15844.921399999997</v>
      </c>
      <c r="E1102" s="13">
        <f t="shared" si="140"/>
        <v>296.803</v>
      </c>
      <c r="F1102" s="13">
        <f t="shared" si="140"/>
        <v>22620.954100000003</v>
      </c>
      <c r="G1102" s="8">
        <f t="shared" si="140"/>
        <v>40694.7183</v>
      </c>
      <c r="H1102" s="8">
        <f t="shared" si="140"/>
        <v>28772.373200000002</v>
      </c>
      <c r="I1102" s="8">
        <f t="shared" si="140"/>
        <v>9537.8760800000018</v>
      </c>
      <c r="J1102" s="8">
        <f t="shared" si="140"/>
        <v>2384.4690200000005</v>
      </c>
      <c r="K1102" s="8">
        <f t="shared" si="140"/>
        <v>40694.718300000008</v>
      </c>
      <c r="L1102" s="8">
        <f t="shared" si="140"/>
        <v>8138.9436600000008</v>
      </c>
      <c r="M1102" s="8">
        <f t="shared" si="140"/>
        <v>22382.095065000001</v>
      </c>
      <c r="N1102" s="8">
        <f t="shared" si="140"/>
        <v>10173.679575</v>
      </c>
      <c r="O1102" s="8">
        <f t="shared" si="140"/>
        <v>40694.7183</v>
      </c>
    </row>
    <row r="1103" spans="1:15" outlineLevel="2" x14ac:dyDescent="0.25">
      <c r="A1103" s="1" t="s">
        <v>959</v>
      </c>
      <c r="B1103" s="1" t="s">
        <v>960</v>
      </c>
      <c r="C1103" s="13">
        <v>0</v>
      </c>
      <c r="D1103" s="13">
        <v>0</v>
      </c>
      <c r="E1103" s="13">
        <v>0</v>
      </c>
      <c r="F1103" s="13">
        <v>102.56</v>
      </c>
      <c r="G1103" s="8">
        <v>102.56</v>
      </c>
      <c r="H1103" s="8">
        <f>+'Current &amp; Proposed Revenues'!D1103*1.08+'Current &amp; Proposed Revenues'!F1103*5.56</f>
        <v>88.96</v>
      </c>
      <c r="I1103" s="8">
        <f>(+C1103+E1103+'Current &amp; Proposed Revenues'!D1103*0.79+'Current &amp; Proposed Revenues'!F1103*0.85)*0.8</f>
        <v>10.88</v>
      </c>
      <c r="J1103" s="8">
        <f>(+C1103+E1103+'Current &amp; Proposed Revenues'!D1103*0.79+'Current &amp; Proposed Revenues'!F1103*0.85)*0.2</f>
        <v>2.72</v>
      </c>
      <c r="K1103" s="8">
        <f t="shared" si="135"/>
        <v>102.55999999999999</v>
      </c>
      <c r="L1103" s="8">
        <f t="shared" si="136"/>
        <v>20.512</v>
      </c>
      <c r="M1103" s="8">
        <f t="shared" si="137"/>
        <v>56.408000000000008</v>
      </c>
      <c r="N1103" s="8">
        <f t="shared" si="138"/>
        <v>25.64</v>
      </c>
      <c r="O1103" s="8">
        <f t="shared" si="139"/>
        <v>102.56000000000002</v>
      </c>
    </row>
    <row r="1104" spans="1:15" outlineLevel="2" x14ac:dyDescent="0.25">
      <c r="A1104" s="1" t="s">
        <v>959</v>
      </c>
      <c r="B1104" s="1" t="s">
        <v>961</v>
      </c>
      <c r="C1104" s="13">
        <v>0</v>
      </c>
      <c r="D1104" s="13">
        <v>1191.2647999999999</v>
      </c>
      <c r="E1104" s="13">
        <v>0</v>
      </c>
      <c r="F1104" s="13">
        <v>2120.8767000000003</v>
      </c>
      <c r="G1104" s="8">
        <v>3312.1415000000002</v>
      </c>
      <c r="H1104" s="8">
        <f>+'Current &amp; Proposed Revenues'!D1104*1.08+'Current &amp; Proposed Revenues'!F1104*5.56</f>
        <v>2527.6403999999998</v>
      </c>
      <c r="I1104" s="8">
        <f>(+C1104+E1104+'Current &amp; Proposed Revenues'!D1104*0.79+'Current &amp; Proposed Revenues'!F1104*0.85)*0.8</f>
        <v>627.60087999999996</v>
      </c>
      <c r="J1104" s="8">
        <f>(+C1104+E1104+'Current &amp; Proposed Revenues'!D1104*0.79+'Current &amp; Proposed Revenues'!F1104*0.85)*0.2</f>
        <v>156.90021999999999</v>
      </c>
      <c r="K1104" s="8">
        <f t="shared" si="135"/>
        <v>3312.1414999999997</v>
      </c>
      <c r="L1104" s="8">
        <f t="shared" si="136"/>
        <v>662.42830000000004</v>
      </c>
      <c r="M1104" s="8">
        <f t="shared" si="137"/>
        <v>1821.6778250000002</v>
      </c>
      <c r="N1104" s="8">
        <f t="shared" si="138"/>
        <v>828.03537500000004</v>
      </c>
      <c r="O1104" s="8">
        <f t="shared" si="139"/>
        <v>3312.1415000000002</v>
      </c>
    </row>
    <row r="1105" spans="1:15" outlineLevel="2" x14ac:dyDescent="0.25">
      <c r="A1105" s="1" t="s">
        <v>959</v>
      </c>
      <c r="B1105" s="1" t="s">
        <v>962</v>
      </c>
      <c r="C1105" s="13">
        <v>96.38000000000001</v>
      </c>
      <c r="D1105" s="13">
        <v>7256.7407000000003</v>
      </c>
      <c r="E1105" s="13">
        <v>0</v>
      </c>
      <c r="F1105" s="13">
        <v>14343.2724</v>
      </c>
      <c r="G1105" s="8">
        <v>21696.393100000001</v>
      </c>
      <c r="H1105" s="8">
        <f>+'Current &amp; Proposed Revenues'!D1105*1.08+'Current &amp; Proposed Revenues'!F1105*5.56</f>
        <v>16632.337200000002</v>
      </c>
      <c r="I1105" s="8">
        <f>(+C1105+E1105+'Current &amp; Proposed Revenues'!D1105*0.79+'Current &amp; Proposed Revenues'!F1105*0.85)*0.8</f>
        <v>4051.2447200000006</v>
      </c>
      <c r="J1105" s="8">
        <f>(+C1105+E1105+'Current &amp; Proposed Revenues'!D1105*0.79+'Current &amp; Proposed Revenues'!F1105*0.85)*0.2</f>
        <v>1012.8111800000001</v>
      </c>
      <c r="K1105" s="8">
        <f t="shared" si="135"/>
        <v>21696.393100000005</v>
      </c>
      <c r="L1105" s="8">
        <f t="shared" si="136"/>
        <v>4339.27862</v>
      </c>
      <c r="M1105" s="8">
        <f t="shared" si="137"/>
        <v>11933.016205000002</v>
      </c>
      <c r="N1105" s="8">
        <f t="shared" si="138"/>
        <v>5424.0982750000003</v>
      </c>
      <c r="O1105" s="8">
        <f t="shared" si="139"/>
        <v>21696.393100000001</v>
      </c>
    </row>
    <row r="1106" spans="1:15" outlineLevel="2" x14ac:dyDescent="0.25">
      <c r="A1106" s="1" t="s">
        <v>959</v>
      </c>
      <c r="B1106" s="1" t="s">
        <v>963</v>
      </c>
      <c r="C1106" s="13">
        <v>0</v>
      </c>
      <c r="D1106" s="13">
        <v>1687.7498000000001</v>
      </c>
      <c r="E1106" s="13">
        <v>64.599999999999994</v>
      </c>
      <c r="F1106" s="13">
        <v>5686.6315000000004</v>
      </c>
      <c r="G1106" s="8">
        <v>7438.9813000000004</v>
      </c>
      <c r="H1106" s="8">
        <f>+'Current &amp; Proposed Revenues'!D1106*1.08+'Current &amp; Proposed Revenues'!F1106*5.56</f>
        <v>5907.2971999999991</v>
      </c>
      <c r="I1106" s="8">
        <f>(+C1106+E1106+'Current &amp; Proposed Revenues'!D1106*0.79+'Current &amp; Proposed Revenues'!F1106*0.85)*0.8</f>
        <v>1225.34728</v>
      </c>
      <c r="J1106" s="8">
        <f>(+C1106+E1106+'Current &amp; Proposed Revenues'!D1106*0.79+'Current &amp; Proposed Revenues'!F1106*0.85)*0.2</f>
        <v>306.33681999999999</v>
      </c>
      <c r="K1106" s="8">
        <f t="shared" si="135"/>
        <v>7438.9812999999995</v>
      </c>
      <c r="L1106" s="8">
        <f t="shared" si="136"/>
        <v>1487.7962600000001</v>
      </c>
      <c r="M1106" s="8">
        <f t="shared" si="137"/>
        <v>4091.4397150000004</v>
      </c>
      <c r="N1106" s="8">
        <f t="shared" si="138"/>
        <v>1859.7453250000001</v>
      </c>
      <c r="O1106" s="8">
        <f t="shared" si="139"/>
        <v>7438.9813000000004</v>
      </c>
    </row>
    <row r="1107" spans="1:15" outlineLevel="2" x14ac:dyDescent="0.25">
      <c r="A1107" s="1" t="s">
        <v>959</v>
      </c>
      <c r="B1107" s="1" t="s">
        <v>964</v>
      </c>
      <c r="C1107" s="13">
        <v>0</v>
      </c>
      <c r="D1107" s="13">
        <v>396.88880000000006</v>
      </c>
      <c r="E1107" s="13">
        <v>0</v>
      </c>
      <c r="F1107" s="13">
        <v>2657.3937000000001</v>
      </c>
      <c r="G1107" s="8">
        <v>3054.2825000000003</v>
      </c>
      <c r="H1107" s="8">
        <f>+'Current &amp; Proposed Revenues'!D1107*1.08+'Current &amp; Proposed Revenues'!F1107*5.56</f>
        <v>2534.2284</v>
      </c>
      <c r="I1107" s="8">
        <f>(+C1107+E1107+'Current &amp; Proposed Revenues'!D1107*0.79+'Current &amp; Proposed Revenues'!F1107*0.85)*0.8</f>
        <v>416.0432800000001</v>
      </c>
      <c r="J1107" s="8">
        <f>(+C1107+E1107+'Current &amp; Proposed Revenues'!D1107*0.79+'Current &amp; Proposed Revenues'!F1107*0.85)*0.2</f>
        <v>104.01082000000002</v>
      </c>
      <c r="K1107" s="8">
        <f t="shared" si="135"/>
        <v>3054.2824999999998</v>
      </c>
      <c r="L1107" s="8">
        <f t="shared" si="136"/>
        <v>610.8565000000001</v>
      </c>
      <c r="M1107" s="8">
        <f t="shared" si="137"/>
        <v>1679.8553750000003</v>
      </c>
      <c r="N1107" s="8">
        <f t="shared" si="138"/>
        <v>763.57062500000006</v>
      </c>
      <c r="O1107" s="8">
        <f t="shared" si="139"/>
        <v>3054.2825000000003</v>
      </c>
    </row>
    <row r="1108" spans="1:15" outlineLevel="2" x14ac:dyDescent="0.25">
      <c r="A1108" s="1" t="s">
        <v>959</v>
      </c>
      <c r="B1108" s="1" t="s">
        <v>965</v>
      </c>
      <c r="C1108" s="13">
        <v>40.511200000000002</v>
      </c>
      <c r="D1108" s="13">
        <v>2162.2622999999999</v>
      </c>
      <c r="E1108" s="13">
        <v>0</v>
      </c>
      <c r="F1108" s="13">
        <v>4216.1134000000002</v>
      </c>
      <c r="G1108" s="8">
        <v>6418.8868999999995</v>
      </c>
      <c r="H1108" s="8">
        <f>+'Current &amp; Proposed Revenues'!D1108*1.08+'Current &amp; Proposed Revenues'!F1108*5.56</f>
        <v>4905.8276000000005</v>
      </c>
      <c r="I1108" s="8">
        <f>(+C1108+E1108+'Current &amp; Proposed Revenues'!D1108*0.79+'Current &amp; Proposed Revenues'!F1108*0.85)*0.8</f>
        <v>1210.4474399999999</v>
      </c>
      <c r="J1108" s="8">
        <f>(+C1108+E1108+'Current &amp; Proposed Revenues'!D1108*0.79+'Current &amp; Proposed Revenues'!F1108*0.85)*0.2</f>
        <v>302.61185999999998</v>
      </c>
      <c r="K1108" s="8">
        <f t="shared" si="135"/>
        <v>6418.8869000000004</v>
      </c>
      <c r="L1108" s="8">
        <f t="shared" si="136"/>
        <v>1283.77738</v>
      </c>
      <c r="M1108" s="8">
        <f t="shared" si="137"/>
        <v>3530.3877950000001</v>
      </c>
      <c r="N1108" s="8">
        <f t="shared" si="138"/>
        <v>1604.7217249999999</v>
      </c>
      <c r="O1108" s="8">
        <f t="shared" si="139"/>
        <v>6418.8868999999995</v>
      </c>
    </row>
    <row r="1109" spans="1:15" outlineLevel="2" x14ac:dyDescent="0.25">
      <c r="A1109" s="1" t="s">
        <v>959</v>
      </c>
      <c r="B1109" s="1" t="s">
        <v>966</v>
      </c>
      <c r="C1109" s="13">
        <v>15.8</v>
      </c>
      <c r="D1109" s="13">
        <v>1356.0866000000001</v>
      </c>
      <c r="E1109" s="13">
        <v>0</v>
      </c>
      <c r="F1109" s="13">
        <v>4627.1867000000002</v>
      </c>
      <c r="G1109" s="8">
        <v>5999.0733</v>
      </c>
      <c r="H1109" s="8">
        <f>+'Current &amp; Proposed Revenues'!D1109*1.08+'Current &amp; Proposed Revenues'!F1109*5.56</f>
        <v>4796.7915999999996</v>
      </c>
      <c r="I1109" s="8">
        <f>(+C1109+E1109+'Current &amp; Proposed Revenues'!D1109*0.79+'Current &amp; Proposed Revenues'!F1109*0.85)*0.8</f>
        <v>961.82536000000005</v>
      </c>
      <c r="J1109" s="8">
        <f>(+C1109+E1109+'Current &amp; Proposed Revenues'!D1109*0.79+'Current &amp; Proposed Revenues'!F1109*0.85)*0.2</f>
        <v>240.45634000000001</v>
      </c>
      <c r="K1109" s="8">
        <f t="shared" si="135"/>
        <v>5999.0732999999991</v>
      </c>
      <c r="L1109" s="8">
        <f t="shared" si="136"/>
        <v>1199.81466</v>
      </c>
      <c r="M1109" s="8">
        <f t="shared" si="137"/>
        <v>3299.4903150000005</v>
      </c>
      <c r="N1109" s="8">
        <f t="shared" si="138"/>
        <v>1499.768325</v>
      </c>
      <c r="O1109" s="8">
        <f t="shared" si="139"/>
        <v>5999.0733000000009</v>
      </c>
    </row>
    <row r="1110" spans="1:15" outlineLevel="2" x14ac:dyDescent="0.25">
      <c r="A1110" s="1" t="s">
        <v>959</v>
      </c>
      <c r="B1110" s="1" t="s">
        <v>506</v>
      </c>
      <c r="C1110" s="13">
        <v>13.43</v>
      </c>
      <c r="D1110" s="13">
        <v>6348.1451000000006</v>
      </c>
      <c r="E1110" s="13">
        <v>0</v>
      </c>
      <c r="F1110" s="13">
        <v>9857.0416000000005</v>
      </c>
      <c r="G1110" s="8">
        <v>16218.616700000002</v>
      </c>
      <c r="H1110" s="8">
        <f>+'Current &amp; Proposed Revenues'!D1110*1.08+'Current &amp; Proposed Revenues'!F1110*5.56</f>
        <v>12216.253999999999</v>
      </c>
      <c r="I1110" s="8">
        <f>(+C1110+E1110+'Current &amp; Proposed Revenues'!D1110*0.79+'Current &amp; Proposed Revenues'!F1110*0.85)*0.8</f>
        <v>3201.8901600000004</v>
      </c>
      <c r="J1110" s="8">
        <f>(+C1110+E1110+'Current &amp; Proposed Revenues'!D1110*0.79+'Current &amp; Proposed Revenues'!F1110*0.85)*0.2</f>
        <v>800.47254000000009</v>
      </c>
      <c r="K1110" s="8">
        <f t="shared" si="135"/>
        <v>16218.6167</v>
      </c>
      <c r="L1110" s="8">
        <f t="shared" si="136"/>
        <v>3243.7233400000005</v>
      </c>
      <c r="M1110" s="8">
        <f t="shared" si="137"/>
        <v>8920.2391850000022</v>
      </c>
      <c r="N1110" s="8">
        <f t="shared" si="138"/>
        <v>4054.6541750000006</v>
      </c>
      <c r="O1110" s="8">
        <f t="shared" si="139"/>
        <v>16218.616700000002</v>
      </c>
    </row>
    <row r="1111" spans="1:15" outlineLevel="2" x14ac:dyDescent="0.25">
      <c r="A1111" s="1" t="s">
        <v>959</v>
      </c>
      <c r="B1111" s="1" t="s">
        <v>416</v>
      </c>
      <c r="C1111" s="13">
        <v>63.99</v>
      </c>
      <c r="D1111" s="13">
        <v>5323.7965000000004</v>
      </c>
      <c r="E1111" s="13">
        <v>101.473</v>
      </c>
      <c r="F1111" s="13">
        <v>8918.5150400000002</v>
      </c>
      <c r="G1111" s="8">
        <v>14407.77454</v>
      </c>
      <c r="H1111" s="8">
        <f>+'Current &amp; Proposed Revenues'!D1111*1.08+'Current &amp; Proposed Revenues'!F1111*5.56</f>
        <v>10810.57864</v>
      </c>
      <c r="I1111" s="8">
        <f>(+C1111+E1111+'Current &amp; Proposed Revenues'!D1111*0.79+'Current &amp; Proposed Revenues'!F1111*0.85)*0.8</f>
        <v>2877.7567199999999</v>
      </c>
      <c r="J1111" s="8">
        <f>(+C1111+E1111+'Current &amp; Proposed Revenues'!D1111*0.79+'Current &amp; Proposed Revenues'!F1111*0.85)*0.2</f>
        <v>719.43917999999996</v>
      </c>
      <c r="K1111" s="8">
        <f t="shared" si="135"/>
        <v>14407.774539999999</v>
      </c>
      <c r="L1111" s="8">
        <f t="shared" si="136"/>
        <v>2881.5549080000001</v>
      </c>
      <c r="M1111" s="8">
        <f t="shared" si="137"/>
        <v>7924.2759970000006</v>
      </c>
      <c r="N1111" s="8">
        <f t="shared" si="138"/>
        <v>3601.9436350000001</v>
      </c>
      <c r="O1111" s="8">
        <f t="shared" si="139"/>
        <v>14407.77454</v>
      </c>
    </row>
    <row r="1112" spans="1:15" outlineLevel="2" x14ac:dyDescent="0.25">
      <c r="A1112" s="1" t="s">
        <v>959</v>
      </c>
      <c r="B1112" s="1" t="s">
        <v>571</v>
      </c>
      <c r="C1112" s="13">
        <v>31.6</v>
      </c>
      <c r="D1112" s="13">
        <v>3284.6680900000001</v>
      </c>
      <c r="E1112" s="13">
        <v>187.85</v>
      </c>
      <c r="F1112" s="13">
        <v>4330.5960000000005</v>
      </c>
      <c r="G1112" s="8">
        <v>7834.7140900000004</v>
      </c>
      <c r="H1112" s="8">
        <f>+'Current &amp; Proposed Revenues'!D1112*1.08+'Current &amp; Proposed Revenues'!F1112*5.56</f>
        <v>5653.3635599999998</v>
      </c>
      <c r="I1112" s="8">
        <f>(+C1112+E1112+'Current &amp; Proposed Revenues'!D1112*0.79+'Current &amp; Proposed Revenues'!F1112*0.85)*0.8</f>
        <v>1745.0804240000002</v>
      </c>
      <c r="J1112" s="8">
        <f>(+C1112+E1112+'Current &amp; Proposed Revenues'!D1112*0.79+'Current &amp; Proposed Revenues'!F1112*0.85)*0.2</f>
        <v>436.27010600000006</v>
      </c>
      <c r="K1112" s="8">
        <f t="shared" si="135"/>
        <v>7834.7140899999995</v>
      </c>
      <c r="L1112" s="8">
        <f t="shared" si="136"/>
        <v>1566.9428180000002</v>
      </c>
      <c r="M1112" s="8">
        <f t="shared" si="137"/>
        <v>4309.0927495000005</v>
      </c>
      <c r="N1112" s="8">
        <f t="shared" si="138"/>
        <v>1958.6785225000001</v>
      </c>
      <c r="O1112" s="8">
        <f t="shared" si="139"/>
        <v>7834.7140900000013</v>
      </c>
    </row>
    <row r="1113" spans="1:15" outlineLevel="2" x14ac:dyDescent="0.25">
      <c r="A1113" s="1" t="s">
        <v>959</v>
      </c>
      <c r="B1113" s="1" t="s">
        <v>967</v>
      </c>
      <c r="C1113" s="13">
        <v>171.23250000000002</v>
      </c>
      <c r="D1113" s="13">
        <v>2903.8108000000002</v>
      </c>
      <c r="E1113" s="13">
        <v>35.895499999999998</v>
      </c>
      <c r="F1113" s="13">
        <v>6351.7651500000002</v>
      </c>
      <c r="G1113" s="8">
        <v>9462.703950000001</v>
      </c>
      <c r="H1113" s="8">
        <f>+'Current &amp; Proposed Revenues'!D1113*1.08+'Current &amp; Proposed Revenues'!F1113*5.56</f>
        <v>7186.5545999999995</v>
      </c>
      <c r="I1113" s="8">
        <f>(+C1113+E1113+'Current &amp; Proposed Revenues'!D1113*0.79+'Current &amp; Proposed Revenues'!F1113*0.85)*0.8</f>
        <v>1820.9194799999998</v>
      </c>
      <c r="J1113" s="8">
        <f>(+C1113+E1113+'Current &amp; Proposed Revenues'!D1113*0.79+'Current &amp; Proposed Revenues'!F1113*0.85)*0.2</f>
        <v>455.22986999999995</v>
      </c>
      <c r="K1113" s="8">
        <f t="shared" si="135"/>
        <v>9462.7039499999992</v>
      </c>
      <c r="L1113" s="8">
        <f t="shared" si="136"/>
        <v>1892.5407900000002</v>
      </c>
      <c r="M1113" s="8">
        <f t="shared" si="137"/>
        <v>5204.4871725000012</v>
      </c>
      <c r="N1113" s="8">
        <f t="shared" si="138"/>
        <v>2365.6759875000002</v>
      </c>
      <c r="O1113" s="8">
        <f t="shared" si="139"/>
        <v>9462.703950000001</v>
      </c>
    </row>
    <row r="1114" spans="1:15" outlineLevel="2" x14ac:dyDescent="0.25">
      <c r="A1114" s="1" t="s">
        <v>959</v>
      </c>
      <c r="B1114" s="1" t="s">
        <v>968</v>
      </c>
      <c r="C1114" s="13">
        <v>34.760000000000005</v>
      </c>
      <c r="D1114" s="13">
        <v>2463.3136</v>
      </c>
      <c r="E1114" s="13">
        <v>0</v>
      </c>
      <c r="F1114" s="13">
        <v>2943.1514999999999</v>
      </c>
      <c r="G1114" s="8">
        <v>5441.2250999999997</v>
      </c>
      <c r="H1114" s="8">
        <f>+'Current &amp; Proposed Revenues'!D1114*1.08+'Current &amp; Proposed Revenues'!F1114*5.56</f>
        <v>3975.5364</v>
      </c>
      <c r="I1114" s="8">
        <f>(+C1114+E1114+'Current &amp; Proposed Revenues'!D1114*0.79+'Current &amp; Proposed Revenues'!F1114*0.85)*0.8</f>
        <v>1172.55096</v>
      </c>
      <c r="J1114" s="8">
        <f>(+C1114+E1114+'Current &amp; Proposed Revenues'!D1114*0.79+'Current &amp; Proposed Revenues'!F1114*0.85)*0.2</f>
        <v>293.13774000000001</v>
      </c>
      <c r="K1114" s="8">
        <f t="shared" si="135"/>
        <v>5441.2250999999997</v>
      </c>
      <c r="L1114" s="8">
        <f t="shared" si="136"/>
        <v>1088.2450200000001</v>
      </c>
      <c r="M1114" s="8">
        <f t="shared" si="137"/>
        <v>2992.6738049999999</v>
      </c>
      <c r="N1114" s="8">
        <f t="shared" si="138"/>
        <v>1360.3062749999999</v>
      </c>
      <c r="O1114" s="8">
        <f t="shared" si="139"/>
        <v>5441.2250999999997</v>
      </c>
    </row>
    <row r="1115" spans="1:15" outlineLevel="2" x14ac:dyDescent="0.25">
      <c r="A1115" s="1" t="s">
        <v>959</v>
      </c>
      <c r="B1115" s="1" t="s">
        <v>969</v>
      </c>
      <c r="C1115" s="13">
        <v>0</v>
      </c>
      <c r="D1115" s="13">
        <v>1352.3279</v>
      </c>
      <c r="E1115" s="13">
        <v>0</v>
      </c>
      <c r="F1115" s="13">
        <v>4365.21</v>
      </c>
      <c r="G1115" s="8">
        <v>5717.5379000000003</v>
      </c>
      <c r="H1115" s="8">
        <f>+'Current &amp; Proposed Revenues'!D1115*1.08+'Current &amp; Proposed Revenues'!F1115*5.56</f>
        <v>4567.3835999999992</v>
      </c>
      <c r="I1115" s="8">
        <f>(+C1115+E1115+'Current &amp; Proposed Revenues'!D1115*0.79+'Current &amp; Proposed Revenues'!F1115*0.85)*0.8</f>
        <v>920.12344000000019</v>
      </c>
      <c r="J1115" s="8">
        <f>(+C1115+E1115+'Current &amp; Proposed Revenues'!D1115*0.79+'Current &amp; Proposed Revenues'!F1115*0.85)*0.2</f>
        <v>230.03086000000005</v>
      </c>
      <c r="K1115" s="8">
        <f t="shared" si="135"/>
        <v>5717.5378999999994</v>
      </c>
      <c r="L1115" s="8">
        <f t="shared" si="136"/>
        <v>1143.5075800000002</v>
      </c>
      <c r="M1115" s="8">
        <f t="shared" si="137"/>
        <v>3144.6458450000005</v>
      </c>
      <c r="N1115" s="8">
        <f t="shared" si="138"/>
        <v>1429.3844750000001</v>
      </c>
      <c r="O1115" s="8">
        <f t="shared" si="139"/>
        <v>5717.5379000000003</v>
      </c>
    </row>
    <row r="1116" spans="1:15" outlineLevel="2" x14ac:dyDescent="0.25">
      <c r="A1116" s="1" t="s">
        <v>959</v>
      </c>
      <c r="B1116" s="1" t="s">
        <v>970</v>
      </c>
      <c r="C1116" s="13">
        <v>37.130000000000003</v>
      </c>
      <c r="D1116" s="13">
        <v>219.79980000000003</v>
      </c>
      <c r="E1116" s="13">
        <v>69.555499999999995</v>
      </c>
      <c r="F1116" s="13">
        <v>2560.4744999999998</v>
      </c>
      <c r="G1116" s="8">
        <v>2886.9597999999996</v>
      </c>
      <c r="H1116" s="8">
        <f>+'Current &amp; Proposed Revenues'!D1116*1.08+'Current &amp; Proposed Revenues'!F1116*5.56</f>
        <v>2347.8852000000002</v>
      </c>
      <c r="I1116" s="8">
        <f>(+C1116+E1116+'Current &amp; Proposed Revenues'!D1116*0.79+'Current &amp; Proposed Revenues'!F1116*0.85)*0.8</f>
        <v>431.25967999999995</v>
      </c>
      <c r="J1116" s="8">
        <f>(+C1116+E1116+'Current &amp; Proposed Revenues'!D1116*0.79+'Current &amp; Proposed Revenues'!F1116*0.85)*0.2</f>
        <v>107.81491999999999</v>
      </c>
      <c r="K1116" s="8">
        <f t="shared" si="135"/>
        <v>2886.9598000000001</v>
      </c>
      <c r="L1116" s="8">
        <f t="shared" si="136"/>
        <v>577.39195999999993</v>
      </c>
      <c r="M1116" s="8">
        <f t="shared" si="137"/>
        <v>1587.82789</v>
      </c>
      <c r="N1116" s="8">
        <f t="shared" si="138"/>
        <v>721.73994999999991</v>
      </c>
      <c r="O1116" s="8">
        <f t="shared" si="139"/>
        <v>2886.9597999999996</v>
      </c>
    </row>
    <row r="1117" spans="1:15" outlineLevel="2" x14ac:dyDescent="0.25">
      <c r="A1117" s="1" t="s">
        <v>959</v>
      </c>
      <c r="B1117" s="1" t="s">
        <v>971</v>
      </c>
      <c r="C1117" s="13">
        <v>0</v>
      </c>
      <c r="D1117" s="13">
        <v>22.44</v>
      </c>
      <c r="E1117" s="13">
        <v>0</v>
      </c>
      <c r="F1117" s="13">
        <v>0</v>
      </c>
      <c r="G1117" s="8">
        <v>22.44</v>
      </c>
      <c r="H1117" s="8">
        <f>+'Current &amp; Proposed Revenues'!D1117*1.08+'Current &amp; Proposed Revenues'!F1117*5.56</f>
        <v>12.96</v>
      </c>
      <c r="I1117" s="8">
        <f>(+C1117+E1117+'Current &amp; Proposed Revenues'!D1117*0.79+'Current &amp; Proposed Revenues'!F1117*0.85)*0.8</f>
        <v>7.5840000000000005</v>
      </c>
      <c r="J1117" s="8">
        <f>(+C1117+E1117+'Current &amp; Proposed Revenues'!D1117*0.79+'Current &amp; Proposed Revenues'!F1117*0.85)*0.2</f>
        <v>1.8960000000000001</v>
      </c>
      <c r="K1117" s="8">
        <f t="shared" si="135"/>
        <v>22.44</v>
      </c>
      <c r="L1117" s="8">
        <f t="shared" si="136"/>
        <v>4.4880000000000004</v>
      </c>
      <c r="M1117" s="8">
        <f t="shared" si="137"/>
        <v>12.342000000000002</v>
      </c>
      <c r="N1117" s="8">
        <f t="shared" si="138"/>
        <v>5.61</v>
      </c>
      <c r="O1117" s="8">
        <f t="shared" si="139"/>
        <v>22.44</v>
      </c>
    </row>
    <row r="1118" spans="1:15" outlineLevel="2" x14ac:dyDescent="0.25">
      <c r="A1118" s="1" t="s">
        <v>959</v>
      </c>
      <c r="B1118" s="1" t="s">
        <v>972</v>
      </c>
      <c r="C1118" s="13">
        <v>0</v>
      </c>
      <c r="D1118" s="13">
        <v>846.96040000000005</v>
      </c>
      <c r="E1118" s="13">
        <v>0</v>
      </c>
      <c r="F1118" s="13">
        <v>2316.8303999999998</v>
      </c>
      <c r="G1118" s="8">
        <v>3163.7907999999998</v>
      </c>
      <c r="H1118" s="8">
        <f>+'Current &amp; Proposed Revenues'!D1118*1.08+'Current &amp; Proposed Revenues'!F1118*5.56</f>
        <v>2498.7599999999998</v>
      </c>
      <c r="I1118" s="8">
        <f>(+C1118+E1118+'Current &amp; Proposed Revenues'!D1118*0.79+'Current &amp; Proposed Revenues'!F1118*0.85)*0.8</f>
        <v>532.02463999999998</v>
      </c>
      <c r="J1118" s="8">
        <f>(+C1118+E1118+'Current &amp; Proposed Revenues'!D1118*0.79+'Current &amp; Proposed Revenues'!F1118*0.85)*0.2</f>
        <v>133.00615999999999</v>
      </c>
      <c r="K1118" s="8">
        <f t="shared" si="135"/>
        <v>3163.7907999999998</v>
      </c>
      <c r="L1118" s="8">
        <f t="shared" si="136"/>
        <v>632.75815999999998</v>
      </c>
      <c r="M1118" s="8">
        <f t="shared" si="137"/>
        <v>1740.08494</v>
      </c>
      <c r="N1118" s="8">
        <f t="shared" si="138"/>
        <v>790.94769999999994</v>
      </c>
      <c r="O1118" s="8">
        <f t="shared" si="139"/>
        <v>3163.7907999999998</v>
      </c>
    </row>
    <row r="1119" spans="1:15" outlineLevel="2" x14ac:dyDescent="0.25">
      <c r="A1119" s="1" t="s">
        <v>959</v>
      </c>
      <c r="B1119" s="1" t="s">
        <v>973</v>
      </c>
      <c r="C1119" s="13">
        <v>0</v>
      </c>
      <c r="D1119" s="13">
        <v>542.30000000000007</v>
      </c>
      <c r="E1119" s="13">
        <v>0</v>
      </c>
      <c r="F1119" s="13">
        <v>2639.1252000000004</v>
      </c>
      <c r="G1119" s="8">
        <v>3181.4252000000006</v>
      </c>
      <c r="H1119" s="8">
        <f>+'Current &amp; Proposed Revenues'!D1119*1.08+'Current &amp; Proposed Revenues'!F1119*5.56</f>
        <v>2602.3631999999998</v>
      </c>
      <c r="I1119" s="8">
        <f>(+C1119+E1119+'Current &amp; Proposed Revenues'!D1119*0.79+'Current &amp; Proposed Revenues'!F1119*0.85)*0.8</f>
        <v>463.24960000000004</v>
      </c>
      <c r="J1119" s="8">
        <f>(+C1119+E1119+'Current &amp; Proposed Revenues'!D1119*0.79+'Current &amp; Proposed Revenues'!F1119*0.85)*0.2</f>
        <v>115.81240000000001</v>
      </c>
      <c r="K1119" s="8">
        <f t="shared" si="135"/>
        <v>3181.4251999999997</v>
      </c>
      <c r="L1119" s="8">
        <f t="shared" si="136"/>
        <v>636.28504000000021</v>
      </c>
      <c r="M1119" s="8">
        <f t="shared" si="137"/>
        <v>1749.7838600000005</v>
      </c>
      <c r="N1119" s="8">
        <f t="shared" si="138"/>
        <v>795.35630000000015</v>
      </c>
      <c r="O1119" s="8">
        <f t="shared" si="139"/>
        <v>3181.4252000000006</v>
      </c>
    </row>
    <row r="1120" spans="1:15" outlineLevel="2" x14ac:dyDescent="0.25">
      <c r="A1120" s="1" t="s">
        <v>959</v>
      </c>
      <c r="B1120" s="1" t="s">
        <v>974</v>
      </c>
      <c r="C1120" s="13">
        <v>79.829499999999996</v>
      </c>
      <c r="D1120" s="13">
        <v>1204.6540000000002</v>
      </c>
      <c r="E1120" s="13">
        <v>0</v>
      </c>
      <c r="F1120" s="13">
        <v>5375.2593399999996</v>
      </c>
      <c r="G1120" s="8">
        <v>6659.7428399999999</v>
      </c>
      <c r="H1120" s="8">
        <f>+'Current &amp; Proposed Revenues'!D1120*1.08+'Current &amp; Proposed Revenues'!F1120*5.56</f>
        <v>5358.2074399999992</v>
      </c>
      <c r="I1120" s="8">
        <f>(+C1120+E1120+'Current &amp; Proposed Revenues'!D1120*0.79+'Current &amp; Proposed Revenues'!F1120*0.85)*0.8</f>
        <v>1041.2283199999999</v>
      </c>
      <c r="J1120" s="8">
        <f>(+C1120+E1120+'Current &amp; Proposed Revenues'!D1120*0.79+'Current &amp; Proposed Revenues'!F1120*0.85)*0.2</f>
        <v>260.30707999999998</v>
      </c>
      <c r="K1120" s="8">
        <f t="shared" si="135"/>
        <v>6659.742839999999</v>
      </c>
      <c r="L1120" s="8">
        <f t="shared" si="136"/>
        <v>1331.948568</v>
      </c>
      <c r="M1120" s="8">
        <f t="shared" si="137"/>
        <v>3662.8585620000003</v>
      </c>
      <c r="N1120" s="8">
        <f t="shared" si="138"/>
        <v>1664.93571</v>
      </c>
      <c r="O1120" s="8">
        <f t="shared" si="139"/>
        <v>6659.7428399999999</v>
      </c>
    </row>
    <row r="1121" spans="1:15" outlineLevel="2" x14ac:dyDescent="0.25">
      <c r="A1121" s="1" t="s">
        <v>959</v>
      </c>
      <c r="B1121" s="1" t="s">
        <v>975</v>
      </c>
      <c r="C1121" s="13">
        <v>112.97</v>
      </c>
      <c r="D1121" s="13">
        <v>809.8035000000001</v>
      </c>
      <c r="E1121" s="13">
        <v>0</v>
      </c>
      <c r="F1121" s="13">
        <v>7132.0224000000007</v>
      </c>
      <c r="G1121" s="8">
        <v>8054.795900000001</v>
      </c>
      <c r="H1121" s="8">
        <f>+'Current &amp; Proposed Revenues'!D1121*1.08+'Current &amp; Proposed Revenues'!F1121*5.56</f>
        <v>6653.9724000000006</v>
      </c>
      <c r="I1121" s="8">
        <f>(+C1121+E1121+'Current &amp; Proposed Revenues'!D1121*0.79+'Current &amp; Proposed Revenues'!F1121*0.85)*0.8</f>
        <v>1120.6587999999999</v>
      </c>
      <c r="J1121" s="8">
        <f>(+C1121+E1121+'Current &amp; Proposed Revenues'!D1121*0.79+'Current &amp; Proposed Revenues'!F1121*0.85)*0.2</f>
        <v>280.16469999999998</v>
      </c>
      <c r="K1121" s="8">
        <f t="shared" si="135"/>
        <v>8054.795900000001</v>
      </c>
      <c r="L1121" s="8">
        <f t="shared" si="136"/>
        <v>1610.9591800000003</v>
      </c>
      <c r="M1121" s="8">
        <f t="shared" si="137"/>
        <v>4430.1377450000009</v>
      </c>
      <c r="N1121" s="8">
        <f t="shared" si="138"/>
        <v>2013.6989750000002</v>
      </c>
      <c r="O1121" s="8">
        <f t="shared" si="139"/>
        <v>8054.7959000000019</v>
      </c>
    </row>
    <row r="1122" spans="1:15" outlineLevel="2" x14ac:dyDescent="0.25">
      <c r="A1122" s="1" t="s">
        <v>959</v>
      </c>
      <c r="B1122" s="1" t="s">
        <v>956</v>
      </c>
      <c r="C1122" s="13">
        <v>170.64000000000001</v>
      </c>
      <c r="D1122" s="13">
        <v>4303.7769500000004</v>
      </c>
      <c r="E1122" s="13">
        <v>42.5</v>
      </c>
      <c r="F1122" s="13">
        <v>11043.789000000001</v>
      </c>
      <c r="G1122" s="8">
        <v>15560.705950000001</v>
      </c>
      <c r="H1122" s="8">
        <f>+'Current &amp; Proposed Revenues'!D1122*1.08+'Current &amp; Proposed Revenues'!F1122*5.56</f>
        <v>12064.927800000001</v>
      </c>
      <c r="I1122" s="8">
        <f>(+C1122+E1122+'Current &amp; Proposed Revenues'!D1122*0.79+'Current &amp; Proposed Revenues'!F1122*0.85)*0.8</f>
        <v>2796.6225200000003</v>
      </c>
      <c r="J1122" s="8">
        <f>(+C1122+E1122+'Current &amp; Proposed Revenues'!D1122*0.79+'Current &amp; Proposed Revenues'!F1122*0.85)*0.2</f>
        <v>699.15563000000009</v>
      </c>
      <c r="K1122" s="8">
        <f t="shared" si="135"/>
        <v>15560.705950000001</v>
      </c>
      <c r="L1122" s="8">
        <f t="shared" si="136"/>
        <v>3112.1411900000003</v>
      </c>
      <c r="M1122" s="8">
        <f t="shared" si="137"/>
        <v>8558.3882725000021</v>
      </c>
      <c r="N1122" s="8">
        <f t="shared" si="138"/>
        <v>3890.1764875000003</v>
      </c>
      <c r="O1122" s="8">
        <f t="shared" si="139"/>
        <v>15560.705950000003</v>
      </c>
    </row>
    <row r="1123" spans="1:15" outlineLevel="2" x14ac:dyDescent="0.25">
      <c r="A1123" s="1" t="s">
        <v>959</v>
      </c>
      <c r="B1123" s="1" t="s">
        <v>335</v>
      </c>
      <c r="C1123" s="13">
        <v>0</v>
      </c>
      <c r="D1123" s="13">
        <v>931.2600000000001</v>
      </c>
      <c r="E1123" s="13">
        <v>0</v>
      </c>
      <c r="F1123" s="13">
        <v>1459.4288000000001</v>
      </c>
      <c r="G1123" s="8">
        <v>2390.6888000000004</v>
      </c>
      <c r="H1123" s="8">
        <f>+'Current &amp; Proposed Revenues'!D1123*1.08+'Current &amp; Proposed Revenues'!F1123*5.56</f>
        <v>1803.7408</v>
      </c>
      <c r="I1123" s="8">
        <f>(+C1123+E1123+'Current &amp; Proposed Revenues'!D1123*0.79+'Current &amp; Proposed Revenues'!F1123*0.85)*0.8</f>
        <v>469.55840000000001</v>
      </c>
      <c r="J1123" s="8">
        <f>(+C1123+E1123+'Current &amp; Proposed Revenues'!D1123*0.79+'Current &amp; Proposed Revenues'!F1123*0.85)*0.2</f>
        <v>117.3896</v>
      </c>
      <c r="K1123" s="8">
        <f t="shared" si="135"/>
        <v>2390.6887999999999</v>
      </c>
      <c r="L1123" s="8">
        <f t="shared" si="136"/>
        <v>478.13776000000007</v>
      </c>
      <c r="M1123" s="8">
        <f t="shared" si="137"/>
        <v>1314.8788400000003</v>
      </c>
      <c r="N1123" s="8">
        <f t="shared" si="138"/>
        <v>597.67220000000009</v>
      </c>
      <c r="O1123" s="8">
        <f t="shared" si="139"/>
        <v>2390.6888000000004</v>
      </c>
    </row>
    <row r="1124" spans="1:15" outlineLevel="2" x14ac:dyDescent="0.25">
      <c r="A1124" s="1" t="s">
        <v>959</v>
      </c>
      <c r="B1124" s="1" t="s">
        <v>710</v>
      </c>
      <c r="C1124" s="13">
        <v>15.8</v>
      </c>
      <c r="D1124" s="13">
        <v>1548.3600000000001</v>
      </c>
      <c r="E1124" s="13">
        <v>34</v>
      </c>
      <c r="F1124" s="13">
        <v>1788.7746</v>
      </c>
      <c r="G1124" s="8">
        <v>3386.9346</v>
      </c>
      <c r="H1124" s="8">
        <f>+'Current &amp; Proposed Revenues'!D1124*1.08+'Current &amp; Proposed Revenues'!F1124*5.56</f>
        <v>2445.8136</v>
      </c>
      <c r="I1124" s="8">
        <f>(+C1124+E1124+'Current &amp; Proposed Revenues'!D1124*0.79+'Current &amp; Proposed Revenues'!F1124*0.85)*0.8</f>
        <v>752.89679999999998</v>
      </c>
      <c r="J1124" s="8">
        <f>(+C1124+E1124+'Current &amp; Proposed Revenues'!D1124*0.79+'Current &amp; Proposed Revenues'!F1124*0.85)*0.2</f>
        <v>188.2242</v>
      </c>
      <c r="K1124" s="8">
        <f t="shared" si="135"/>
        <v>3386.9346</v>
      </c>
      <c r="L1124" s="8">
        <f t="shared" si="136"/>
        <v>677.38692000000003</v>
      </c>
      <c r="M1124" s="8">
        <f t="shared" si="137"/>
        <v>1862.8140300000002</v>
      </c>
      <c r="N1124" s="8">
        <f t="shared" si="138"/>
        <v>846.73365000000001</v>
      </c>
      <c r="O1124" s="8">
        <f t="shared" si="139"/>
        <v>3386.9346000000005</v>
      </c>
    </row>
    <row r="1125" spans="1:15" outlineLevel="2" x14ac:dyDescent="0.25">
      <c r="A1125" s="1" t="s">
        <v>959</v>
      </c>
      <c r="B1125" s="1" t="s">
        <v>976</v>
      </c>
      <c r="C1125" s="13">
        <v>105.86</v>
      </c>
      <c r="D1125" s="13">
        <v>2734.5571</v>
      </c>
      <c r="E1125" s="13">
        <v>0</v>
      </c>
      <c r="F1125" s="13">
        <v>3811.3219000000004</v>
      </c>
      <c r="G1125" s="8">
        <v>6651.7390000000005</v>
      </c>
      <c r="H1125" s="8">
        <f>+'Current &amp; Proposed Revenues'!D1125*1.08+'Current &amp; Proposed Revenues'!F1125*5.56</f>
        <v>4885.2367999999997</v>
      </c>
      <c r="I1125" s="8">
        <f>(+C1125+E1125+'Current &amp; Proposed Revenues'!D1125*0.79+'Current &amp; Proposed Revenues'!F1125*0.85)*0.8</f>
        <v>1413.2017599999999</v>
      </c>
      <c r="J1125" s="8">
        <f>(+C1125+E1125+'Current &amp; Proposed Revenues'!D1125*0.79+'Current &amp; Proposed Revenues'!F1125*0.85)*0.2</f>
        <v>353.30043999999998</v>
      </c>
      <c r="K1125" s="8">
        <f t="shared" si="135"/>
        <v>6651.7389999999996</v>
      </c>
      <c r="L1125" s="8">
        <f t="shared" si="136"/>
        <v>1330.3478000000002</v>
      </c>
      <c r="M1125" s="8">
        <f t="shared" si="137"/>
        <v>3658.4564500000006</v>
      </c>
      <c r="N1125" s="8">
        <f t="shared" si="138"/>
        <v>1662.9347500000001</v>
      </c>
      <c r="O1125" s="8">
        <f t="shared" si="139"/>
        <v>6651.7390000000014</v>
      </c>
    </row>
    <row r="1126" spans="1:15" outlineLevel="2" x14ac:dyDescent="0.25">
      <c r="A1126" s="1" t="s">
        <v>959</v>
      </c>
      <c r="B1126" s="1" t="s">
        <v>977</v>
      </c>
      <c r="C1126" s="13">
        <v>36.513800000000003</v>
      </c>
      <c r="D1126" s="13">
        <v>2257.7258000000002</v>
      </c>
      <c r="E1126" s="13">
        <v>0</v>
      </c>
      <c r="F1126" s="13">
        <v>4756.1558999999997</v>
      </c>
      <c r="G1126" s="8">
        <v>7050.3955000000005</v>
      </c>
      <c r="H1126" s="8">
        <f>+'Current &amp; Proposed Revenues'!D1126*1.08+'Current &amp; Proposed Revenues'!F1126*5.56</f>
        <v>5429.3915999999999</v>
      </c>
      <c r="I1126" s="8">
        <f>(+C1126+E1126+'Current &amp; Proposed Revenues'!D1126*0.79+'Current &amp; Proposed Revenues'!F1126*0.85)*0.8</f>
        <v>1296.8031200000003</v>
      </c>
      <c r="J1126" s="8">
        <f>(+C1126+E1126+'Current &amp; Proposed Revenues'!D1126*0.79+'Current &amp; Proposed Revenues'!F1126*0.85)*0.2</f>
        <v>324.20078000000007</v>
      </c>
      <c r="K1126" s="8">
        <f t="shared" si="135"/>
        <v>7050.3955000000005</v>
      </c>
      <c r="L1126" s="8">
        <f t="shared" si="136"/>
        <v>1410.0791000000002</v>
      </c>
      <c r="M1126" s="8">
        <f t="shared" si="137"/>
        <v>3877.7175250000005</v>
      </c>
      <c r="N1126" s="8">
        <f t="shared" si="138"/>
        <v>1762.5988750000001</v>
      </c>
      <c r="O1126" s="8">
        <f t="shared" si="139"/>
        <v>7050.3955000000005</v>
      </c>
    </row>
    <row r="1127" spans="1:15" outlineLevel="1" x14ac:dyDescent="0.25">
      <c r="A1127" s="23" t="s">
        <v>1217</v>
      </c>
      <c r="B1127" s="22"/>
      <c r="C1127" s="13">
        <f t="shared" ref="C1127:O1127" si="141">SUBTOTAL(9,C1103:C1126)</f>
        <v>1026.4470000000001</v>
      </c>
      <c r="D1127" s="13">
        <f t="shared" si="141"/>
        <v>51148.692540000011</v>
      </c>
      <c r="E1127" s="13">
        <f t="shared" si="141"/>
        <v>535.87400000000002</v>
      </c>
      <c r="F1127" s="13">
        <f t="shared" si="141"/>
        <v>113403.49573</v>
      </c>
      <c r="G1127" s="8">
        <f t="shared" si="141"/>
        <v>166114.50927000001</v>
      </c>
      <c r="H1127" s="8">
        <f t="shared" si="141"/>
        <v>127906.01204000002</v>
      </c>
      <c r="I1127" s="8">
        <f t="shared" si="141"/>
        <v>30566.797783999999</v>
      </c>
      <c r="J1127" s="8">
        <f t="shared" si="141"/>
        <v>7641.6994459999996</v>
      </c>
      <c r="K1127" s="8">
        <f t="shared" si="141"/>
        <v>166114.50927000001</v>
      </c>
      <c r="L1127" s="8">
        <f t="shared" si="141"/>
        <v>33222.901854000003</v>
      </c>
      <c r="M1127" s="8">
        <f t="shared" si="141"/>
        <v>91362.980098500004</v>
      </c>
      <c r="N1127" s="8">
        <f t="shared" si="141"/>
        <v>41528.627317500002</v>
      </c>
      <c r="O1127" s="8">
        <f t="shared" si="141"/>
        <v>166114.50927000001</v>
      </c>
    </row>
    <row r="1128" spans="1:15" outlineLevel="2" x14ac:dyDescent="0.25">
      <c r="A1128" s="1" t="s">
        <v>978</v>
      </c>
      <c r="B1128" s="1" t="s">
        <v>979</v>
      </c>
      <c r="C1128" s="13">
        <v>515.39599999999996</v>
      </c>
      <c r="D1128" s="13">
        <v>1293.7034000000001</v>
      </c>
      <c r="E1128" s="13">
        <v>247.68149999999997</v>
      </c>
      <c r="F1128" s="13">
        <v>5042.8110999999999</v>
      </c>
      <c r="G1128" s="8">
        <v>7099.5920000000006</v>
      </c>
      <c r="H1128" s="8">
        <f>+'Current &amp; Proposed Revenues'!D1128*1.08+'Current &amp; Proposed Revenues'!F1128*5.56</f>
        <v>5121.2732000000005</v>
      </c>
      <c r="I1128" s="8">
        <f>(+C1128+E1128+'Current &amp; Proposed Revenues'!D1128*0.79+'Current &amp; Proposed Revenues'!F1128*0.85)*0.8</f>
        <v>1582.6550400000001</v>
      </c>
      <c r="J1128" s="8">
        <f>(+C1128+E1128+'Current &amp; Proposed Revenues'!D1128*0.79+'Current &amp; Proposed Revenues'!F1128*0.85)*0.2</f>
        <v>395.66376000000002</v>
      </c>
      <c r="K1128" s="8">
        <f t="shared" si="135"/>
        <v>7099.5920000000015</v>
      </c>
      <c r="L1128" s="8">
        <f t="shared" si="136"/>
        <v>1419.9184000000002</v>
      </c>
      <c r="M1128" s="8">
        <f t="shared" si="137"/>
        <v>3904.7756000000004</v>
      </c>
      <c r="N1128" s="8">
        <f t="shared" si="138"/>
        <v>1774.8980000000001</v>
      </c>
      <c r="O1128" s="8">
        <f t="shared" si="139"/>
        <v>7099.5920000000006</v>
      </c>
    </row>
    <row r="1129" spans="1:15" outlineLevel="2" x14ac:dyDescent="0.25">
      <c r="A1129" s="1" t="s">
        <v>978</v>
      </c>
      <c r="B1129" s="1" t="s">
        <v>980</v>
      </c>
      <c r="C1129" s="13">
        <v>2952.1036000000004</v>
      </c>
      <c r="D1129" s="13">
        <v>7994.7549000000017</v>
      </c>
      <c r="E1129" s="13">
        <v>473.94300000000004</v>
      </c>
      <c r="F1129" s="13">
        <v>2838.6685000000002</v>
      </c>
      <c r="G1129" s="8">
        <v>14259.470000000001</v>
      </c>
      <c r="H1129" s="8">
        <f>+'Current &amp; Proposed Revenues'!D1129*1.08+'Current &amp; Proposed Revenues'!F1129*5.56</f>
        <v>7079.5376000000006</v>
      </c>
      <c r="I1129" s="8">
        <f>(+C1129+E1129+'Current &amp; Proposed Revenues'!D1129*0.79+'Current &amp; Proposed Revenues'!F1129*0.85)*0.8</f>
        <v>5743.945920000001</v>
      </c>
      <c r="J1129" s="8">
        <f>(+C1129+E1129+'Current &amp; Proposed Revenues'!D1129*0.79+'Current &amp; Proposed Revenues'!F1129*0.85)*0.2</f>
        <v>1435.9864800000003</v>
      </c>
      <c r="K1129" s="8">
        <f t="shared" si="135"/>
        <v>14259.470000000001</v>
      </c>
      <c r="L1129" s="8">
        <f t="shared" si="136"/>
        <v>2851.8940000000002</v>
      </c>
      <c r="M1129" s="8">
        <f t="shared" si="137"/>
        <v>7842.7085000000015</v>
      </c>
      <c r="N1129" s="8">
        <f t="shared" si="138"/>
        <v>3564.8675000000003</v>
      </c>
      <c r="O1129" s="8">
        <f t="shared" si="139"/>
        <v>14259.470000000001</v>
      </c>
    </row>
    <row r="1130" spans="1:15" outlineLevel="2" x14ac:dyDescent="0.25">
      <c r="A1130" s="1" t="s">
        <v>978</v>
      </c>
      <c r="B1130" s="1" t="s">
        <v>981</v>
      </c>
      <c r="C1130" s="13">
        <v>23.700000000000003</v>
      </c>
      <c r="D1130" s="13">
        <v>0</v>
      </c>
      <c r="E1130" s="13">
        <v>0</v>
      </c>
      <c r="F1130" s="13">
        <v>0</v>
      </c>
      <c r="G1130" s="8">
        <v>23.700000000000003</v>
      </c>
      <c r="H1130" s="8">
        <f>+'Current &amp; Proposed Revenues'!D1130*1.08+'Current &amp; Proposed Revenues'!F1130*5.56</f>
        <v>0</v>
      </c>
      <c r="I1130" s="8">
        <f>(+C1130+E1130+'Current &amp; Proposed Revenues'!D1130*0.79+'Current &amp; Proposed Revenues'!F1130*0.85)*0.8</f>
        <v>18.960000000000004</v>
      </c>
      <c r="J1130" s="8">
        <f>(+C1130+E1130+'Current &amp; Proposed Revenues'!D1130*0.79+'Current &amp; Proposed Revenues'!F1130*0.85)*0.2</f>
        <v>4.7400000000000011</v>
      </c>
      <c r="K1130" s="8">
        <f t="shared" si="135"/>
        <v>23.700000000000006</v>
      </c>
      <c r="L1130" s="8">
        <f t="shared" si="136"/>
        <v>4.7400000000000011</v>
      </c>
      <c r="M1130" s="8">
        <f t="shared" si="137"/>
        <v>13.035000000000002</v>
      </c>
      <c r="N1130" s="8">
        <f t="shared" si="138"/>
        <v>5.9250000000000007</v>
      </c>
      <c r="O1130" s="8">
        <f t="shared" si="139"/>
        <v>23.700000000000003</v>
      </c>
    </row>
    <row r="1131" spans="1:15" outlineLevel="2" x14ac:dyDescent="0.25">
      <c r="A1131" s="1" t="s">
        <v>978</v>
      </c>
      <c r="B1131" s="1" t="s">
        <v>982</v>
      </c>
      <c r="C1131" s="13">
        <v>12622.983399999999</v>
      </c>
      <c r="D1131" s="13">
        <v>2842.6057000000001</v>
      </c>
      <c r="E1131" s="13">
        <v>229.33</v>
      </c>
      <c r="F1131" s="13">
        <v>2168.6952999999999</v>
      </c>
      <c r="G1131" s="8">
        <v>17863.614399999999</v>
      </c>
      <c r="H1131" s="8">
        <f>+'Current &amp; Proposed Revenues'!D1131*1.08+'Current &amp; Proposed Revenues'!F1131*5.56</f>
        <v>3522.8335999999999</v>
      </c>
      <c r="I1131" s="8">
        <f>(+C1131+E1131+'Current &amp; Proposed Revenues'!D1131*0.79+'Current &amp; Proposed Revenues'!F1131*0.85)*0.8</f>
        <v>11472.62464</v>
      </c>
      <c r="J1131" s="8">
        <f>(+C1131+E1131+'Current &amp; Proposed Revenues'!D1131*0.79+'Current &amp; Proposed Revenues'!F1131*0.85)*0.2</f>
        <v>2868.15616</v>
      </c>
      <c r="K1131" s="8">
        <f t="shared" si="135"/>
        <v>17863.614399999999</v>
      </c>
      <c r="L1131" s="8">
        <f t="shared" si="136"/>
        <v>3572.7228799999998</v>
      </c>
      <c r="M1131" s="8">
        <f t="shared" si="137"/>
        <v>9824.9879199999996</v>
      </c>
      <c r="N1131" s="8">
        <f t="shared" si="138"/>
        <v>4465.9035999999996</v>
      </c>
      <c r="O1131" s="8">
        <f t="shared" si="139"/>
        <v>17863.614399999999</v>
      </c>
    </row>
    <row r="1132" spans="1:15" outlineLevel="2" x14ac:dyDescent="0.25">
      <c r="A1132" s="1" t="s">
        <v>978</v>
      </c>
      <c r="B1132" s="1" t="s">
        <v>983</v>
      </c>
      <c r="C1132" s="13">
        <v>2019.6270999999999</v>
      </c>
      <c r="D1132" s="13">
        <v>1735.7714000000001</v>
      </c>
      <c r="E1132" s="13">
        <v>302.5575</v>
      </c>
      <c r="F1132" s="13">
        <v>3691.6471999999999</v>
      </c>
      <c r="G1132" s="8">
        <v>7749.6031999999996</v>
      </c>
      <c r="H1132" s="8">
        <f>+'Current &amp; Proposed Revenues'!D1132*1.08+'Current &amp; Proposed Revenues'!F1132*5.56</f>
        <v>4204.5927999999994</v>
      </c>
      <c r="I1132" s="8">
        <f>(+C1132+E1132+'Current &amp; Proposed Revenues'!D1132*0.79+'Current &amp; Proposed Revenues'!F1132*0.85)*0.8</f>
        <v>2836.0083200000004</v>
      </c>
      <c r="J1132" s="8">
        <f>(+C1132+E1132+'Current &amp; Proposed Revenues'!D1132*0.79+'Current &amp; Proposed Revenues'!F1132*0.85)*0.2</f>
        <v>709.00208000000009</v>
      </c>
      <c r="K1132" s="8">
        <f t="shared" si="135"/>
        <v>7749.6031999999996</v>
      </c>
      <c r="L1132" s="8">
        <f t="shared" si="136"/>
        <v>1549.92064</v>
      </c>
      <c r="M1132" s="8">
        <f t="shared" si="137"/>
        <v>4262.2817599999998</v>
      </c>
      <c r="N1132" s="8">
        <f t="shared" si="138"/>
        <v>1937.4007999999999</v>
      </c>
      <c r="O1132" s="8">
        <f t="shared" si="139"/>
        <v>7749.6031999999996</v>
      </c>
    </row>
    <row r="1133" spans="1:15" outlineLevel="2" x14ac:dyDescent="0.25">
      <c r="A1133" s="1" t="s">
        <v>978</v>
      </c>
      <c r="B1133" s="1" t="s">
        <v>984</v>
      </c>
      <c r="C1133" s="13">
        <v>919.19659999999999</v>
      </c>
      <c r="D1133" s="13">
        <v>504.90000000000003</v>
      </c>
      <c r="E1133" s="13">
        <v>135.4135</v>
      </c>
      <c r="F1133" s="13">
        <v>1282</v>
      </c>
      <c r="G1133" s="8">
        <v>2841.5101</v>
      </c>
      <c r="H1133" s="8">
        <f>+'Current &amp; Proposed Revenues'!D1133*1.08+'Current &amp; Proposed Revenues'!F1133*5.56</f>
        <v>1403.6</v>
      </c>
      <c r="I1133" s="8">
        <f>(+C1133+E1133+'Current &amp; Proposed Revenues'!D1133*0.79+'Current &amp; Proposed Revenues'!F1133*0.85)*0.8</f>
        <v>1150.32808</v>
      </c>
      <c r="J1133" s="8">
        <f>(+C1133+E1133+'Current &amp; Proposed Revenues'!D1133*0.79+'Current &amp; Proposed Revenues'!F1133*0.85)*0.2</f>
        <v>287.58202</v>
      </c>
      <c r="K1133" s="8">
        <f t="shared" si="135"/>
        <v>2841.5100999999995</v>
      </c>
      <c r="L1133" s="8">
        <f t="shared" si="136"/>
        <v>568.30201999999997</v>
      </c>
      <c r="M1133" s="8">
        <f t="shared" si="137"/>
        <v>1562.830555</v>
      </c>
      <c r="N1133" s="8">
        <f t="shared" si="138"/>
        <v>710.37752499999999</v>
      </c>
      <c r="O1133" s="8">
        <f t="shared" si="139"/>
        <v>2841.5101</v>
      </c>
    </row>
    <row r="1134" spans="1:15" outlineLevel="2" x14ac:dyDescent="0.25">
      <c r="A1134" s="1" t="s">
        <v>978</v>
      </c>
      <c r="B1134" s="1" t="s">
        <v>985</v>
      </c>
      <c r="C1134" s="13">
        <v>433.67840000000007</v>
      </c>
      <c r="D1134" s="13">
        <v>205.70000000000002</v>
      </c>
      <c r="E1134" s="13">
        <v>119.01700000000001</v>
      </c>
      <c r="F1134" s="13">
        <v>1025.5999999999999</v>
      </c>
      <c r="G1134" s="8">
        <v>1783.9954</v>
      </c>
      <c r="H1134" s="8">
        <f>+'Current &amp; Proposed Revenues'!D1134*1.08+'Current &amp; Proposed Revenues'!F1134*5.56</f>
        <v>1008.3999999999999</v>
      </c>
      <c r="I1134" s="8">
        <f>(+C1134+E1134+'Current &amp; Proposed Revenues'!D1134*0.79+'Current &amp; Proposed Revenues'!F1134*0.85)*0.8</f>
        <v>620.4763200000001</v>
      </c>
      <c r="J1134" s="8">
        <f>(+C1134+E1134+'Current &amp; Proposed Revenues'!D1134*0.79+'Current &amp; Proposed Revenues'!F1134*0.85)*0.2</f>
        <v>155.11908000000003</v>
      </c>
      <c r="K1134" s="8">
        <f t="shared" si="135"/>
        <v>1783.9953999999998</v>
      </c>
      <c r="L1134" s="8">
        <f t="shared" si="136"/>
        <v>356.79908</v>
      </c>
      <c r="M1134" s="8">
        <f t="shared" si="137"/>
        <v>981.19747000000007</v>
      </c>
      <c r="N1134" s="8">
        <f t="shared" si="138"/>
        <v>445.99885</v>
      </c>
      <c r="O1134" s="8">
        <f t="shared" si="139"/>
        <v>1783.9954</v>
      </c>
    </row>
    <row r="1135" spans="1:15" outlineLevel="2" x14ac:dyDescent="0.25">
      <c r="A1135" s="1" t="s">
        <v>978</v>
      </c>
      <c r="B1135" s="1" t="s">
        <v>986</v>
      </c>
      <c r="C1135" s="13">
        <v>1101.9789000000001</v>
      </c>
      <c r="D1135" s="13">
        <v>817.33960000000002</v>
      </c>
      <c r="E1135" s="13">
        <v>224.25549999999998</v>
      </c>
      <c r="F1135" s="13">
        <v>2070.1095</v>
      </c>
      <c r="G1135" s="8">
        <v>4213.6835000000001</v>
      </c>
      <c r="H1135" s="8">
        <f>+'Current &amp; Proposed Revenues'!D1135*1.08+'Current &amp; Proposed Revenues'!F1135*5.56</f>
        <v>2267.6484</v>
      </c>
      <c r="I1135" s="8">
        <f>(+C1135+E1135+'Current &amp; Proposed Revenues'!D1135*0.79+'Current &amp; Proposed Revenues'!F1135*0.85)*0.8</f>
        <v>1556.8280800000002</v>
      </c>
      <c r="J1135" s="8">
        <f>(+C1135+E1135+'Current &amp; Proposed Revenues'!D1135*0.79+'Current &amp; Proposed Revenues'!F1135*0.85)*0.2</f>
        <v>389.20702000000006</v>
      </c>
      <c r="K1135" s="8">
        <f t="shared" si="135"/>
        <v>4213.6835000000001</v>
      </c>
      <c r="L1135" s="8">
        <f t="shared" si="136"/>
        <v>842.73670000000004</v>
      </c>
      <c r="M1135" s="8">
        <f t="shared" si="137"/>
        <v>2317.5259250000004</v>
      </c>
      <c r="N1135" s="8">
        <f t="shared" si="138"/>
        <v>1053.420875</v>
      </c>
      <c r="O1135" s="8">
        <f t="shared" si="139"/>
        <v>4213.6835000000001</v>
      </c>
    </row>
    <row r="1136" spans="1:15" outlineLevel="2" x14ac:dyDescent="0.25">
      <c r="A1136" s="1" t="s">
        <v>978</v>
      </c>
      <c r="B1136" s="1" t="s">
        <v>987</v>
      </c>
      <c r="C1136" s="13">
        <v>194.34</v>
      </c>
      <c r="D1136" s="13">
        <v>329.12</v>
      </c>
      <c r="E1136" s="13">
        <v>170</v>
      </c>
      <c r="F1136" s="13">
        <v>1333.28</v>
      </c>
      <c r="G1136" s="8">
        <v>2026.74</v>
      </c>
      <c r="H1136" s="8">
        <f>+'Current &amp; Proposed Revenues'!D1136*1.08+'Current &amp; Proposed Revenues'!F1136*5.56</f>
        <v>1346.56</v>
      </c>
      <c r="I1136" s="8">
        <f>(+C1136+E1136+'Current &amp; Proposed Revenues'!D1136*0.79+'Current &amp; Proposed Revenues'!F1136*0.85)*0.8</f>
        <v>544.14400000000012</v>
      </c>
      <c r="J1136" s="8">
        <f>(+C1136+E1136+'Current &amp; Proposed Revenues'!D1136*0.79+'Current &amp; Proposed Revenues'!F1136*0.85)*0.2</f>
        <v>136.03600000000003</v>
      </c>
      <c r="K1136" s="8">
        <f t="shared" si="135"/>
        <v>2026.7400000000002</v>
      </c>
      <c r="L1136" s="8">
        <f t="shared" si="136"/>
        <v>405.34800000000001</v>
      </c>
      <c r="M1136" s="8">
        <f t="shared" si="137"/>
        <v>1114.7070000000001</v>
      </c>
      <c r="N1136" s="8">
        <f t="shared" si="138"/>
        <v>506.685</v>
      </c>
      <c r="O1136" s="8">
        <f t="shared" si="139"/>
        <v>2026.74</v>
      </c>
    </row>
    <row r="1137" spans="1:15" outlineLevel="2" x14ac:dyDescent="0.25">
      <c r="A1137" s="1" t="s">
        <v>978</v>
      </c>
      <c r="B1137" s="1" t="s">
        <v>988</v>
      </c>
      <c r="C1137" s="13">
        <v>2184.3342000000002</v>
      </c>
      <c r="D1137" s="13">
        <v>1731.6200000000001</v>
      </c>
      <c r="E1137" s="13">
        <v>470.37299999999999</v>
      </c>
      <c r="F1137" s="13">
        <v>2233.1158</v>
      </c>
      <c r="G1137" s="8">
        <v>6619.4429999999993</v>
      </c>
      <c r="H1137" s="8">
        <f>+'Current &amp; Proposed Revenues'!D1137*1.08+'Current &amp; Proposed Revenues'!F1137*5.56</f>
        <v>2937.0727999999999</v>
      </c>
      <c r="I1137" s="8">
        <f>(+C1137+E1137+'Current &amp; Proposed Revenues'!D1137*0.79+'Current &amp; Proposed Revenues'!F1137*0.85)*0.8</f>
        <v>2945.8961600000002</v>
      </c>
      <c r="J1137" s="8">
        <f>(+C1137+E1137+'Current &amp; Proposed Revenues'!D1137*0.79+'Current &amp; Proposed Revenues'!F1137*0.85)*0.2</f>
        <v>736.47404000000006</v>
      </c>
      <c r="K1137" s="8">
        <f t="shared" si="135"/>
        <v>6619.4430000000002</v>
      </c>
      <c r="L1137" s="8">
        <f t="shared" si="136"/>
        <v>1323.8886</v>
      </c>
      <c r="M1137" s="8">
        <f t="shared" si="137"/>
        <v>3640.6936499999997</v>
      </c>
      <c r="N1137" s="8">
        <f t="shared" si="138"/>
        <v>1654.8607499999998</v>
      </c>
      <c r="O1137" s="8">
        <f t="shared" si="139"/>
        <v>6619.4429999999993</v>
      </c>
    </row>
    <row r="1138" spans="1:15" outlineLevel="2" x14ac:dyDescent="0.25">
      <c r="A1138" s="1" t="s">
        <v>978</v>
      </c>
      <c r="B1138" s="1" t="s">
        <v>989</v>
      </c>
      <c r="C1138" s="13">
        <v>12474.3686</v>
      </c>
      <c r="D1138" s="13">
        <v>2094.5495999999998</v>
      </c>
      <c r="E1138" s="13">
        <v>53.55</v>
      </c>
      <c r="F1138" s="13">
        <v>4454.8218000000006</v>
      </c>
      <c r="G1138" s="8">
        <v>19077.29</v>
      </c>
      <c r="H1138" s="8">
        <f>+'Current &amp; Proposed Revenues'!D1138*1.08+'Current &amp; Proposed Revenues'!F1138*5.56</f>
        <v>5073.7752</v>
      </c>
      <c r="I1138" s="8">
        <f>(+C1138+E1138+'Current &amp; Proposed Revenues'!D1138*0.79+'Current &amp; Proposed Revenues'!F1138*0.85)*0.8</f>
        <v>11202.81184</v>
      </c>
      <c r="J1138" s="8">
        <f>(+C1138+E1138+'Current &amp; Proposed Revenues'!D1138*0.79+'Current &amp; Proposed Revenues'!F1138*0.85)*0.2</f>
        <v>2800.7029600000001</v>
      </c>
      <c r="K1138" s="8">
        <f t="shared" si="135"/>
        <v>19077.29</v>
      </c>
      <c r="L1138" s="8">
        <f t="shared" si="136"/>
        <v>3815.4580000000005</v>
      </c>
      <c r="M1138" s="8">
        <f t="shared" si="137"/>
        <v>10492.509500000002</v>
      </c>
      <c r="N1138" s="8">
        <f t="shared" si="138"/>
        <v>4769.3225000000002</v>
      </c>
      <c r="O1138" s="8">
        <f t="shared" si="139"/>
        <v>19077.29</v>
      </c>
    </row>
    <row r="1139" spans="1:15" outlineLevel="2" x14ac:dyDescent="0.25">
      <c r="A1139" s="1" t="s">
        <v>978</v>
      </c>
      <c r="B1139" s="1" t="s">
        <v>990</v>
      </c>
      <c r="C1139" s="13">
        <v>5931.5965000000006</v>
      </c>
      <c r="D1139" s="13">
        <v>2270.6662000000001</v>
      </c>
      <c r="E1139" s="13">
        <v>577.98299999999995</v>
      </c>
      <c r="F1139" s="13">
        <v>1852.49</v>
      </c>
      <c r="G1139" s="8">
        <v>10632.735700000001</v>
      </c>
      <c r="H1139" s="8">
        <f>+'Current &amp; Proposed Revenues'!D1139*1.08+'Current &amp; Proposed Revenues'!F1139*5.56</f>
        <v>2918.2408</v>
      </c>
      <c r="I1139" s="8">
        <f>(+C1139+E1139+'Current &amp; Proposed Revenues'!D1139*0.79+'Current &amp; Proposed Revenues'!F1139*0.85)*0.8</f>
        <v>6171.5959200000007</v>
      </c>
      <c r="J1139" s="8">
        <f>(+C1139+E1139+'Current &amp; Proposed Revenues'!D1139*0.79+'Current &amp; Proposed Revenues'!F1139*0.85)*0.2</f>
        <v>1542.8989800000002</v>
      </c>
      <c r="K1139" s="8">
        <f t="shared" si="135"/>
        <v>10632.735700000001</v>
      </c>
      <c r="L1139" s="8">
        <f t="shared" si="136"/>
        <v>2126.5471400000001</v>
      </c>
      <c r="M1139" s="8">
        <f t="shared" si="137"/>
        <v>5848.0046350000011</v>
      </c>
      <c r="N1139" s="8">
        <f t="shared" si="138"/>
        <v>2658.1839250000003</v>
      </c>
      <c r="O1139" s="8">
        <f t="shared" si="139"/>
        <v>10632.735700000001</v>
      </c>
    </row>
    <row r="1140" spans="1:15" outlineLevel="2" x14ac:dyDescent="0.25">
      <c r="A1140" s="1" t="s">
        <v>978</v>
      </c>
      <c r="B1140" s="1" t="s">
        <v>991</v>
      </c>
      <c r="C1140" s="13">
        <v>279.94440000000003</v>
      </c>
      <c r="D1140" s="13">
        <v>1577.1206000000002</v>
      </c>
      <c r="E1140" s="13">
        <v>277.61509999999998</v>
      </c>
      <c r="F1140" s="13">
        <v>13395.9385</v>
      </c>
      <c r="G1140" s="8">
        <v>15530.618600000002</v>
      </c>
      <c r="H1140" s="8">
        <f>+'Current &amp; Proposed Revenues'!D1140*1.08+'Current &amp; Proposed Revenues'!F1140*5.56</f>
        <v>12530.416399999998</v>
      </c>
      <c r="I1140" s="8">
        <f>(+C1140+E1140+'Current &amp; Proposed Revenues'!D1140*0.79+'Current &amp; Proposed Revenues'!F1140*0.85)*0.8</f>
        <v>2400.1617600000004</v>
      </c>
      <c r="J1140" s="8">
        <f>(+C1140+E1140+'Current &amp; Proposed Revenues'!D1140*0.79+'Current &amp; Proposed Revenues'!F1140*0.85)*0.2</f>
        <v>600.0404400000001</v>
      </c>
      <c r="K1140" s="8">
        <f t="shared" si="135"/>
        <v>15530.6186</v>
      </c>
      <c r="L1140" s="8">
        <f t="shared" si="136"/>
        <v>3106.1237200000005</v>
      </c>
      <c r="M1140" s="8">
        <f t="shared" si="137"/>
        <v>8541.8402300000016</v>
      </c>
      <c r="N1140" s="8">
        <f t="shared" si="138"/>
        <v>3882.6546500000004</v>
      </c>
      <c r="O1140" s="8">
        <f t="shared" si="139"/>
        <v>15530.618600000002</v>
      </c>
    </row>
    <row r="1141" spans="1:15" outlineLevel="2" x14ac:dyDescent="0.25">
      <c r="A1141" s="1" t="s">
        <v>978</v>
      </c>
      <c r="B1141" s="1" t="s">
        <v>140</v>
      </c>
      <c r="C1141" s="13">
        <v>689.43300000000011</v>
      </c>
      <c r="D1141" s="13">
        <v>1139.4471000000001</v>
      </c>
      <c r="E1141" s="13">
        <v>66.801500000000004</v>
      </c>
      <c r="F1141" s="13">
        <v>1305.3965000000001</v>
      </c>
      <c r="G1141" s="8">
        <v>3201.0781000000006</v>
      </c>
      <c r="H1141" s="8">
        <f>+'Current &amp; Proposed Revenues'!D1141*1.08+'Current &amp; Proposed Revenues'!F1141*5.56</f>
        <v>1790.3703999999998</v>
      </c>
      <c r="I1141" s="8">
        <f>(+C1141+E1141+'Current &amp; Proposed Revenues'!D1141*0.79+'Current &amp; Proposed Revenues'!F1141*0.85)*0.8</f>
        <v>1128.5661600000001</v>
      </c>
      <c r="J1141" s="8">
        <f>(+C1141+E1141+'Current &amp; Proposed Revenues'!D1141*0.79+'Current &amp; Proposed Revenues'!F1141*0.85)*0.2</f>
        <v>282.14154000000002</v>
      </c>
      <c r="K1141" s="8">
        <f t="shared" si="135"/>
        <v>3201.0781000000002</v>
      </c>
      <c r="L1141" s="8">
        <f t="shared" si="136"/>
        <v>640.21562000000017</v>
      </c>
      <c r="M1141" s="8">
        <f t="shared" si="137"/>
        <v>1760.5929550000005</v>
      </c>
      <c r="N1141" s="8">
        <f t="shared" si="138"/>
        <v>800.26952500000016</v>
      </c>
      <c r="O1141" s="8">
        <f t="shared" si="139"/>
        <v>3201.0781000000011</v>
      </c>
    </row>
    <row r="1142" spans="1:15" outlineLevel="2" x14ac:dyDescent="0.25">
      <c r="A1142" s="1" t="s">
        <v>978</v>
      </c>
      <c r="B1142" s="1" t="s">
        <v>992</v>
      </c>
      <c r="C1142" s="13">
        <v>464.57530000000008</v>
      </c>
      <c r="D1142" s="13">
        <v>1274.4798000000001</v>
      </c>
      <c r="E1142" s="13">
        <v>396.15949999999998</v>
      </c>
      <c r="F1142" s="13">
        <v>9425.1358</v>
      </c>
      <c r="G1142" s="8">
        <v>11560.350399999999</v>
      </c>
      <c r="H1142" s="8">
        <f>+'Current &amp; Proposed Revenues'!D1142*1.08+'Current &amp; Proposed Revenues'!F1142*5.56</f>
        <v>8911.3760000000002</v>
      </c>
      <c r="I1142" s="8">
        <f>(+C1142+E1142+'Current &amp; Proposed Revenues'!D1142*0.79+'Current &amp; Proposed Revenues'!F1142*0.85)*0.8</f>
        <v>2119.1795200000001</v>
      </c>
      <c r="J1142" s="8">
        <f>(+C1142+E1142+'Current &amp; Proposed Revenues'!D1142*0.79+'Current &amp; Proposed Revenues'!F1142*0.85)*0.2</f>
        <v>529.79488000000003</v>
      </c>
      <c r="K1142" s="8">
        <f t="shared" si="135"/>
        <v>11560.350399999999</v>
      </c>
      <c r="L1142" s="8">
        <f t="shared" si="136"/>
        <v>2312.07008</v>
      </c>
      <c r="M1142" s="8">
        <f t="shared" si="137"/>
        <v>6358.19272</v>
      </c>
      <c r="N1142" s="8">
        <f t="shared" si="138"/>
        <v>2890.0875999999998</v>
      </c>
      <c r="O1142" s="8">
        <f t="shared" si="139"/>
        <v>11560.350399999999</v>
      </c>
    </row>
    <row r="1143" spans="1:15" outlineLevel="2" x14ac:dyDescent="0.25">
      <c r="A1143" s="1" t="s">
        <v>978</v>
      </c>
      <c r="B1143" s="1" t="s">
        <v>993</v>
      </c>
      <c r="C1143" s="13">
        <v>392.64580000000001</v>
      </c>
      <c r="D1143" s="13">
        <v>3009.7837</v>
      </c>
      <c r="E1143" s="13">
        <v>34</v>
      </c>
      <c r="F1143" s="13">
        <v>744.20100000000002</v>
      </c>
      <c r="G1143" s="8">
        <v>4180.6305000000002</v>
      </c>
      <c r="H1143" s="8">
        <f>+'Current &amp; Proposed Revenues'!D1143*1.08+'Current &amp; Proposed Revenues'!F1143*5.56</f>
        <v>2383.7867999999999</v>
      </c>
      <c r="I1143" s="8">
        <f>(+C1143+E1143+'Current &amp; Proposed Revenues'!D1143*0.79+'Current &amp; Proposed Revenues'!F1143*0.85)*0.8</f>
        <v>1437.47496</v>
      </c>
      <c r="J1143" s="8">
        <f>(+C1143+E1143+'Current &amp; Proposed Revenues'!D1143*0.79+'Current &amp; Proposed Revenues'!F1143*0.85)*0.2</f>
        <v>359.36874</v>
      </c>
      <c r="K1143" s="8">
        <f t="shared" si="135"/>
        <v>4180.6305000000002</v>
      </c>
      <c r="L1143" s="8">
        <f t="shared" si="136"/>
        <v>836.12610000000006</v>
      </c>
      <c r="M1143" s="8">
        <f t="shared" si="137"/>
        <v>2299.3467750000004</v>
      </c>
      <c r="N1143" s="8">
        <f t="shared" si="138"/>
        <v>1045.1576250000001</v>
      </c>
      <c r="O1143" s="8">
        <f t="shared" si="139"/>
        <v>4180.6305000000002</v>
      </c>
    </row>
    <row r="1144" spans="1:15" outlineLevel="2" x14ac:dyDescent="0.25">
      <c r="A1144" s="1" t="s">
        <v>978</v>
      </c>
      <c r="B1144" s="1" t="s">
        <v>994</v>
      </c>
      <c r="C1144" s="13">
        <v>21990.4084</v>
      </c>
      <c r="D1144" s="13">
        <v>7768.9898000000003</v>
      </c>
      <c r="E1144" s="13">
        <v>981.83499999999992</v>
      </c>
      <c r="F1144" s="13">
        <v>6247.3590699999995</v>
      </c>
      <c r="G1144" s="8">
        <v>36988.592270000001</v>
      </c>
      <c r="H1144" s="8">
        <f>+'Current &amp; Proposed Revenues'!D1144*1.08+'Current &amp; Proposed Revenues'!F1144*5.56</f>
        <v>9905.8293200000007</v>
      </c>
      <c r="I1144" s="8">
        <f>(+C1144+E1144+'Current &amp; Proposed Revenues'!D1144*0.79+'Current &amp; Proposed Revenues'!F1144*0.85)*0.8</f>
        <v>21666.210359999997</v>
      </c>
      <c r="J1144" s="8">
        <f>(+C1144+E1144+'Current &amp; Proposed Revenues'!D1144*0.79+'Current &amp; Proposed Revenues'!F1144*0.85)*0.2</f>
        <v>5416.5525899999993</v>
      </c>
      <c r="K1144" s="8">
        <f t="shared" si="135"/>
        <v>36988.592269999994</v>
      </c>
      <c r="L1144" s="8">
        <f t="shared" si="136"/>
        <v>7397.7184540000007</v>
      </c>
      <c r="M1144" s="8">
        <f t="shared" si="137"/>
        <v>20343.725748500001</v>
      </c>
      <c r="N1144" s="8">
        <f t="shared" si="138"/>
        <v>9247.1480675000003</v>
      </c>
      <c r="O1144" s="8">
        <f t="shared" si="139"/>
        <v>36988.592270000001</v>
      </c>
    </row>
    <row r="1145" spans="1:15" outlineLevel="1" x14ac:dyDescent="0.25">
      <c r="A1145" s="23" t="s">
        <v>1216</v>
      </c>
      <c r="B1145" s="22"/>
      <c r="C1145" s="13">
        <f t="shared" ref="C1145:O1145" si="142">SUBTOTAL(9,C1128:C1144)</f>
        <v>65190.310199999993</v>
      </c>
      <c r="D1145" s="13">
        <f t="shared" si="142"/>
        <v>36590.551800000001</v>
      </c>
      <c r="E1145" s="13">
        <f t="shared" si="142"/>
        <v>4760.5151000000005</v>
      </c>
      <c r="F1145" s="13">
        <f t="shared" si="142"/>
        <v>59111.270070000006</v>
      </c>
      <c r="G1145" s="8">
        <f t="shared" si="142"/>
        <v>165652.64717000001</v>
      </c>
      <c r="H1145" s="8">
        <f t="shared" si="142"/>
        <v>72405.313320000016</v>
      </c>
      <c r="I1145" s="8">
        <f t="shared" si="142"/>
        <v>74597.867079999996</v>
      </c>
      <c r="J1145" s="8">
        <f t="shared" si="142"/>
        <v>18649.466769999999</v>
      </c>
      <c r="K1145" s="8">
        <f t="shared" si="142"/>
        <v>165652.64717000001</v>
      </c>
      <c r="L1145" s="8">
        <f t="shared" si="142"/>
        <v>33130.529434000004</v>
      </c>
      <c r="M1145" s="8">
        <f t="shared" si="142"/>
        <v>91108.955943500012</v>
      </c>
      <c r="N1145" s="8">
        <f t="shared" si="142"/>
        <v>41413.161792500003</v>
      </c>
      <c r="O1145" s="8">
        <f t="shared" si="142"/>
        <v>165652.64717000001</v>
      </c>
    </row>
    <row r="1146" spans="1:15" outlineLevel="2" x14ac:dyDescent="0.25">
      <c r="A1146" s="1" t="s">
        <v>995</v>
      </c>
      <c r="B1146" s="1" t="s">
        <v>996</v>
      </c>
      <c r="C1146" s="13">
        <v>281.05829999999997</v>
      </c>
      <c r="D1146" s="13">
        <v>5371.3618200000001</v>
      </c>
      <c r="E1146" s="13">
        <v>136</v>
      </c>
      <c r="F1146" s="13">
        <v>9692.5481799999998</v>
      </c>
      <c r="G1146" s="8">
        <v>15480.9683</v>
      </c>
      <c r="H1146" s="8">
        <f>+'Current &amp; Proposed Revenues'!D1146*1.08+'Current &amp; Proposed Revenues'!F1146*5.56</f>
        <v>11509.441759999998</v>
      </c>
      <c r="I1146" s="8">
        <f>(+C1146+E1146+'Current &amp; Proposed Revenues'!D1146*0.79+'Current &amp; Proposed Revenues'!F1146*0.85)*0.8</f>
        <v>3177.2212319999999</v>
      </c>
      <c r="J1146" s="8">
        <f>(+C1146+E1146+'Current &amp; Proposed Revenues'!D1146*0.79+'Current &amp; Proposed Revenues'!F1146*0.85)*0.2</f>
        <v>794.30530799999997</v>
      </c>
      <c r="K1146" s="8">
        <f t="shared" si="135"/>
        <v>15480.968299999997</v>
      </c>
      <c r="L1146" s="8">
        <f t="shared" si="136"/>
        <v>3096.1936600000004</v>
      </c>
      <c r="M1146" s="8">
        <f t="shared" si="137"/>
        <v>8514.5325650000013</v>
      </c>
      <c r="N1146" s="8">
        <f t="shared" si="138"/>
        <v>3870.2420750000001</v>
      </c>
      <c r="O1146" s="8">
        <f t="shared" si="139"/>
        <v>15480.968300000002</v>
      </c>
    </row>
    <row r="1147" spans="1:15" outlineLevel="2" x14ac:dyDescent="0.25">
      <c r="A1147" s="1" t="s">
        <v>995</v>
      </c>
      <c r="B1147" s="1" t="s">
        <v>997</v>
      </c>
      <c r="C1147" s="13">
        <v>34.633600000000001</v>
      </c>
      <c r="D1147" s="13">
        <v>933.13000000000011</v>
      </c>
      <c r="E1147" s="13">
        <v>0</v>
      </c>
      <c r="F1147" s="13">
        <v>1703.01521</v>
      </c>
      <c r="G1147" s="8">
        <v>2670.7788100000002</v>
      </c>
      <c r="H1147" s="8">
        <f>+'Current &amp; Proposed Revenues'!D1147*1.08+'Current &amp; Proposed Revenues'!F1147*5.56</f>
        <v>2016.1063599999998</v>
      </c>
      <c r="I1147" s="8">
        <f>(+C1147+E1147+'Current &amp; Proposed Revenues'!D1147*0.79+'Current &amp; Proposed Revenues'!F1147*0.85)*0.8</f>
        <v>523.73796000000004</v>
      </c>
      <c r="J1147" s="8">
        <f>(+C1147+E1147+'Current &amp; Proposed Revenues'!D1147*0.79+'Current &amp; Proposed Revenues'!F1147*0.85)*0.2</f>
        <v>130.93449000000001</v>
      </c>
      <c r="K1147" s="8">
        <f t="shared" si="135"/>
        <v>2670.7788099999998</v>
      </c>
      <c r="L1147" s="8">
        <f t="shared" si="136"/>
        <v>534.1557620000001</v>
      </c>
      <c r="M1147" s="8">
        <f t="shared" si="137"/>
        <v>1468.9283455000002</v>
      </c>
      <c r="N1147" s="8">
        <f t="shared" si="138"/>
        <v>667.69470250000006</v>
      </c>
      <c r="O1147" s="8">
        <f t="shared" si="139"/>
        <v>2670.7788100000002</v>
      </c>
    </row>
    <row r="1148" spans="1:15" outlineLevel="2" x14ac:dyDescent="0.25">
      <c r="A1148" s="1" t="s">
        <v>995</v>
      </c>
      <c r="B1148" s="1" t="s">
        <v>998</v>
      </c>
      <c r="C1148" s="13">
        <v>176.09100000000001</v>
      </c>
      <c r="D1148" s="13">
        <v>7043.5233000000007</v>
      </c>
      <c r="E1148" s="13">
        <v>0</v>
      </c>
      <c r="F1148" s="13">
        <v>10668.098900000001</v>
      </c>
      <c r="G1148" s="8">
        <v>17887.713200000002</v>
      </c>
      <c r="H1148" s="8">
        <f>+'Current &amp; Proposed Revenues'!D1148*1.08+'Current &amp; Proposed Revenues'!F1148*5.56</f>
        <v>13321.369599999998</v>
      </c>
      <c r="I1148" s="8">
        <f>(+C1148+E1148+'Current &amp; Proposed Revenues'!D1148*0.79+'Current &amp; Proposed Revenues'!F1148*0.85)*0.8</f>
        <v>3653.0748800000001</v>
      </c>
      <c r="J1148" s="8">
        <f>(+C1148+E1148+'Current &amp; Proposed Revenues'!D1148*0.79+'Current &amp; Proposed Revenues'!F1148*0.85)*0.2</f>
        <v>913.26872000000003</v>
      </c>
      <c r="K1148" s="8">
        <f t="shared" si="135"/>
        <v>17887.713199999998</v>
      </c>
      <c r="L1148" s="8">
        <f t="shared" si="136"/>
        <v>3577.5426400000006</v>
      </c>
      <c r="M1148" s="8">
        <f t="shared" si="137"/>
        <v>9838.2422600000027</v>
      </c>
      <c r="N1148" s="8">
        <f t="shared" si="138"/>
        <v>4471.9283000000005</v>
      </c>
      <c r="O1148" s="8">
        <f t="shared" si="139"/>
        <v>17887.713200000002</v>
      </c>
    </row>
    <row r="1149" spans="1:15" outlineLevel="2" x14ac:dyDescent="0.25">
      <c r="A1149" s="1" t="s">
        <v>995</v>
      </c>
      <c r="B1149" s="1" t="s">
        <v>999</v>
      </c>
      <c r="C1149" s="13">
        <v>0</v>
      </c>
      <c r="D1149" s="13">
        <v>0</v>
      </c>
      <c r="E1149" s="13">
        <v>0</v>
      </c>
      <c r="F1149" s="13">
        <v>554.84960000000001</v>
      </c>
      <c r="G1149" s="8">
        <v>554.84960000000001</v>
      </c>
      <c r="H1149" s="8">
        <f>+'Current &amp; Proposed Revenues'!D1149*1.08+'Current &amp; Proposed Revenues'!F1149*5.56</f>
        <v>481.27359999999999</v>
      </c>
      <c r="I1149" s="8">
        <f>(+C1149+E1149+'Current &amp; Proposed Revenues'!D1149*0.79+'Current &amp; Proposed Revenues'!F1149*0.85)*0.8</f>
        <v>58.860799999999998</v>
      </c>
      <c r="J1149" s="8">
        <f>(+C1149+E1149+'Current &amp; Proposed Revenues'!D1149*0.79+'Current &amp; Proposed Revenues'!F1149*0.85)*0.2</f>
        <v>14.715199999999999</v>
      </c>
      <c r="K1149" s="8">
        <f t="shared" si="135"/>
        <v>554.84960000000001</v>
      </c>
      <c r="L1149" s="8">
        <f t="shared" si="136"/>
        <v>110.96992</v>
      </c>
      <c r="M1149" s="8">
        <f t="shared" si="137"/>
        <v>305.16728000000001</v>
      </c>
      <c r="N1149" s="8">
        <f t="shared" si="138"/>
        <v>138.7124</v>
      </c>
      <c r="O1149" s="8">
        <f t="shared" si="139"/>
        <v>554.84960000000001</v>
      </c>
    </row>
    <row r="1150" spans="1:15" outlineLevel="2" x14ac:dyDescent="0.25">
      <c r="A1150" s="1" t="s">
        <v>995</v>
      </c>
      <c r="B1150" s="1" t="s">
        <v>1000</v>
      </c>
      <c r="C1150" s="13">
        <v>129.06230000000002</v>
      </c>
      <c r="D1150" s="13">
        <v>3658.6550000000002</v>
      </c>
      <c r="E1150" s="13">
        <v>67.149999999999991</v>
      </c>
      <c r="F1150" s="13">
        <v>4450.3989000000001</v>
      </c>
      <c r="G1150" s="8">
        <v>8305.2662</v>
      </c>
      <c r="H1150" s="8">
        <f>+'Current &amp; Proposed Revenues'!D1150*1.08+'Current &amp; Proposed Revenues'!F1150*5.56</f>
        <v>5973.2723999999998</v>
      </c>
      <c r="I1150" s="8">
        <f>(+C1150+E1150+'Current &amp; Proposed Revenues'!D1150*0.79+'Current &amp; Proposed Revenues'!F1150*0.85)*0.8</f>
        <v>1865.5950399999999</v>
      </c>
      <c r="J1150" s="8">
        <f>(+C1150+E1150+'Current &amp; Proposed Revenues'!D1150*0.79+'Current &amp; Proposed Revenues'!F1150*0.85)*0.2</f>
        <v>466.39875999999998</v>
      </c>
      <c r="K1150" s="8">
        <f t="shared" si="135"/>
        <v>8305.2662</v>
      </c>
      <c r="L1150" s="8">
        <f t="shared" si="136"/>
        <v>1661.0532400000002</v>
      </c>
      <c r="M1150" s="8">
        <f t="shared" si="137"/>
        <v>4567.8964100000003</v>
      </c>
      <c r="N1150" s="8">
        <f t="shared" si="138"/>
        <v>2076.31655</v>
      </c>
      <c r="O1150" s="8">
        <f t="shared" si="139"/>
        <v>8305.2662</v>
      </c>
    </row>
    <row r="1151" spans="1:15" outlineLevel="2" x14ac:dyDescent="0.25">
      <c r="A1151" s="1" t="s">
        <v>995</v>
      </c>
      <c r="B1151" s="1" t="s">
        <v>1001</v>
      </c>
      <c r="C1151" s="13">
        <v>84.695899999999995</v>
      </c>
      <c r="D1151" s="13">
        <v>3258.6433000000002</v>
      </c>
      <c r="E1151" s="13">
        <v>0</v>
      </c>
      <c r="F1151" s="13">
        <v>3945.9960000000001</v>
      </c>
      <c r="G1151" s="8">
        <v>7289.3352000000004</v>
      </c>
      <c r="H1151" s="8">
        <f>+'Current &amp; Proposed Revenues'!D1151*1.08+'Current &amp; Proposed Revenues'!F1151*5.56</f>
        <v>5304.7331999999997</v>
      </c>
      <c r="I1151" s="8">
        <f>(+C1151+E1151+'Current &amp; Proposed Revenues'!D1151*0.79+'Current &amp; Proposed Revenues'!F1151*0.85)*0.8</f>
        <v>1587.6815999999999</v>
      </c>
      <c r="J1151" s="8">
        <f>(+C1151+E1151+'Current &amp; Proposed Revenues'!D1151*0.79+'Current &amp; Proposed Revenues'!F1151*0.85)*0.2</f>
        <v>396.92039999999997</v>
      </c>
      <c r="K1151" s="8">
        <f t="shared" ref="K1151:K1217" si="143">SUM(H1151:J1151)</f>
        <v>7289.3351999999995</v>
      </c>
      <c r="L1151" s="8">
        <f t="shared" ref="L1151:L1217" si="144">+G1151*0.2</f>
        <v>1457.8670400000001</v>
      </c>
      <c r="M1151" s="8">
        <f t="shared" ref="M1151:M1217" si="145">+G1151*0.55</f>
        <v>4009.1343600000005</v>
      </c>
      <c r="N1151" s="8">
        <f t="shared" ref="N1151:N1217" si="146">+G1151*0.25</f>
        <v>1822.3338000000001</v>
      </c>
      <c r="O1151" s="8">
        <f t="shared" ref="O1151:O1217" si="147">SUM(L1151:N1151)</f>
        <v>7289.3352000000014</v>
      </c>
    </row>
    <row r="1152" spans="1:15" outlineLevel="2" x14ac:dyDescent="0.25">
      <c r="A1152" s="1" t="s">
        <v>995</v>
      </c>
      <c r="B1152" s="1" t="s">
        <v>1002</v>
      </c>
      <c r="C1152" s="13">
        <v>126.4</v>
      </c>
      <c r="D1152" s="13">
        <v>3537.4172899999999</v>
      </c>
      <c r="E1152" s="13">
        <v>0</v>
      </c>
      <c r="F1152" s="13">
        <v>5827.7797</v>
      </c>
      <c r="G1152" s="8">
        <v>9491.59699</v>
      </c>
      <c r="H1152" s="8">
        <f>+'Current &amp; Proposed Revenues'!D1152*1.08+'Current &amp; Proposed Revenues'!F1152*5.56</f>
        <v>7097.9855599999992</v>
      </c>
      <c r="I1152" s="8">
        <f>(+C1152+E1152+'Current &amp; Proposed Revenues'!D1152*0.79+'Current &amp; Proposed Revenues'!F1152*0.85)*0.8</f>
        <v>1914.889144</v>
      </c>
      <c r="J1152" s="8">
        <f>(+C1152+E1152+'Current &amp; Proposed Revenues'!D1152*0.79+'Current &amp; Proposed Revenues'!F1152*0.85)*0.2</f>
        <v>478.722286</v>
      </c>
      <c r="K1152" s="8">
        <f t="shared" si="143"/>
        <v>9491.59699</v>
      </c>
      <c r="L1152" s="8">
        <f t="shared" si="144"/>
        <v>1898.3193980000001</v>
      </c>
      <c r="M1152" s="8">
        <f t="shared" si="145"/>
        <v>5220.3783445000008</v>
      </c>
      <c r="N1152" s="8">
        <f t="shared" si="146"/>
        <v>2372.8992475</v>
      </c>
      <c r="O1152" s="8">
        <f t="shared" si="147"/>
        <v>9491.59699</v>
      </c>
    </row>
    <row r="1153" spans="1:15" outlineLevel="2" x14ac:dyDescent="0.25">
      <c r="A1153" s="1" t="s">
        <v>995</v>
      </c>
      <c r="B1153" s="1" t="s">
        <v>1003</v>
      </c>
      <c r="C1153" s="13">
        <v>0</v>
      </c>
      <c r="D1153" s="13">
        <v>0</v>
      </c>
      <c r="E1153" s="13">
        <v>0</v>
      </c>
      <c r="F1153" s="13">
        <v>271.33530000000002</v>
      </c>
      <c r="G1153" s="8">
        <v>271.33530000000002</v>
      </c>
      <c r="H1153" s="8">
        <f>+'Current &amp; Proposed Revenues'!D1153*1.08+'Current &amp; Proposed Revenues'!F1153*5.56</f>
        <v>235.35479999999998</v>
      </c>
      <c r="I1153" s="8">
        <f>(+C1153+E1153+'Current &amp; Proposed Revenues'!D1153*0.79+'Current &amp; Proposed Revenues'!F1153*0.85)*0.8</f>
        <v>28.784400000000002</v>
      </c>
      <c r="J1153" s="8">
        <f>(+C1153+E1153+'Current &amp; Proposed Revenues'!D1153*0.79+'Current &amp; Proposed Revenues'!F1153*0.85)*0.2</f>
        <v>7.1961000000000004</v>
      </c>
      <c r="K1153" s="8">
        <f t="shared" si="143"/>
        <v>271.33529999999996</v>
      </c>
      <c r="L1153" s="8">
        <f t="shared" si="144"/>
        <v>54.267060000000008</v>
      </c>
      <c r="M1153" s="8">
        <f t="shared" si="145"/>
        <v>149.23441500000001</v>
      </c>
      <c r="N1153" s="8">
        <f t="shared" si="146"/>
        <v>67.833825000000004</v>
      </c>
      <c r="O1153" s="8">
        <f t="shared" si="147"/>
        <v>271.33530000000002</v>
      </c>
    </row>
    <row r="1154" spans="1:15" outlineLevel="2" x14ac:dyDescent="0.25">
      <c r="A1154" s="1" t="s">
        <v>995</v>
      </c>
      <c r="B1154" s="1" t="s">
        <v>1004</v>
      </c>
      <c r="C1154" s="13">
        <v>0</v>
      </c>
      <c r="D1154" s="13">
        <v>62.910540000000012</v>
      </c>
      <c r="E1154" s="13">
        <v>0</v>
      </c>
      <c r="F1154" s="13">
        <v>0</v>
      </c>
      <c r="G1154" s="8">
        <v>62.910540000000012</v>
      </c>
      <c r="H1154" s="8">
        <f>+'Current &amp; Proposed Revenues'!D1154*1.08+'Current &amp; Proposed Revenues'!F1154*5.56</f>
        <v>36.333360000000006</v>
      </c>
      <c r="I1154" s="8">
        <f>(+C1154+E1154+'Current &amp; Proposed Revenues'!D1154*0.79+'Current &amp; Proposed Revenues'!F1154*0.85)*0.8</f>
        <v>21.261744000000004</v>
      </c>
      <c r="J1154" s="8">
        <f>(+C1154+E1154+'Current &amp; Proposed Revenues'!D1154*0.79+'Current &amp; Proposed Revenues'!F1154*0.85)*0.2</f>
        <v>5.3154360000000009</v>
      </c>
      <c r="K1154" s="8">
        <f t="shared" si="143"/>
        <v>62.910540000000005</v>
      </c>
      <c r="L1154" s="8">
        <f t="shared" si="144"/>
        <v>12.582108000000003</v>
      </c>
      <c r="M1154" s="8">
        <f t="shared" si="145"/>
        <v>34.600797000000007</v>
      </c>
      <c r="N1154" s="8">
        <f t="shared" si="146"/>
        <v>15.727635000000003</v>
      </c>
      <c r="O1154" s="8">
        <f t="shared" si="147"/>
        <v>62.910540000000012</v>
      </c>
    </row>
    <row r="1155" spans="1:15" outlineLevel="2" x14ac:dyDescent="0.25">
      <c r="A1155" s="1" t="s">
        <v>995</v>
      </c>
      <c r="B1155" s="1" t="s">
        <v>1005</v>
      </c>
      <c r="C1155" s="13">
        <v>324.4846</v>
      </c>
      <c r="D1155" s="13">
        <v>8565.5724000000009</v>
      </c>
      <c r="E1155" s="13">
        <v>0</v>
      </c>
      <c r="F1155" s="13">
        <v>8024.8072000000002</v>
      </c>
      <c r="G1155" s="8">
        <v>16914.8642</v>
      </c>
      <c r="H1155" s="8">
        <f>+'Current &amp; Proposed Revenues'!D1155*1.08+'Current &amp; Proposed Revenues'!F1155*5.56</f>
        <v>11907.6368</v>
      </c>
      <c r="I1155" s="8">
        <f>(+C1155+E1155+'Current &amp; Proposed Revenues'!D1155*0.79+'Current &amp; Proposed Revenues'!F1155*0.85)*0.8</f>
        <v>4005.7819199999999</v>
      </c>
      <c r="J1155" s="8">
        <f>(+C1155+E1155+'Current &amp; Proposed Revenues'!D1155*0.79+'Current &amp; Proposed Revenues'!F1155*0.85)*0.2</f>
        <v>1001.44548</v>
      </c>
      <c r="K1155" s="8">
        <f t="shared" si="143"/>
        <v>16914.8642</v>
      </c>
      <c r="L1155" s="8">
        <f t="shared" si="144"/>
        <v>3382.9728400000004</v>
      </c>
      <c r="M1155" s="8">
        <f t="shared" si="145"/>
        <v>9303.1753100000005</v>
      </c>
      <c r="N1155" s="8">
        <f t="shared" si="146"/>
        <v>4228.71605</v>
      </c>
      <c r="O1155" s="8">
        <f t="shared" si="147"/>
        <v>16914.8642</v>
      </c>
    </row>
    <row r="1156" spans="1:15" outlineLevel="2" x14ac:dyDescent="0.25">
      <c r="A1156" s="1" t="s">
        <v>995</v>
      </c>
      <c r="B1156" s="1" t="s">
        <v>1006</v>
      </c>
      <c r="C1156" s="13">
        <v>210.17950000000002</v>
      </c>
      <c r="D1156" s="13">
        <v>6838.5357700000004</v>
      </c>
      <c r="E1156" s="13">
        <v>182.66499999999999</v>
      </c>
      <c r="F1156" s="13">
        <v>20857.620790000001</v>
      </c>
      <c r="G1156" s="8">
        <v>28089.001060000002</v>
      </c>
      <c r="H1156" s="8">
        <f>+'Current &amp; Proposed Revenues'!D1156*1.08+'Current &amp; Proposed Revenues'!F1156*5.56</f>
        <v>22041.318319999998</v>
      </c>
      <c r="I1156" s="8">
        <f>(+C1156+E1156+'Current &amp; Proposed Revenues'!D1156*0.79+'Current &amp; Proposed Revenues'!F1156*0.85)*0.8</f>
        <v>4838.1461920000002</v>
      </c>
      <c r="J1156" s="8">
        <f>(+C1156+E1156+'Current &amp; Proposed Revenues'!D1156*0.79+'Current &amp; Proposed Revenues'!F1156*0.85)*0.2</f>
        <v>1209.536548</v>
      </c>
      <c r="K1156" s="8">
        <f t="shared" si="143"/>
        <v>28089.001059999999</v>
      </c>
      <c r="L1156" s="8">
        <f t="shared" si="144"/>
        <v>5617.800212000001</v>
      </c>
      <c r="M1156" s="8">
        <f t="shared" si="145"/>
        <v>15448.950583000002</v>
      </c>
      <c r="N1156" s="8">
        <f t="shared" si="146"/>
        <v>7022.2502650000006</v>
      </c>
      <c r="O1156" s="8">
        <f t="shared" si="147"/>
        <v>28089.001060000002</v>
      </c>
    </row>
    <row r="1157" spans="1:15" outlineLevel="2" x14ac:dyDescent="0.25">
      <c r="A1157" s="1" t="s">
        <v>995</v>
      </c>
      <c r="B1157" s="1" t="s">
        <v>189</v>
      </c>
      <c r="C1157" s="13">
        <v>45.03</v>
      </c>
      <c r="D1157" s="13">
        <v>4620.8635000000004</v>
      </c>
      <c r="E1157" s="13">
        <v>22.099999999999998</v>
      </c>
      <c r="F1157" s="13">
        <v>8425.9706399999995</v>
      </c>
      <c r="G1157" s="8">
        <v>13113.96414</v>
      </c>
      <c r="H1157" s="8">
        <f>+'Current &amp; Proposed Revenues'!D1157*1.08+'Current &amp; Proposed Revenues'!F1157*5.56</f>
        <v>9977.3762399999996</v>
      </c>
      <c r="I1157" s="8">
        <f>(+C1157+E1157+'Current &amp; Proposed Revenues'!D1157*0.79+'Current &amp; Proposed Revenues'!F1157*0.85)*0.8</f>
        <v>2509.2703200000001</v>
      </c>
      <c r="J1157" s="8">
        <f>(+C1157+E1157+'Current &amp; Proposed Revenues'!D1157*0.79+'Current &amp; Proposed Revenues'!F1157*0.85)*0.2</f>
        <v>627.31758000000002</v>
      </c>
      <c r="K1157" s="8">
        <f t="shared" si="143"/>
        <v>13113.96414</v>
      </c>
      <c r="L1157" s="8">
        <f t="shared" si="144"/>
        <v>2622.7928280000001</v>
      </c>
      <c r="M1157" s="8">
        <f t="shared" si="145"/>
        <v>7212.6802770000004</v>
      </c>
      <c r="N1157" s="8">
        <f t="shared" si="146"/>
        <v>3278.491035</v>
      </c>
      <c r="O1157" s="8">
        <f t="shared" si="147"/>
        <v>13113.96414</v>
      </c>
    </row>
    <row r="1158" spans="1:15" outlineLevel="2" x14ac:dyDescent="0.25">
      <c r="A1158" s="1" t="s">
        <v>995</v>
      </c>
      <c r="B1158" s="1" t="s">
        <v>652</v>
      </c>
      <c r="C1158" s="13">
        <v>25.28</v>
      </c>
      <c r="D1158" s="13">
        <v>2017.7861</v>
      </c>
      <c r="E1158" s="13">
        <v>0</v>
      </c>
      <c r="F1158" s="13">
        <v>1878.13</v>
      </c>
      <c r="G1158" s="8">
        <v>3921.1961000000001</v>
      </c>
      <c r="H1158" s="8">
        <f>+'Current &amp; Proposed Revenues'!D1158*1.08+'Current &amp; Proposed Revenues'!F1158*5.56</f>
        <v>2794.4323999999997</v>
      </c>
      <c r="I1158" s="8">
        <f>(+C1158+E1158+'Current &amp; Proposed Revenues'!D1158*0.79+'Current &amp; Proposed Revenues'!F1158*0.85)*0.8</f>
        <v>901.41096000000005</v>
      </c>
      <c r="J1158" s="8">
        <f>(+C1158+E1158+'Current &amp; Proposed Revenues'!D1158*0.79+'Current &amp; Proposed Revenues'!F1158*0.85)*0.2</f>
        <v>225.35274000000001</v>
      </c>
      <c r="K1158" s="8">
        <f t="shared" si="143"/>
        <v>3921.1960999999997</v>
      </c>
      <c r="L1158" s="8">
        <f t="shared" si="144"/>
        <v>784.23922000000005</v>
      </c>
      <c r="M1158" s="8">
        <f t="shared" si="145"/>
        <v>2156.6578550000004</v>
      </c>
      <c r="N1158" s="8">
        <f t="shared" si="146"/>
        <v>980.29902500000003</v>
      </c>
      <c r="O1158" s="8">
        <f t="shared" si="147"/>
        <v>3921.1961000000001</v>
      </c>
    </row>
    <row r="1159" spans="1:15" outlineLevel="2" x14ac:dyDescent="0.25">
      <c r="A1159" s="1" t="s">
        <v>995</v>
      </c>
      <c r="B1159" s="1" t="s">
        <v>820</v>
      </c>
      <c r="C1159" s="13">
        <v>0</v>
      </c>
      <c r="D1159" s="13">
        <v>1570.9870000000001</v>
      </c>
      <c r="E1159" s="13">
        <v>0</v>
      </c>
      <c r="F1159" s="13">
        <v>1275.7182</v>
      </c>
      <c r="G1159" s="8">
        <v>2846.7052000000003</v>
      </c>
      <c r="H1159" s="8">
        <f>+'Current &amp; Proposed Revenues'!D1159*1.08+'Current &amp; Proposed Revenues'!F1159*5.56</f>
        <v>2013.8591999999999</v>
      </c>
      <c r="I1159" s="8">
        <f>(+C1159+E1159+'Current &amp; Proposed Revenues'!D1159*0.79+'Current &amp; Proposed Revenues'!F1159*0.85)*0.8</f>
        <v>666.27680000000009</v>
      </c>
      <c r="J1159" s="8">
        <f>(+C1159+E1159+'Current &amp; Proposed Revenues'!D1159*0.79+'Current &amp; Proposed Revenues'!F1159*0.85)*0.2</f>
        <v>166.56920000000002</v>
      </c>
      <c r="K1159" s="8">
        <f t="shared" si="143"/>
        <v>2846.7051999999999</v>
      </c>
      <c r="L1159" s="8">
        <f t="shared" si="144"/>
        <v>569.34104000000013</v>
      </c>
      <c r="M1159" s="8">
        <f t="shared" si="145"/>
        <v>1565.6878600000002</v>
      </c>
      <c r="N1159" s="8">
        <f t="shared" si="146"/>
        <v>711.67630000000008</v>
      </c>
      <c r="O1159" s="8">
        <f t="shared" si="147"/>
        <v>2846.7052000000003</v>
      </c>
    </row>
    <row r="1160" spans="1:15" outlineLevel="2" x14ac:dyDescent="0.25">
      <c r="A1160" s="1" t="s">
        <v>995</v>
      </c>
      <c r="B1160" s="1" t="s">
        <v>304</v>
      </c>
      <c r="C1160" s="13">
        <v>31.6</v>
      </c>
      <c r="D1160" s="13">
        <v>2976.5369700000001</v>
      </c>
      <c r="E1160" s="13">
        <v>16.030999999999999</v>
      </c>
      <c r="F1160" s="13">
        <v>10748.736699999999</v>
      </c>
      <c r="G1160" s="8">
        <v>13772.90467</v>
      </c>
      <c r="H1160" s="8">
        <f>+'Current &amp; Proposed Revenues'!D1160*1.08+'Current &amp; Proposed Revenues'!F1160*5.56</f>
        <v>11042.46668</v>
      </c>
      <c r="I1160" s="8">
        <f>(+C1160+E1160+'Current &amp; Proposed Revenues'!D1160*0.79+'Current &amp; Proposed Revenues'!F1160*0.85)*0.8</f>
        <v>2184.3503919999998</v>
      </c>
      <c r="J1160" s="8">
        <f>(+C1160+E1160+'Current &amp; Proposed Revenues'!D1160*0.79+'Current &amp; Proposed Revenues'!F1160*0.85)*0.2</f>
        <v>546.08759799999996</v>
      </c>
      <c r="K1160" s="8">
        <f t="shared" si="143"/>
        <v>13772.90467</v>
      </c>
      <c r="L1160" s="8">
        <f t="shared" si="144"/>
        <v>2754.5809340000001</v>
      </c>
      <c r="M1160" s="8">
        <f t="shared" si="145"/>
        <v>7575.0975685000003</v>
      </c>
      <c r="N1160" s="8">
        <f t="shared" si="146"/>
        <v>3443.2261675</v>
      </c>
      <c r="O1160" s="8">
        <f t="shared" si="147"/>
        <v>13772.90467</v>
      </c>
    </row>
    <row r="1161" spans="1:15" outlineLevel="2" x14ac:dyDescent="0.25">
      <c r="A1161" s="1" t="s">
        <v>995</v>
      </c>
      <c r="B1161" s="1" t="s">
        <v>1007</v>
      </c>
      <c r="C1161" s="13">
        <v>94.800000000000011</v>
      </c>
      <c r="D1161" s="13">
        <v>5561.0995000000003</v>
      </c>
      <c r="E1161" s="13">
        <v>98.642499999999998</v>
      </c>
      <c r="F1161" s="13">
        <v>11471.406510000001</v>
      </c>
      <c r="G1161" s="8">
        <v>17225.948510000002</v>
      </c>
      <c r="H1161" s="8">
        <f>+'Current &amp; Proposed Revenues'!D1161*1.08+'Current &amp; Proposed Revenues'!F1161*5.56</f>
        <v>13161.99516</v>
      </c>
      <c r="I1161" s="8">
        <f>(+C1161+E1161+'Current &amp; Proposed Revenues'!D1161*0.79+'Current &amp; Proposed Revenues'!F1161*0.85)*0.8</f>
        <v>3251.1626800000004</v>
      </c>
      <c r="J1161" s="8">
        <f>(+C1161+E1161+'Current &amp; Proposed Revenues'!D1161*0.79+'Current &amp; Proposed Revenues'!F1161*0.85)*0.2</f>
        <v>812.79067000000009</v>
      </c>
      <c r="K1161" s="8">
        <f t="shared" si="143"/>
        <v>17225.948509999998</v>
      </c>
      <c r="L1161" s="8">
        <f t="shared" si="144"/>
        <v>3445.1897020000006</v>
      </c>
      <c r="M1161" s="8">
        <f t="shared" si="145"/>
        <v>9474.2716805000018</v>
      </c>
      <c r="N1161" s="8">
        <f t="shared" si="146"/>
        <v>4306.4871275000005</v>
      </c>
      <c r="O1161" s="8">
        <f t="shared" si="147"/>
        <v>17225.948510000002</v>
      </c>
    </row>
    <row r="1162" spans="1:15" outlineLevel="2" x14ac:dyDescent="0.25">
      <c r="A1162" s="1" t="s">
        <v>995</v>
      </c>
      <c r="B1162" s="1" t="s">
        <v>1008</v>
      </c>
      <c r="C1162" s="13">
        <v>0</v>
      </c>
      <c r="D1162" s="13">
        <v>1945.7163</v>
      </c>
      <c r="E1162" s="13">
        <v>0</v>
      </c>
      <c r="F1162" s="13">
        <v>3386.0183999999999</v>
      </c>
      <c r="G1162" s="8">
        <v>5331.7347</v>
      </c>
      <c r="H1162" s="8">
        <f>+'Current &amp; Proposed Revenues'!D1162*1.08+'Current &amp; Proposed Revenues'!F1162*5.56</f>
        <v>4060.7435999999998</v>
      </c>
      <c r="I1162" s="8">
        <f>(+C1162+E1162+'Current &amp; Proposed Revenues'!D1162*0.79+'Current &amp; Proposed Revenues'!F1162*0.85)*0.8</f>
        <v>1016.7928800000002</v>
      </c>
      <c r="J1162" s="8">
        <f>(+C1162+E1162+'Current &amp; Proposed Revenues'!D1162*0.79+'Current &amp; Proposed Revenues'!F1162*0.85)*0.2</f>
        <v>254.19822000000005</v>
      </c>
      <c r="K1162" s="8">
        <f t="shared" si="143"/>
        <v>5331.7347</v>
      </c>
      <c r="L1162" s="8">
        <f t="shared" si="144"/>
        <v>1066.3469400000001</v>
      </c>
      <c r="M1162" s="8">
        <f t="shared" si="145"/>
        <v>2932.4540850000003</v>
      </c>
      <c r="N1162" s="8">
        <f t="shared" si="146"/>
        <v>1332.933675</v>
      </c>
      <c r="O1162" s="8">
        <f t="shared" si="147"/>
        <v>5331.7347000000009</v>
      </c>
    </row>
    <row r="1163" spans="1:15" outlineLevel="2" x14ac:dyDescent="0.25">
      <c r="A1163" s="1" t="s">
        <v>995</v>
      </c>
      <c r="B1163" s="1" t="s">
        <v>52</v>
      </c>
      <c r="C1163" s="13">
        <v>25.28</v>
      </c>
      <c r="D1163" s="13">
        <v>211.31</v>
      </c>
      <c r="E1163" s="13">
        <v>0</v>
      </c>
      <c r="F1163" s="13">
        <v>230.76</v>
      </c>
      <c r="G1163" s="8">
        <v>467.35</v>
      </c>
      <c r="H1163" s="8">
        <f>+'Current &amp; Proposed Revenues'!D1163*1.08+'Current &amp; Proposed Revenues'!F1163*5.56</f>
        <v>322.2</v>
      </c>
      <c r="I1163" s="8">
        <f>(+C1163+E1163+'Current &amp; Proposed Revenues'!D1163*0.79+'Current &amp; Proposed Revenues'!F1163*0.85)*0.8</f>
        <v>116.12</v>
      </c>
      <c r="J1163" s="8">
        <f>(+C1163+E1163+'Current &amp; Proposed Revenues'!D1163*0.79+'Current &amp; Proposed Revenues'!F1163*0.85)*0.2</f>
        <v>29.03</v>
      </c>
      <c r="K1163" s="8">
        <f t="shared" si="143"/>
        <v>467.35</v>
      </c>
      <c r="L1163" s="8">
        <f t="shared" si="144"/>
        <v>93.470000000000013</v>
      </c>
      <c r="M1163" s="8">
        <f t="shared" si="145"/>
        <v>257.04250000000002</v>
      </c>
      <c r="N1163" s="8">
        <f t="shared" si="146"/>
        <v>116.83750000000001</v>
      </c>
      <c r="O1163" s="8">
        <f t="shared" si="147"/>
        <v>467.35</v>
      </c>
    </row>
    <row r="1164" spans="1:15" outlineLevel="2" x14ac:dyDescent="0.25">
      <c r="A1164" s="1" t="s">
        <v>995</v>
      </c>
      <c r="B1164" s="1" t="s">
        <v>1009</v>
      </c>
      <c r="C1164" s="13">
        <v>218.83</v>
      </c>
      <c r="D1164" s="13">
        <v>14713.504080000001</v>
      </c>
      <c r="E1164" s="13">
        <v>68</v>
      </c>
      <c r="F1164" s="13">
        <v>10700.5335</v>
      </c>
      <c r="G1164" s="8">
        <v>25700.867579999998</v>
      </c>
      <c r="H1164" s="8">
        <f>+'Current &amp; Proposed Revenues'!D1164*1.08+'Current &amp; Proposed Revenues'!F1164*5.56</f>
        <v>17779.224719999998</v>
      </c>
      <c r="I1164" s="8">
        <f>(+C1164+E1164+'Current &amp; Proposed Revenues'!D1164*0.79+'Current &amp; Proposed Revenues'!F1164*0.85)*0.8</f>
        <v>6337.3142880000014</v>
      </c>
      <c r="J1164" s="8">
        <f>(+C1164+E1164+'Current &amp; Proposed Revenues'!D1164*0.79+'Current &amp; Proposed Revenues'!F1164*0.85)*0.2</f>
        <v>1584.3285720000003</v>
      </c>
      <c r="K1164" s="8">
        <f t="shared" si="143"/>
        <v>25700.867579999998</v>
      </c>
      <c r="L1164" s="8">
        <f t="shared" si="144"/>
        <v>5140.1735159999998</v>
      </c>
      <c r="M1164" s="8">
        <f t="shared" si="145"/>
        <v>14135.477169</v>
      </c>
      <c r="N1164" s="8">
        <f t="shared" si="146"/>
        <v>6425.2168949999996</v>
      </c>
      <c r="O1164" s="8">
        <f t="shared" si="147"/>
        <v>25700.867579999998</v>
      </c>
    </row>
    <row r="1165" spans="1:15" outlineLevel="2" x14ac:dyDescent="0.25">
      <c r="A1165" s="1" t="s">
        <v>995</v>
      </c>
      <c r="B1165" s="1" t="s">
        <v>1010</v>
      </c>
      <c r="C1165" s="13">
        <v>0</v>
      </c>
      <c r="D1165" s="13">
        <v>3070.1473000000001</v>
      </c>
      <c r="E1165" s="13">
        <v>0</v>
      </c>
      <c r="F1165" s="13">
        <v>6698.9627999999993</v>
      </c>
      <c r="G1165" s="8">
        <v>9769.1100999999999</v>
      </c>
      <c r="H1165" s="8">
        <f>+'Current &amp; Proposed Revenues'!D1165*1.08+'Current &amp; Proposed Revenues'!F1165*5.56</f>
        <v>7583.7779999999993</v>
      </c>
      <c r="I1165" s="8">
        <f>(+C1165+E1165+'Current &amp; Proposed Revenues'!D1165*0.79+'Current &amp; Proposed Revenues'!F1165*0.85)*0.8</f>
        <v>1748.2656800000002</v>
      </c>
      <c r="J1165" s="8">
        <f>(+C1165+E1165+'Current &amp; Proposed Revenues'!D1165*0.79+'Current &amp; Proposed Revenues'!F1165*0.85)*0.2</f>
        <v>437.06642000000005</v>
      </c>
      <c r="K1165" s="8">
        <f t="shared" si="143"/>
        <v>9769.1100999999981</v>
      </c>
      <c r="L1165" s="8">
        <f t="shared" si="144"/>
        <v>1953.8220200000001</v>
      </c>
      <c r="M1165" s="8">
        <f t="shared" si="145"/>
        <v>5373.0105550000007</v>
      </c>
      <c r="N1165" s="8">
        <f t="shared" si="146"/>
        <v>2442.277525</v>
      </c>
      <c r="O1165" s="8">
        <f t="shared" si="147"/>
        <v>9769.1100999999999</v>
      </c>
    </row>
    <row r="1166" spans="1:15" outlineLevel="2" x14ac:dyDescent="0.25">
      <c r="A1166" s="1" t="s">
        <v>995</v>
      </c>
      <c r="B1166" s="1" t="s">
        <v>1011</v>
      </c>
      <c r="C1166" s="13">
        <v>68.6036</v>
      </c>
      <c r="D1166" s="13">
        <v>2758.4369999999999</v>
      </c>
      <c r="E1166" s="13">
        <v>0</v>
      </c>
      <c r="F1166" s="13">
        <v>6247.8141800000003</v>
      </c>
      <c r="G1166" s="8">
        <v>9074.8547799999997</v>
      </c>
      <c r="H1166" s="8">
        <f>+'Current &amp; Proposed Revenues'!D1166*1.08+'Current &amp; Proposed Revenues'!F1166*5.56</f>
        <v>7012.4288799999995</v>
      </c>
      <c r="I1166" s="8">
        <f>(+C1166+E1166+'Current &amp; Proposed Revenues'!D1166*0.79+'Current &amp; Proposed Revenues'!F1166*0.85)*0.8</f>
        <v>1649.9407199999998</v>
      </c>
      <c r="J1166" s="8">
        <f>(+C1166+E1166+'Current &amp; Proposed Revenues'!D1166*0.79+'Current &amp; Proposed Revenues'!F1166*0.85)*0.2</f>
        <v>412.48517999999996</v>
      </c>
      <c r="K1166" s="8">
        <f t="shared" si="143"/>
        <v>9074.8547799999997</v>
      </c>
      <c r="L1166" s="8">
        <f t="shared" si="144"/>
        <v>1814.9709560000001</v>
      </c>
      <c r="M1166" s="8">
        <f t="shared" si="145"/>
        <v>4991.1701290000001</v>
      </c>
      <c r="N1166" s="8">
        <f t="shared" si="146"/>
        <v>2268.7136949999999</v>
      </c>
      <c r="O1166" s="8">
        <f t="shared" si="147"/>
        <v>9074.8547799999997</v>
      </c>
    </row>
    <row r="1167" spans="1:15" outlineLevel="2" x14ac:dyDescent="0.25">
      <c r="A1167" s="1" t="s">
        <v>995</v>
      </c>
      <c r="B1167" s="1" t="s">
        <v>1012</v>
      </c>
      <c r="C1167" s="13">
        <v>373.31450000000001</v>
      </c>
      <c r="D1167" s="13">
        <v>1896.4044000000001</v>
      </c>
      <c r="E1167" s="13">
        <v>529.21849999999995</v>
      </c>
      <c r="F1167" s="13">
        <v>6108.6018000000004</v>
      </c>
      <c r="G1167" s="8">
        <v>8907.5392000000011</v>
      </c>
      <c r="H1167" s="8">
        <f>+'Current &amp; Proposed Revenues'!D1167*1.08+'Current &amp; Proposed Revenues'!F1167*5.56</f>
        <v>6393.8184000000001</v>
      </c>
      <c r="I1167" s="8">
        <f>(+C1167+E1167+'Current &amp; Proposed Revenues'!D1167*0.79+'Current &amp; Proposed Revenues'!F1167*0.85)*0.8</f>
        <v>2010.9766400000001</v>
      </c>
      <c r="J1167" s="8">
        <f>(+C1167+E1167+'Current &amp; Proposed Revenues'!D1167*0.79+'Current &amp; Proposed Revenues'!F1167*0.85)*0.2</f>
        <v>502.74416000000002</v>
      </c>
      <c r="K1167" s="8">
        <f t="shared" si="143"/>
        <v>8907.5392000000011</v>
      </c>
      <c r="L1167" s="8">
        <f t="shared" si="144"/>
        <v>1781.5078400000002</v>
      </c>
      <c r="M1167" s="8">
        <f t="shared" si="145"/>
        <v>4899.146560000001</v>
      </c>
      <c r="N1167" s="8">
        <f t="shared" si="146"/>
        <v>2226.8848000000003</v>
      </c>
      <c r="O1167" s="8">
        <f t="shared" si="147"/>
        <v>8907.5392000000011</v>
      </c>
    </row>
    <row r="1168" spans="1:15" outlineLevel="2" x14ac:dyDescent="0.25">
      <c r="A1168" s="1" t="s">
        <v>995</v>
      </c>
      <c r="B1168" s="1" t="s">
        <v>949</v>
      </c>
      <c r="C1168" s="13">
        <v>31.149700000000003</v>
      </c>
      <c r="D1168" s="13">
        <v>2984.5592700000002</v>
      </c>
      <c r="E1168" s="13">
        <v>0</v>
      </c>
      <c r="F1168" s="13">
        <v>4174.5124999999998</v>
      </c>
      <c r="G1168" s="8">
        <v>7190.2214700000004</v>
      </c>
      <c r="H1168" s="8">
        <f>+'Current &amp; Proposed Revenues'!D1168*1.08+'Current &amp; Proposed Revenues'!F1168*5.56</f>
        <v>5344.6526800000001</v>
      </c>
      <c r="I1168" s="8">
        <f>(+C1168+E1168+'Current &amp; Proposed Revenues'!D1168*0.79+'Current &amp; Proposed Revenues'!F1168*0.85)*0.8</f>
        <v>1476.4550320000001</v>
      </c>
      <c r="J1168" s="8">
        <f>(+C1168+E1168+'Current &amp; Proposed Revenues'!D1168*0.79+'Current &amp; Proposed Revenues'!F1168*0.85)*0.2</f>
        <v>369.11375800000002</v>
      </c>
      <c r="K1168" s="8">
        <f t="shared" si="143"/>
        <v>7190.2214700000004</v>
      </c>
      <c r="L1168" s="8">
        <f t="shared" si="144"/>
        <v>1438.0442940000003</v>
      </c>
      <c r="M1168" s="8">
        <f t="shared" si="145"/>
        <v>3954.6218085000005</v>
      </c>
      <c r="N1168" s="8">
        <f t="shared" si="146"/>
        <v>1797.5553675000001</v>
      </c>
      <c r="O1168" s="8">
        <f t="shared" si="147"/>
        <v>7190.2214700000013</v>
      </c>
    </row>
    <row r="1169" spans="1:15" outlineLevel="2" x14ac:dyDescent="0.25">
      <c r="A1169" s="1" t="s">
        <v>995</v>
      </c>
      <c r="B1169" s="1" t="s">
        <v>254</v>
      </c>
      <c r="C1169" s="13">
        <v>151.68</v>
      </c>
      <c r="D1169" s="13">
        <v>8750.8145999999997</v>
      </c>
      <c r="E1169" s="13">
        <v>0</v>
      </c>
      <c r="F1169" s="13">
        <v>16113.073399999999</v>
      </c>
      <c r="G1169" s="8">
        <v>25015.567999999999</v>
      </c>
      <c r="H1169" s="8">
        <f>+'Current &amp; Proposed Revenues'!D1169*1.08+'Current &amp; Proposed Revenues'!F1169*5.56</f>
        <v>19030.340799999998</v>
      </c>
      <c r="I1169" s="8">
        <f>(+C1169+E1169+'Current &amp; Proposed Revenues'!D1169*0.79+'Current &amp; Proposed Revenues'!F1169*0.85)*0.8</f>
        <v>4788.1817599999995</v>
      </c>
      <c r="J1169" s="8">
        <f>(+C1169+E1169+'Current &amp; Proposed Revenues'!D1169*0.79+'Current &amp; Proposed Revenues'!F1169*0.85)*0.2</f>
        <v>1197.0454399999999</v>
      </c>
      <c r="K1169" s="8">
        <f t="shared" si="143"/>
        <v>25015.567999999999</v>
      </c>
      <c r="L1169" s="8">
        <f t="shared" si="144"/>
        <v>5003.1136000000006</v>
      </c>
      <c r="M1169" s="8">
        <f t="shared" si="145"/>
        <v>13758.562400000001</v>
      </c>
      <c r="N1169" s="8">
        <f t="shared" si="146"/>
        <v>6253.8919999999998</v>
      </c>
      <c r="O1169" s="8">
        <f t="shared" si="147"/>
        <v>25015.567999999999</v>
      </c>
    </row>
    <row r="1170" spans="1:15" outlineLevel="2" x14ac:dyDescent="0.25">
      <c r="A1170" s="1" t="s">
        <v>995</v>
      </c>
      <c r="B1170" s="1" t="s">
        <v>335</v>
      </c>
      <c r="C1170" s="13">
        <v>51.397400000000005</v>
      </c>
      <c r="D1170" s="13">
        <v>2752.4343000000003</v>
      </c>
      <c r="E1170" s="13">
        <v>93.5</v>
      </c>
      <c r="F1170" s="13">
        <v>3222.4352000000003</v>
      </c>
      <c r="G1170" s="8">
        <v>6119.7669000000005</v>
      </c>
      <c r="H1170" s="8">
        <f>+'Current &amp; Proposed Revenues'!D1170*1.08+'Current &amp; Proposed Revenues'!F1170*5.56</f>
        <v>4384.7644</v>
      </c>
      <c r="I1170" s="8">
        <f>(+C1170+E1170+'Current &amp; Proposed Revenues'!D1170*0.79+'Current &amp; Proposed Revenues'!F1170*0.85)*0.8</f>
        <v>1388.0020000000002</v>
      </c>
      <c r="J1170" s="8">
        <f>(+C1170+E1170+'Current &amp; Proposed Revenues'!D1170*0.79+'Current &amp; Proposed Revenues'!F1170*0.85)*0.2</f>
        <v>347.00050000000005</v>
      </c>
      <c r="K1170" s="8">
        <f t="shared" si="143"/>
        <v>6119.7669000000005</v>
      </c>
      <c r="L1170" s="8">
        <f t="shared" si="144"/>
        <v>1223.9533800000002</v>
      </c>
      <c r="M1170" s="8">
        <f t="shared" si="145"/>
        <v>3365.8717950000005</v>
      </c>
      <c r="N1170" s="8">
        <f t="shared" si="146"/>
        <v>1529.9417250000001</v>
      </c>
      <c r="O1170" s="8">
        <f t="shared" si="147"/>
        <v>6119.7669000000005</v>
      </c>
    </row>
    <row r="1171" spans="1:15" outlineLevel="2" x14ac:dyDescent="0.25">
      <c r="A1171" s="1" t="s">
        <v>995</v>
      </c>
      <c r="B1171" s="1" t="s">
        <v>1013</v>
      </c>
      <c r="C1171" s="13">
        <v>0</v>
      </c>
      <c r="D1171" s="13">
        <v>1444.9864000000002</v>
      </c>
      <c r="E1171" s="13">
        <v>0</v>
      </c>
      <c r="F1171" s="13">
        <v>3311.4701</v>
      </c>
      <c r="G1171" s="8">
        <v>4756.4565000000002</v>
      </c>
      <c r="H1171" s="8">
        <f>+'Current &amp; Proposed Revenues'!D1171*1.08+'Current &amp; Proposed Revenues'!F1171*5.56</f>
        <v>3706.8892000000001</v>
      </c>
      <c r="I1171" s="8">
        <f>(+C1171+E1171+'Current &amp; Proposed Revenues'!D1171*0.79+'Current &amp; Proposed Revenues'!F1171*0.85)*0.8</f>
        <v>839.65383999999995</v>
      </c>
      <c r="J1171" s="8">
        <f>(+C1171+E1171+'Current &amp; Proposed Revenues'!D1171*0.79+'Current &amp; Proposed Revenues'!F1171*0.85)*0.2</f>
        <v>209.91345999999999</v>
      </c>
      <c r="K1171" s="8">
        <f t="shared" si="143"/>
        <v>4756.4565000000002</v>
      </c>
      <c r="L1171" s="8">
        <f t="shared" si="144"/>
        <v>951.29130000000009</v>
      </c>
      <c r="M1171" s="8">
        <f t="shared" si="145"/>
        <v>2616.0510750000003</v>
      </c>
      <c r="N1171" s="8">
        <f t="shared" si="146"/>
        <v>1189.1141250000001</v>
      </c>
      <c r="O1171" s="8">
        <f t="shared" si="147"/>
        <v>4756.4565000000002</v>
      </c>
    </row>
    <row r="1172" spans="1:15" outlineLevel="2" x14ac:dyDescent="0.25">
      <c r="A1172" s="1" t="s">
        <v>995</v>
      </c>
      <c r="B1172" s="1" t="s">
        <v>1014</v>
      </c>
      <c r="C1172" s="13">
        <v>55.300000000000004</v>
      </c>
      <c r="D1172" s="13">
        <v>2674.8760500000003</v>
      </c>
      <c r="E1172" s="13">
        <v>0</v>
      </c>
      <c r="F1172" s="13">
        <v>2089.9164000000001</v>
      </c>
      <c r="G1172" s="8">
        <v>4820.0924500000001</v>
      </c>
      <c r="H1172" s="8">
        <f>+'Current &amp; Proposed Revenues'!D1172*1.08+'Current &amp; Proposed Revenues'!F1172*5.56</f>
        <v>3357.6306000000004</v>
      </c>
      <c r="I1172" s="8">
        <f>(+C1172+E1172+'Current &amp; Proposed Revenues'!D1172*0.79+'Current &amp; Proposed Revenues'!F1172*0.85)*0.8</f>
        <v>1169.96948</v>
      </c>
      <c r="J1172" s="8">
        <f>(+C1172+E1172+'Current &amp; Proposed Revenues'!D1172*0.79+'Current &amp; Proposed Revenues'!F1172*0.85)*0.2</f>
        <v>292.49236999999999</v>
      </c>
      <c r="K1172" s="8">
        <f t="shared" si="143"/>
        <v>4820.0924500000001</v>
      </c>
      <c r="L1172" s="8">
        <f t="shared" si="144"/>
        <v>964.01849000000004</v>
      </c>
      <c r="M1172" s="8">
        <f t="shared" si="145"/>
        <v>2651.0508475000001</v>
      </c>
      <c r="N1172" s="8">
        <f t="shared" si="146"/>
        <v>1205.0231125</v>
      </c>
      <c r="O1172" s="8">
        <f t="shared" si="147"/>
        <v>4820.0924500000001</v>
      </c>
    </row>
    <row r="1173" spans="1:15" outlineLevel="2" x14ac:dyDescent="0.25">
      <c r="A1173" s="1" t="s">
        <v>995</v>
      </c>
      <c r="B1173" s="1" t="s">
        <v>1015</v>
      </c>
      <c r="C1173" s="13">
        <v>109.81</v>
      </c>
      <c r="D1173" s="13">
        <v>6007.8798999999999</v>
      </c>
      <c r="E1173" s="13">
        <v>0</v>
      </c>
      <c r="F1173" s="13">
        <v>8732.8109299999996</v>
      </c>
      <c r="G1173" s="8">
        <v>14850.500830000001</v>
      </c>
      <c r="H1173" s="8">
        <f>+'Current &amp; Proposed Revenues'!D1173*1.08+'Current &amp; Proposed Revenues'!F1173*5.56</f>
        <v>11044.58548</v>
      </c>
      <c r="I1173" s="8">
        <f>(+C1173+E1173+'Current &amp; Proposed Revenues'!D1173*0.79+'Current &amp; Proposed Revenues'!F1173*0.85)*0.8</f>
        <v>3044.7322800000002</v>
      </c>
      <c r="J1173" s="8">
        <f>(+C1173+E1173+'Current &amp; Proposed Revenues'!D1173*0.79+'Current &amp; Proposed Revenues'!F1173*0.85)*0.2</f>
        <v>761.18307000000004</v>
      </c>
      <c r="K1173" s="8">
        <f t="shared" si="143"/>
        <v>14850.500830000001</v>
      </c>
      <c r="L1173" s="8">
        <f t="shared" si="144"/>
        <v>2970.1001660000002</v>
      </c>
      <c r="M1173" s="8">
        <f t="shared" si="145"/>
        <v>8167.7754565000014</v>
      </c>
      <c r="N1173" s="8">
        <f t="shared" si="146"/>
        <v>3712.6252075000002</v>
      </c>
      <c r="O1173" s="8">
        <f t="shared" si="147"/>
        <v>14850.500830000001</v>
      </c>
    </row>
    <row r="1174" spans="1:15" outlineLevel="1" x14ac:dyDescent="0.25">
      <c r="A1174" s="23" t="s">
        <v>1215</v>
      </c>
      <c r="B1174" s="22"/>
      <c r="C1174" s="13">
        <f t="shared" ref="C1174:O1174" si="148">SUBTOTAL(9,C1146:C1173)</f>
        <v>2648.6803999999993</v>
      </c>
      <c r="D1174" s="13">
        <f t="shared" si="148"/>
        <v>105228.09208999999</v>
      </c>
      <c r="E1174" s="13">
        <f t="shared" si="148"/>
        <v>1213.3069999999998</v>
      </c>
      <c r="F1174" s="13">
        <f t="shared" si="148"/>
        <v>170813.32104000001</v>
      </c>
      <c r="G1174" s="8">
        <f t="shared" si="148"/>
        <v>279903.40052999993</v>
      </c>
      <c r="H1174" s="8">
        <f t="shared" si="148"/>
        <v>208936.0122</v>
      </c>
      <c r="I1174" s="8">
        <f t="shared" si="148"/>
        <v>56773.910663999995</v>
      </c>
      <c r="J1174" s="8">
        <f t="shared" si="148"/>
        <v>14193.477665999999</v>
      </c>
      <c r="K1174" s="8">
        <f t="shared" si="148"/>
        <v>279903.40052999993</v>
      </c>
      <c r="L1174" s="8">
        <f t="shared" si="148"/>
        <v>55980.680106</v>
      </c>
      <c r="M1174" s="8">
        <f t="shared" si="148"/>
        <v>153946.87029150006</v>
      </c>
      <c r="N1174" s="8">
        <f t="shared" si="148"/>
        <v>69975.850132499982</v>
      </c>
      <c r="O1174" s="8">
        <f t="shared" si="148"/>
        <v>279903.40052999993</v>
      </c>
    </row>
    <row r="1175" spans="1:15" outlineLevel="2" x14ac:dyDescent="0.25">
      <c r="A1175" s="1" t="s">
        <v>1016</v>
      </c>
      <c r="B1175" s="1" t="s">
        <v>1017</v>
      </c>
      <c r="C1175" s="13">
        <v>202.65869999999998</v>
      </c>
      <c r="D1175" s="13">
        <v>1783.6434000000002</v>
      </c>
      <c r="E1175" s="13">
        <v>0</v>
      </c>
      <c r="F1175" s="13">
        <v>1364.3685</v>
      </c>
      <c r="G1175" s="8">
        <v>3350.6706000000004</v>
      </c>
      <c r="H1175" s="8">
        <f>+'Current &amp; Proposed Revenues'!D1175*1.08+'Current &amp; Proposed Revenues'!F1175*5.56</f>
        <v>2213.5716000000002</v>
      </c>
      <c r="I1175" s="8">
        <f>(+C1175+E1175+'Current &amp; Proposed Revenues'!D1175*0.79+'Current &amp; Proposed Revenues'!F1175*0.85)*0.8</f>
        <v>909.67920000000004</v>
      </c>
      <c r="J1175" s="8">
        <f>(+C1175+E1175+'Current &amp; Proposed Revenues'!D1175*0.79+'Current &amp; Proposed Revenues'!F1175*0.85)*0.2</f>
        <v>227.41980000000001</v>
      </c>
      <c r="K1175" s="8">
        <f t="shared" si="143"/>
        <v>3350.6706000000004</v>
      </c>
      <c r="L1175" s="8">
        <f t="shared" si="144"/>
        <v>670.13412000000017</v>
      </c>
      <c r="M1175" s="8">
        <f t="shared" si="145"/>
        <v>1842.8688300000003</v>
      </c>
      <c r="N1175" s="8">
        <f t="shared" si="146"/>
        <v>837.66765000000009</v>
      </c>
      <c r="O1175" s="8">
        <f t="shared" si="147"/>
        <v>3350.6706000000004</v>
      </c>
    </row>
    <row r="1176" spans="1:15" outlineLevel="2" x14ac:dyDescent="0.25">
      <c r="A1176" s="1" t="s">
        <v>1016</v>
      </c>
      <c r="B1176" s="1" t="s">
        <v>304</v>
      </c>
      <c r="C1176" s="13">
        <v>73.47</v>
      </c>
      <c r="D1176" s="13">
        <v>1142.3269</v>
      </c>
      <c r="E1176" s="13">
        <v>0</v>
      </c>
      <c r="F1176" s="13">
        <v>0</v>
      </c>
      <c r="G1176" s="8">
        <v>1215.7969000000001</v>
      </c>
      <c r="H1176" s="8">
        <f>+'Current &amp; Proposed Revenues'!D1176*1.08+'Current &amp; Proposed Revenues'!F1176*5.56</f>
        <v>659.7396</v>
      </c>
      <c r="I1176" s="8">
        <f>(+C1176+E1176+'Current &amp; Proposed Revenues'!D1176*0.79+'Current &amp; Proposed Revenues'!F1176*0.85)*0.8</f>
        <v>444.84584000000007</v>
      </c>
      <c r="J1176" s="8">
        <f>(+C1176+E1176+'Current &amp; Proposed Revenues'!D1176*0.79+'Current &amp; Proposed Revenues'!F1176*0.85)*0.2</f>
        <v>111.21146000000002</v>
      </c>
      <c r="K1176" s="8">
        <f t="shared" si="143"/>
        <v>1215.7969000000001</v>
      </c>
      <c r="L1176" s="8">
        <f t="shared" si="144"/>
        <v>243.15938000000003</v>
      </c>
      <c r="M1176" s="8">
        <f t="shared" si="145"/>
        <v>668.68829500000004</v>
      </c>
      <c r="N1176" s="8">
        <f t="shared" si="146"/>
        <v>303.94922500000001</v>
      </c>
      <c r="O1176" s="8">
        <f t="shared" si="147"/>
        <v>1215.7969000000001</v>
      </c>
    </row>
    <row r="1177" spans="1:15" outlineLevel="2" x14ac:dyDescent="0.25">
      <c r="A1177" s="1" t="s">
        <v>1016</v>
      </c>
      <c r="B1177" s="1" t="s">
        <v>97</v>
      </c>
      <c r="C1177" s="13">
        <v>7.9</v>
      </c>
      <c r="D1177" s="13">
        <v>391.7276</v>
      </c>
      <c r="E1177" s="13">
        <v>0</v>
      </c>
      <c r="F1177" s="13">
        <v>1165.979</v>
      </c>
      <c r="G1177" s="8">
        <v>1565.6066000000001</v>
      </c>
      <c r="H1177" s="8">
        <f>+'Current &amp; Proposed Revenues'!D1177*1.08+'Current &amp; Proposed Revenues'!F1177*5.56</f>
        <v>1237.6024</v>
      </c>
      <c r="I1177" s="8">
        <f>(+C1177+E1177+'Current &amp; Proposed Revenues'!D1177*0.79+'Current &amp; Proposed Revenues'!F1177*0.85)*0.8</f>
        <v>262.40336000000002</v>
      </c>
      <c r="J1177" s="8">
        <f>(+C1177+E1177+'Current &amp; Proposed Revenues'!D1177*0.79+'Current &amp; Proposed Revenues'!F1177*0.85)*0.2</f>
        <v>65.600840000000005</v>
      </c>
      <c r="K1177" s="8">
        <f t="shared" si="143"/>
        <v>1565.6066000000001</v>
      </c>
      <c r="L1177" s="8">
        <f t="shared" si="144"/>
        <v>313.12132000000003</v>
      </c>
      <c r="M1177" s="8">
        <f t="shared" si="145"/>
        <v>861.08363000000008</v>
      </c>
      <c r="N1177" s="8">
        <f t="shared" si="146"/>
        <v>391.40165000000002</v>
      </c>
      <c r="O1177" s="8">
        <f t="shared" si="147"/>
        <v>1565.6066000000001</v>
      </c>
    </row>
    <row r="1178" spans="1:15" outlineLevel="2" x14ac:dyDescent="0.25">
      <c r="A1178" s="1" t="s">
        <v>1016</v>
      </c>
      <c r="B1178" s="1" t="s">
        <v>437</v>
      </c>
      <c r="C1178" s="13">
        <v>9.48</v>
      </c>
      <c r="D1178" s="13">
        <v>380.75070000000005</v>
      </c>
      <c r="E1178" s="13">
        <v>0</v>
      </c>
      <c r="F1178" s="13">
        <v>0</v>
      </c>
      <c r="G1178" s="8">
        <v>390.23070000000007</v>
      </c>
      <c r="H1178" s="8">
        <f>+'Current &amp; Proposed Revenues'!D1178*1.08+'Current &amp; Proposed Revenues'!F1178*5.56</f>
        <v>219.89880000000002</v>
      </c>
      <c r="I1178" s="8">
        <f>(+C1178+E1178+'Current &amp; Proposed Revenues'!D1178*0.79+'Current &amp; Proposed Revenues'!F1178*0.85)*0.8</f>
        <v>136.26552000000001</v>
      </c>
      <c r="J1178" s="8">
        <f>(+C1178+E1178+'Current &amp; Proposed Revenues'!D1178*0.79+'Current &amp; Proposed Revenues'!F1178*0.85)*0.2</f>
        <v>34.066380000000002</v>
      </c>
      <c r="K1178" s="8">
        <f t="shared" si="143"/>
        <v>390.23070000000001</v>
      </c>
      <c r="L1178" s="8">
        <f t="shared" si="144"/>
        <v>78.046140000000022</v>
      </c>
      <c r="M1178" s="8">
        <f t="shared" si="145"/>
        <v>214.62688500000004</v>
      </c>
      <c r="N1178" s="8">
        <f t="shared" si="146"/>
        <v>97.557675000000017</v>
      </c>
      <c r="O1178" s="8">
        <f t="shared" si="147"/>
        <v>390.23070000000007</v>
      </c>
    </row>
    <row r="1179" spans="1:15" outlineLevel="2" x14ac:dyDescent="0.25">
      <c r="A1179" s="1" t="s">
        <v>1016</v>
      </c>
      <c r="B1179" s="1" t="s">
        <v>542</v>
      </c>
      <c r="C1179" s="13">
        <v>41.08</v>
      </c>
      <c r="D1179" s="13">
        <v>1031.3050000000001</v>
      </c>
      <c r="E1179" s="13">
        <v>0</v>
      </c>
      <c r="F1179" s="13">
        <v>1021.2411999999999</v>
      </c>
      <c r="G1179" s="8">
        <v>2093.6261999999997</v>
      </c>
      <c r="H1179" s="8">
        <f>+'Current &amp; Proposed Revenues'!D1179*1.08+'Current &amp; Proposed Revenues'!F1179*5.56</f>
        <v>1481.4391999999998</v>
      </c>
      <c r="I1179" s="8">
        <f>(+C1179+E1179+'Current &amp; Proposed Revenues'!D1179*0.79+'Current &amp; Proposed Revenues'!F1179*0.85)*0.8</f>
        <v>489.74960000000004</v>
      </c>
      <c r="J1179" s="8">
        <f>(+C1179+E1179+'Current &amp; Proposed Revenues'!D1179*0.79+'Current &amp; Proposed Revenues'!F1179*0.85)*0.2</f>
        <v>122.43740000000001</v>
      </c>
      <c r="K1179" s="8">
        <f t="shared" si="143"/>
        <v>2093.6261999999997</v>
      </c>
      <c r="L1179" s="8">
        <f t="shared" si="144"/>
        <v>418.72523999999999</v>
      </c>
      <c r="M1179" s="8">
        <f t="shared" si="145"/>
        <v>1151.49441</v>
      </c>
      <c r="N1179" s="8">
        <f t="shared" si="146"/>
        <v>523.40654999999992</v>
      </c>
      <c r="O1179" s="8">
        <f t="shared" si="147"/>
        <v>2093.6261999999997</v>
      </c>
    </row>
    <row r="1180" spans="1:15" outlineLevel="2" x14ac:dyDescent="0.25">
      <c r="A1180" s="1" t="s">
        <v>1016</v>
      </c>
      <c r="B1180" s="1" t="s">
        <v>1018</v>
      </c>
      <c r="C1180" s="13">
        <v>0</v>
      </c>
      <c r="D1180" s="13">
        <v>390.83000000000004</v>
      </c>
      <c r="E1180" s="13">
        <v>0</v>
      </c>
      <c r="F1180" s="13">
        <v>416.65000000000003</v>
      </c>
      <c r="G1180" s="8">
        <v>807.48</v>
      </c>
      <c r="H1180" s="8">
        <f>+'Current &amp; Proposed Revenues'!D1180*1.08+'Current &amp; Proposed Revenues'!F1180*5.56</f>
        <v>587.12</v>
      </c>
      <c r="I1180" s="8">
        <f>(+C1180+E1180+'Current &amp; Proposed Revenues'!D1180*0.79+'Current &amp; Proposed Revenues'!F1180*0.85)*0.8</f>
        <v>176.28800000000001</v>
      </c>
      <c r="J1180" s="8">
        <f>(+C1180+E1180+'Current &amp; Proposed Revenues'!D1180*0.79+'Current &amp; Proposed Revenues'!F1180*0.85)*0.2</f>
        <v>44.072000000000003</v>
      </c>
      <c r="K1180" s="8">
        <f t="shared" si="143"/>
        <v>807.48</v>
      </c>
      <c r="L1180" s="8">
        <f t="shared" si="144"/>
        <v>161.49600000000001</v>
      </c>
      <c r="M1180" s="8">
        <f t="shared" si="145"/>
        <v>444.11400000000003</v>
      </c>
      <c r="N1180" s="8">
        <f t="shared" si="146"/>
        <v>201.87</v>
      </c>
      <c r="O1180" s="8">
        <f t="shared" si="147"/>
        <v>807.48</v>
      </c>
    </row>
    <row r="1181" spans="1:15" outlineLevel="2" x14ac:dyDescent="0.25">
      <c r="A1181" s="1" t="s">
        <v>1016</v>
      </c>
      <c r="B1181" s="1" t="s">
        <v>1019</v>
      </c>
      <c r="C1181" s="13">
        <v>112.54340000000001</v>
      </c>
      <c r="D1181" s="13">
        <v>200.09</v>
      </c>
      <c r="E1181" s="13">
        <v>34</v>
      </c>
      <c r="F1181" s="13">
        <v>0</v>
      </c>
      <c r="G1181" s="8">
        <v>346.63339999999999</v>
      </c>
      <c r="H1181" s="8">
        <f>+'Current &amp; Proposed Revenues'!D1181*1.08+'Current &amp; Proposed Revenues'!F1181*5.56</f>
        <v>115.56</v>
      </c>
      <c r="I1181" s="8">
        <f>(+C1181+E1181+'Current &amp; Proposed Revenues'!D1181*0.79+'Current &amp; Proposed Revenues'!F1181*0.85)*0.8</f>
        <v>184.85872000000003</v>
      </c>
      <c r="J1181" s="8">
        <f>(+C1181+E1181+'Current &amp; Proposed Revenues'!D1181*0.79+'Current &amp; Proposed Revenues'!F1181*0.85)*0.2</f>
        <v>46.214680000000008</v>
      </c>
      <c r="K1181" s="8">
        <f t="shared" si="143"/>
        <v>346.63339999999999</v>
      </c>
      <c r="L1181" s="8">
        <f t="shared" si="144"/>
        <v>69.326679999999996</v>
      </c>
      <c r="M1181" s="8">
        <f t="shared" si="145"/>
        <v>190.64837</v>
      </c>
      <c r="N1181" s="8">
        <f t="shared" si="146"/>
        <v>86.658349999999999</v>
      </c>
      <c r="O1181" s="8">
        <f t="shared" si="147"/>
        <v>346.63339999999999</v>
      </c>
    </row>
    <row r="1182" spans="1:15" outlineLevel="2" x14ac:dyDescent="0.25">
      <c r="A1182" s="1" t="s">
        <v>1016</v>
      </c>
      <c r="B1182" s="1" t="s">
        <v>546</v>
      </c>
      <c r="C1182" s="13">
        <v>25.28</v>
      </c>
      <c r="D1182" s="13">
        <v>450.67</v>
      </c>
      <c r="E1182" s="13">
        <v>0</v>
      </c>
      <c r="F1182" s="13">
        <v>102.56</v>
      </c>
      <c r="G1182" s="8">
        <v>578.51</v>
      </c>
      <c r="H1182" s="8">
        <f>+'Current &amp; Proposed Revenues'!D1182*1.08+'Current &amp; Proposed Revenues'!F1182*5.56</f>
        <v>349.24</v>
      </c>
      <c r="I1182" s="8">
        <f>(+C1182+E1182+'Current &amp; Proposed Revenues'!D1182*0.79+'Current &amp; Proposed Revenues'!F1182*0.85)*0.8</f>
        <v>183.41600000000003</v>
      </c>
      <c r="J1182" s="8">
        <f>(+C1182+E1182+'Current &amp; Proposed Revenues'!D1182*0.79+'Current &amp; Proposed Revenues'!F1182*0.85)*0.2</f>
        <v>45.854000000000006</v>
      </c>
      <c r="K1182" s="8">
        <f t="shared" si="143"/>
        <v>578.5100000000001</v>
      </c>
      <c r="L1182" s="8">
        <f t="shared" si="144"/>
        <v>115.702</v>
      </c>
      <c r="M1182" s="8">
        <f t="shared" si="145"/>
        <v>318.18049999999999</v>
      </c>
      <c r="N1182" s="8">
        <f t="shared" si="146"/>
        <v>144.6275</v>
      </c>
      <c r="O1182" s="8">
        <f t="shared" si="147"/>
        <v>578.51</v>
      </c>
    </row>
    <row r="1183" spans="1:15" outlineLevel="2" x14ac:dyDescent="0.25">
      <c r="A1183" s="1" t="s">
        <v>1016</v>
      </c>
      <c r="B1183" s="1" t="s">
        <v>1020</v>
      </c>
      <c r="C1183" s="13">
        <v>102.7</v>
      </c>
      <c r="D1183" s="13">
        <v>1684.2903000000001</v>
      </c>
      <c r="E1183" s="13">
        <v>0</v>
      </c>
      <c r="F1183" s="13">
        <v>954.70540000000005</v>
      </c>
      <c r="G1183" s="8">
        <v>2741.6957000000002</v>
      </c>
      <c r="H1183" s="8">
        <f>+'Current &amp; Proposed Revenues'!D1183*1.08+'Current &amp; Proposed Revenues'!F1183*5.56</f>
        <v>1800.8516</v>
      </c>
      <c r="I1183" s="8">
        <f>(+C1183+E1183+'Current &amp; Proposed Revenues'!D1183*0.79+'Current &amp; Proposed Revenues'!F1183*0.85)*0.8</f>
        <v>752.67528000000004</v>
      </c>
      <c r="J1183" s="8">
        <f>(+C1183+E1183+'Current &amp; Proposed Revenues'!D1183*0.79+'Current &amp; Proposed Revenues'!F1183*0.85)*0.2</f>
        <v>188.16882000000001</v>
      </c>
      <c r="K1183" s="8">
        <f t="shared" si="143"/>
        <v>2741.6956999999998</v>
      </c>
      <c r="L1183" s="8">
        <f t="shared" si="144"/>
        <v>548.33914000000004</v>
      </c>
      <c r="M1183" s="8">
        <f t="shared" si="145"/>
        <v>1507.9326350000003</v>
      </c>
      <c r="N1183" s="8">
        <f t="shared" si="146"/>
        <v>685.42392500000005</v>
      </c>
      <c r="O1183" s="8">
        <f t="shared" si="147"/>
        <v>2741.6957000000002</v>
      </c>
    </row>
    <row r="1184" spans="1:15" outlineLevel="2" x14ac:dyDescent="0.25">
      <c r="A1184" s="1" t="s">
        <v>1016</v>
      </c>
      <c r="B1184" s="1" t="s">
        <v>87</v>
      </c>
      <c r="C1184" s="13">
        <v>74.576000000000008</v>
      </c>
      <c r="D1184" s="13">
        <v>2043.1806999999999</v>
      </c>
      <c r="E1184" s="13">
        <v>14.45</v>
      </c>
      <c r="F1184" s="13">
        <v>2025.6881999999998</v>
      </c>
      <c r="G1184" s="8">
        <v>4157.8948999999993</v>
      </c>
      <c r="H1184" s="8">
        <f>+'Current &amp; Proposed Revenues'!D1184*1.08+'Current &amp; Proposed Revenues'!F1184*5.56</f>
        <v>2937.09</v>
      </c>
      <c r="I1184" s="8">
        <f>(+C1184+E1184+'Current &amp; Proposed Revenues'!D1184*0.79+'Current &amp; Proposed Revenues'!F1184*0.85)*0.8</f>
        <v>976.64391999999998</v>
      </c>
      <c r="J1184" s="8">
        <f>(+C1184+E1184+'Current &amp; Proposed Revenues'!D1184*0.79+'Current &amp; Proposed Revenues'!F1184*0.85)*0.2</f>
        <v>244.16098</v>
      </c>
      <c r="K1184" s="8">
        <f t="shared" si="143"/>
        <v>4157.8949000000002</v>
      </c>
      <c r="L1184" s="8">
        <f t="shared" si="144"/>
        <v>831.57897999999989</v>
      </c>
      <c r="M1184" s="8">
        <f t="shared" si="145"/>
        <v>2286.8421949999997</v>
      </c>
      <c r="N1184" s="8">
        <f t="shared" si="146"/>
        <v>1039.4737249999998</v>
      </c>
      <c r="O1184" s="8">
        <f t="shared" si="147"/>
        <v>4157.8948999999993</v>
      </c>
    </row>
    <row r="1185" spans="1:15" outlineLevel="2" x14ac:dyDescent="0.25">
      <c r="A1185" s="1" t="s">
        <v>1016</v>
      </c>
      <c r="B1185" s="1" t="s">
        <v>105</v>
      </c>
      <c r="C1185" s="13">
        <v>94.013949999999994</v>
      </c>
      <c r="D1185" s="13">
        <v>1006.995</v>
      </c>
      <c r="E1185" s="13">
        <v>0</v>
      </c>
      <c r="F1185" s="13">
        <v>198.71</v>
      </c>
      <c r="G1185" s="8">
        <v>1299.7189499999999</v>
      </c>
      <c r="H1185" s="8">
        <f>+'Current &amp; Proposed Revenues'!D1185*1.08+'Current &amp; Proposed Revenues'!F1185*5.56</f>
        <v>753.94</v>
      </c>
      <c r="I1185" s="8">
        <f>(+C1185+E1185+'Current &amp; Proposed Revenues'!D1185*0.79+'Current &amp; Proposed Revenues'!F1185*0.85)*0.8</f>
        <v>436.62316000000004</v>
      </c>
      <c r="J1185" s="8">
        <f>(+C1185+E1185+'Current &amp; Proposed Revenues'!D1185*0.79+'Current &amp; Proposed Revenues'!F1185*0.85)*0.2</f>
        <v>109.15579000000001</v>
      </c>
      <c r="K1185" s="8">
        <f t="shared" si="143"/>
        <v>1299.7189500000002</v>
      </c>
      <c r="L1185" s="8">
        <f t="shared" si="144"/>
        <v>259.94378999999998</v>
      </c>
      <c r="M1185" s="8">
        <f t="shared" si="145"/>
        <v>714.84542250000004</v>
      </c>
      <c r="N1185" s="8">
        <f t="shared" si="146"/>
        <v>324.92973749999999</v>
      </c>
      <c r="O1185" s="8">
        <f t="shared" si="147"/>
        <v>1299.7189499999999</v>
      </c>
    </row>
    <row r="1186" spans="1:15" outlineLevel="2" x14ac:dyDescent="0.25">
      <c r="A1186" s="1" t="s">
        <v>1016</v>
      </c>
      <c r="B1186" s="1" t="s">
        <v>1021</v>
      </c>
      <c r="C1186" s="13">
        <v>0</v>
      </c>
      <c r="D1186" s="13">
        <v>89.76</v>
      </c>
      <c r="E1186" s="13">
        <v>0</v>
      </c>
      <c r="F1186" s="13">
        <v>0</v>
      </c>
      <c r="G1186" s="8">
        <v>89.76</v>
      </c>
      <c r="H1186" s="8">
        <f>+'Current &amp; Proposed Revenues'!D1186*1.08+'Current &amp; Proposed Revenues'!F1186*5.56</f>
        <v>51.84</v>
      </c>
      <c r="I1186" s="8">
        <f>(+C1186+E1186+'Current &amp; Proposed Revenues'!D1186*0.79+'Current &amp; Proposed Revenues'!F1186*0.85)*0.8</f>
        <v>30.336000000000002</v>
      </c>
      <c r="J1186" s="8">
        <f>(+C1186+E1186+'Current &amp; Proposed Revenues'!D1186*0.79+'Current &amp; Proposed Revenues'!F1186*0.85)*0.2</f>
        <v>7.5840000000000005</v>
      </c>
      <c r="K1186" s="8">
        <f t="shared" si="143"/>
        <v>89.76</v>
      </c>
      <c r="L1186" s="8">
        <f t="shared" si="144"/>
        <v>17.952000000000002</v>
      </c>
      <c r="M1186" s="8">
        <f t="shared" si="145"/>
        <v>49.368000000000009</v>
      </c>
      <c r="N1186" s="8">
        <f t="shared" si="146"/>
        <v>22.44</v>
      </c>
      <c r="O1186" s="8">
        <f t="shared" si="147"/>
        <v>89.76</v>
      </c>
    </row>
    <row r="1187" spans="1:15" outlineLevel="2" x14ac:dyDescent="0.25">
      <c r="A1187" s="1" t="s">
        <v>1016</v>
      </c>
      <c r="B1187" s="1" t="s">
        <v>1022</v>
      </c>
      <c r="C1187" s="13">
        <v>55.300000000000004</v>
      </c>
      <c r="D1187" s="13">
        <v>700.78250000000003</v>
      </c>
      <c r="E1187" s="13">
        <v>0</v>
      </c>
      <c r="F1187" s="13">
        <v>102.56</v>
      </c>
      <c r="G1187" s="8">
        <v>858.64249999999993</v>
      </c>
      <c r="H1187" s="8">
        <f>+'Current &amp; Proposed Revenues'!D1187*1.08+'Current &amp; Proposed Revenues'!F1187*5.56</f>
        <v>493.69</v>
      </c>
      <c r="I1187" s="8">
        <f>(+C1187+E1187+'Current &amp; Proposed Revenues'!D1187*0.79+'Current &amp; Proposed Revenues'!F1187*0.85)*0.8</f>
        <v>291.96200000000005</v>
      </c>
      <c r="J1187" s="8">
        <f>(+C1187+E1187+'Current &amp; Proposed Revenues'!D1187*0.79+'Current &amp; Proposed Revenues'!F1187*0.85)*0.2</f>
        <v>72.990500000000011</v>
      </c>
      <c r="K1187" s="8">
        <f t="shared" si="143"/>
        <v>858.64250000000004</v>
      </c>
      <c r="L1187" s="8">
        <f t="shared" si="144"/>
        <v>171.7285</v>
      </c>
      <c r="M1187" s="8">
        <f t="shared" si="145"/>
        <v>472.25337500000001</v>
      </c>
      <c r="N1187" s="8">
        <f t="shared" si="146"/>
        <v>214.66062499999998</v>
      </c>
      <c r="O1187" s="8">
        <f t="shared" si="147"/>
        <v>858.64249999999993</v>
      </c>
    </row>
    <row r="1188" spans="1:15" outlineLevel="2" x14ac:dyDescent="0.25">
      <c r="A1188" s="1" t="s">
        <v>1016</v>
      </c>
      <c r="B1188" s="1" t="s">
        <v>207</v>
      </c>
      <c r="C1188" s="13">
        <v>47.400000000000006</v>
      </c>
      <c r="D1188" s="13">
        <v>1503.5922</v>
      </c>
      <c r="E1188" s="13">
        <v>0</v>
      </c>
      <c r="F1188" s="13">
        <v>371.78000000000003</v>
      </c>
      <c r="G1188" s="8">
        <v>1922.7722000000001</v>
      </c>
      <c r="H1188" s="8">
        <f>+'Current &amp; Proposed Revenues'!D1188*1.08+'Current &amp; Proposed Revenues'!F1188*5.56</f>
        <v>1190.8648000000001</v>
      </c>
      <c r="I1188" s="8">
        <f>(+C1188+E1188+'Current &amp; Proposed Revenues'!D1188*0.79+'Current &amp; Proposed Revenues'!F1188*0.85)*0.8</f>
        <v>585.52591999999993</v>
      </c>
      <c r="J1188" s="8">
        <f>(+C1188+E1188+'Current &amp; Proposed Revenues'!D1188*0.79+'Current &amp; Proposed Revenues'!F1188*0.85)*0.2</f>
        <v>146.38147999999998</v>
      </c>
      <c r="K1188" s="8">
        <f t="shared" si="143"/>
        <v>1922.7721999999999</v>
      </c>
      <c r="L1188" s="8">
        <f t="shared" si="144"/>
        <v>384.55444000000006</v>
      </c>
      <c r="M1188" s="8">
        <f t="shared" si="145"/>
        <v>1057.5247100000001</v>
      </c>
      <c r="N1188" s="8">
        <f t="shared" si="146"/>
        <v>480.69305000000003</v>
      </c>
      <c r="O1188" s="8">
        <f t="shared" si="147"/>
        <v>1922.7722000000003</v>
      </c>
    </row>
    <row r="1189" spans="1:15" outlineLevel="2" x14ac:dyDescent="0.25">
      <c r="A1189" s="1" t="s">
        <v>1016</v>
      </c>
      <c r="B1189" s="1" t="s">
        <v>371</v>
      </c>
      <c r="C1189" s="13">
        <v>7.9</v>
      </c>
      <c r="D1189" s="13">
        <v>611.41520000000003</v>
      </c>
      <c r="E1189" s="13">
        <v>0</v>
      </c>
      <c r="F1189" s="13">
        <v>282.04000000000002</v>
      </c>
      <c r="G1189" s="8">
        <v>901.35519999999997</v>
      </c>
      <c r="H1189" s="8">
        <f>+'Current &amp; Proposed Revenues'!D1189*1.08+'Current &amp; Proposed Revenues'!F1189*5.56</f>
        <v>597.7568</v>
      </c>
      <c r="I1189" s="8">
        <f>(+C1189+E1189+'Current &amp; Proposed Revenues'!D1189*0.79+'Current &amp; Proposed Revenues'!F1189*0.85)*0.8</f>
        <v>242.87871999999999</v>
      </c>
      <c r="J1189" s="8">
        <f>(+C1189+E1189+'Current &amp; Proposed Revenues'!D1189*0.79+'Current &amp; Proposed Revenues'!F1189*0.85)*0.2</f>
        <v>60.719679999999997</v>
      </c>
      <c r="K1189" s="8">
        <f t="shared" si="143"/>
        <v>901.35520000000008</v>
      </c>
      <c r="L1189" s="8">
        <f t="shared" si="144"/>
        <v>180.27104</v>
      </c>
      <c r="M1189" s="8">
        <f t="shared" si="145"/>
        <v>495.74536000000001</v>
      </c>
      <c r="N1189" s="8">
        <f t="shared" si="146"/>
        <v>225.33879999999999</v>
      </c>
      <c r="O1189" s="8">
        <f t="shared" si="147"/>
        <v>901.35519999999997</v>
      </c>
    </row>
    <row r="1190" spans="1:15" outlineLevel="1" x14ac:dyDescent="0.25">
      <c r="A1190" s="23" t="s">
        <v>1214</v>
      </c>
      <c r="B1190" s="22"/>
      <c r="C1190" s="13">
        <f t="shared" ref="C1190:O1190" si="149">SUBTOTAL(9,C1175:C1189)</f>
        <v>854.30205000000001</v>
      </c>
      <c r="D1190" s="13">
        <f t="shared" si="149"/>
        <v>13411.359500000002</v>
      </c>
      <c r="E1190" s="13">
        <f t="shared" si="149"/>
        <v>48.45</v>
      </c>
      <c r="F1190" s="13">
        <f t="shared" si="149"/>
        <v>8006.2822999999999</v>
      </c>
      <c r="G1190" s="8">
        <f t="shared" si="149"/>
        <v>22320.393849999993</v>
      </c>
      <c r="H1190" s="8">
        <f t="shared" si="149"/>
        <v>14690.2048</v>
      </c>
      <c r="I1190" s="8">
        <f t="shared" si="149"/>
        <v>6104.1512400000011</v>
      </c>
      <c r="J1190" s="8">
        <f t="shared" si="149"/>
        <v>1526.0378100000003</v>
      </c>
      <c r="K1190" s="8">
        <f t="shared" si="149"/>
        <v>22320.39385</v>
      </c>
      <c r="L1190" s="8">
        <f t="shared" si="149"/>
        <v>4464.0787700000001</v>
      </c>
      <c r="M1190" s="8">
        <f t="shared" si="149"/>
        <v>12276.216617500002</v>
      </c>
      <c r="N1190" s="8">
        <f t="shared" si="149"/>
        <v>5580.0984624999983</v>
      </c>
      <c r="O1190" s="8">
        <f t="shared" si="149"/>
        <v>22320.393849999993</v>
      </c>
    </row>
    <row r="1191" spans="1:15" outlineLevel="2" x14ac:dyDescent="0.25">
      <c r="A1191" s="1" t="s">
        <v>1023</v>
      </c>
      <c r="B1191" s="1" t="s">
        <v>383</v>
      </c>
      <c r="C1191" s="13">
        <v>309.63260000000002</v>
      </c>
      <c r="D1191" s="13">
        <v>374</v>
      </c>
      <c r="E1191" s="13">
        <v>79.05</v>
      </c>
      <c r="F1191" s="13">
        <v>4657.5060000000003</v>
      </c>
      <c r="G1191" s="8">
        <v>5420.1886000000004</v>
      </c>
      <c r="H1191" s="8">
        <f>+'Current &amp; Proposed Revenues'!D1191*1.08+'Current &amp; Proposed Revenues'!F1191*5.56</f>
        <v>4255.8959999999997</v>
      </c>
      <c r="I1191" s="8">
        <f>(+C1191+E1191+'Current &amp; Proposed Revenues'!D1191*0.79+'Current &amp; Proposed Revenues'!F1191*0.85)*0.8</f>
        <v>931.43408000000022</v>
      </c>
      <c r="J1191" s="8">
        <f>(+C1191+E1191+'Current &amp; Proposed Revenues'!D1191*0.79+'Current &amp; Proposed Revenues'!F1191*0.85)*0.2</f>
        <v>232.85852000000006</v>
      </c>
      <c r="K1191" s="8">
        <f t="shared" si="143"/>
        <v>5420.1885999999995</v>
      </c>
      <c r="L1191" s="8">
        <f t="shared" si="144"/>
        <v>1084.03772</v>
      </c>
      <c r="M1191" s="8">
        <f t="shared" si="145"/>
        <v>2981.1037300000003</v>
      </c>
      <c r="N1191" s="8">
        <f t="shared" si="146"/>
        <v>1355.0471500000001</v>
      </c>
      <c r="O1191" s="8">
        <f t="shared" si="147"/>
        <v>5420.1886000000004</v>
      </c>
    </row>
    <row r="1192" spans="1:15" outlineLevel="2" x14ac:dyDescent="0.25">
      <c r="A1192" s="1" t="s">
        <v>1023</v>
      </c>
      <c r="B1192" s="1" t="s">
        <v>1024</v>
      </c>
      <c r="C1192" s="13">
        <v>318.76499999999999</v>
      </c>
      <c r="D1192" s="13">
        <v>1513.4471000000001</v>
      </c>
      <c r="E1192" s="13">
        <v>119.8245</v>
      </c>
      <c r="F1192" s="13">
        <v>2907.7683000000002</v>
      </c>
      <c r="G1192" s="8">
        <v>4859.8049000000001</v>
      </c>
      <c r="H1192" s="8">
        <f>+'Current &amp; Proposed Revenues'!D1192*1.08+'Current &amp; Proposed Revenues'!F1192*5.56</f>
        <v>3396.2591999999995</v>
      </c>
      <c r="I1192" s="8">
        <f>(+C1192+E1192+'Current &amp; Proposed Revenues'!D1192*0.79+'Current &amp; Proposed Revenues'!F1192*0.85)*0.8</f>
        <v>1170.83656</v>
      </c>
      <c r="J1192" s="8">
        <f>(+C1192+E1192+'Current &amp; Proposed Revenues'!D1192*0.79+'Current &amp; Proposed Revenues'!F1192*0.85)*0.2</f>
        <v>292.70913999999999</v>
      </c>
      <c r="K1192" s="8">
        <f t="shared" si="143"/>
        <v>4859.8048999999992</v>
      </c>
      <c r="L1192" s="8">
        <f t="shared" si="144"/>
        <v>971.96098000000006</v>
      </c>
      <c r="M1192" s="8">
        <f t="shared" si="145"/>
        <v>2672.8926950000005</v>
      </c>
      <c r="N1192" s="8">
        <f t="shared" si="146"/>
        <v>1214.951225</v>
      </c>
      <c r="O1192" s="8">
        <f t="shared" si="147"/>
        <v>4859.8049000000001</v>
      </c>
    </row>
    <row r="1193" spans="1:15" outlineLevel="2" x14ac:dyDescent="0.25">
      <c r="A1193" s="1" t="s">
        <v>1023</v>
      </c>
      <c r="B1193" s="1" t="s">
        <v>1025</v>
      </c>
      <c r="C1193" s="13">
        <v>931.97880000000009</v>
      </c>
      <c r="D1193" s="13">
        <v>2394.8716000000004</v>
      </c>
      <c r="E1193" s="13">
        <v>102</v>
      </c>
      <c r="F1193" s="13">
        <v>2504.8997999999997</v>
      </c>
      <c r="G1193" s="8">
        <v>5933.7502000000004</v>
      </c>
      <c r="H1193" s="8">
        <f>+'Current &amp; Proposed Revenues'!D1193*1.08+'Current &amp; Proposed Revenues'!F1193*5.56</f>
        <v>3555.8711999999996</v>
      </c>
      <c r="I1193" s="8">
        <f>(+C1193+E1193+'Current &amp; Proposed Revenues'!D1193*0.79+'Current &amp; Proposed Revenues'!F1193*0.85)*0.8</f>
        <v>1902.3032000000003</v>
      </c>
      <c r="J1193" s="8">
        <f>(+C1193+E1193+'Current &amp; Proposed Revenues'!D1193*0.79+'Current &amp; Proposed Revenues'!F1193*0.85)*0.2</f>
        <v>475.57580000000007</v>
      </c>
      <c r="K1193" s="8">
        <f t="shared" si="143"/>
        <v>5933.7502000000004</v>
      </c>
      <c r="L1193" s="8">
        <f t="shared" si="144"/>
        <v>1186.7500400000001</v>
      </c>
      <c r="M1193" s="8">
        <f t="shared" si="145"/>
        <v>3263.5626100000004</v>
      </c>
      <c r="N1193" s="8">
        <f t="shared" si="146"/>
        <v>1483.4375500000001</v>
      </c>
      <c r="O1193" s="8">
        <f t="shared" si="147"/>
        <v>5933.7502000000004</v>
      </c>
    </row>
    <row r="1194" spans="1:15" outlineLevel="2" x14ac:dyDescent="0.25">
      <c r="A1194" s="1" t="s">
        <v>1023</v>
      </c>
      <c r="B1194" s="1" t="s">
        <v>164</v>
      </c>
      <c r="C1194" s="13">
        <v>213.3</v>
      </c>
      <c r="D1194" s="13">
        <v>762.5299</v>
      </c>
      <c r="E1194" s="13">
        <v>374</v>
      </c>
      <c r="F1194" s="13">
        <v>3012.7000000000003</v>
      </c>
      <c r="G1194" s="8">
        <v>4362.5299000000005</v>
      </c>
      <c r="H1194" s="8">
        <f>+'Current &amp; Proposed Revenues'!D1194*1.08+'Current &amp; Proposed Revenues'!F1194*5.56</f>
        <v>3053.5915999999997</v>
      </c>
      <c r="I1194" s="8">
        <f>(+C1194+E1194+'Current &amp; Proposed Revenues'!D1194*0.79+'Current &amp; Proposed Revenues'!F1194*0.85)*0.8</f>
        <v>1047.1506400000001</v>
      </c>
      <c r="J1194" s="8">
        <f>(+C1194+E1194+'Current &amp; Proposed Revenues'!D1194*0.79+'Current &amp; Proposed Revenues'!F1194*0.85)*0.2</f>
        <v>261.78766000000002</v>
      </c>
      <c r="K1194" s="8">
        <f t="shared" si="143"/>
        <v>4362.5298999999995</v>
      </c>
      <c r="L1194" s="8">
        <f t="shared" si="144"/>
        <v>872.50598000000014</v>
      </c>
      <c r="M1194" s="8">
        <f t="shared" si="145"/>
        <v>2399.3914450000007</v>
      </c>
      <c r="N1194" s="8">
        <f t="shared" si="146"/>
        <v>1090.6324750000001</v>
      </c>
      <c r="O1194" s="8">
        <f t="shared" si="147"/>
        <v>4362.5299000000014</v>
      </c>
    </row>
    <row r="1195" spans="1:15" outlineLevel="2" x14ac:dyDescent="0.25">
      <c r="A1195" s="1" t="s">
        <v>1023</v>
      </c>
      <c r="B1195" s="1" t="s">
        <v>785</v>
      </c>
      <c r="C1195" s="13">
        <v>8.6900000000000013</v>
      </c>
      <c r="D1195" s="13">
        <v>394.57000000000005</v>
      </c>
      <c r="E1195" s="13">
        <v>34</v>
      </c>
      <c r="F1195" s="13">
        <v>0</v>
      </c>
      <c r="G1195" s="8">
        <v>437.26000000000005</v>
      </c>
      <c r="H1195" s="8">
        <f>+'Current &amp; Proposed Revenues'!D1195*1.08+'Current &amp; Proposed Revenues'!F1195*5.56</f>
        <v>227.88000000000002</v>
      </c>
      <c r="I1195" s="8">
        <f>(+C1195+E1195+'Current &amp; Proposed Revenues'!D1195*0.79+'Current &amp; Proposed Revenues'!F1195*0.85)*0.8</f>
        <v>167.50400000000002</v>
      </c>
      <c r="J1195" s="8">
        <f>(+C1195+E1195+'Current &amp; Proposed Revenues'!D1195*0.79+'Current &amp; Proposed Revenues'!F1195*0.85)*0.2</f>
        <v>41.876000000000005</v>
      </c>
      <c r="K1195" s="8">
        <f t="shared" si="143"/>
        <v>437.26</v>
      </c>
      <c r="L1195" s="8">
        <f t="shared" si="144"/>
        <v>87.452000000000012</v>
      </c>
      <c r="M1195" s="8">
        <f t="shared" si="145"/>
        <v>240.49300000000005</v>
      </c>
      <c r="N1195" s="8">
        <f t="shared" si="146"/>
        <v>109.31500000000001</v>
      </c>
      <c r="O1195" s="8">
        <f t="shared" si="147"/>
        <v>437.26000000000005</v>
      </c>
    </row>
    <row r="1196" spans="1:15" outlineLevel="2" x14ac:dyDescent="0.25">
      <c r="A1196" s="1" t="s">
        <v>1023</v>
      </c>
      <c r="B1196" s="1" t="s">
        <v>1026</v>
      </c>
      <c r="C1196" s="13">
        <v>262.67500000000001</v>
      </c>
      <c r="D1196" s="13">
        <v>149.60000000000002</v>
      </c>
      <c r="E1196" s="13">
        <v>34</v>
      </c>
      <c r="F1196" s="13">
        <v>3576.78</v>
      </c>
      <c r="G1196" s="8">
        <v>4023.0550000000003</v>
      </c>
      <c r="H1196" s="8">
        <f>+'Current &amp; Proposed Revenues'!D1196*1.08+'Current &amp; Proposed Revenues'!F1196*5.56</f>
        <v>3188.8799999999997</v>
      </c>
      <c r="I1196" s="8">
        <f>(+C1196+E1196+'Current &amp; Proposed Revenues'!D1196*0.79+'Current &amp; Proposed Revenues'!F1196*0.85)*0.8</f>
        <v>667.34</v>
      </c>
      <c r="J1196" s="8">
        <f>(+C1196+E1196+'Current &amp; Proposed Revenues'!D1196*0.79+'Current &amp; Proposed Revenues'!F1196*0.85)*0.2</f>
        <v>166.83500000000001</v>
      </c>
      <c r="K1196" s="8">
        <f t="shared" si="143"/>
        <v>4023.0549999999998</v>
      </c>
      <c r="L1196" s="8">
        <f t="shared" si="144"/>
        <v>804.6110000000001</v>
      </c>
      <c r="M1196" s="8">
        <f t="shared" si="145"/>
        <v>2212.6802500000003</v>
      </c>
      <c r="N1196" s="8">
        <f t="shared" si="146"/>
        <v>1005.7637500000001</v>
      </c>
      <c r="O1196" s="8">
        <f t="shared" si="147"/>
        <v>4023.0550000000003</v>
      </c>
    </row>
    <row r="1197" spans="1:15" outlineLevel="2" x14ac:dyDescent="0.25">
      <c r="A1197" s="1" t="s">
        <v>1023</v>
      </c>
      <c r="B1197" s="1" t="s">
        <v>1027</v>
      </c>
      <c r="C1197" s="13">
        <v>411.18710000000004</v>
      </c>
      <c r="D1197" s="13">
        <v>6788.1</v>
      </c>
      <c r="E1197" s="13">
        <v>326.27250000000004</v>
      </c>
      <c r="F1197" s="13">
        <v>11544.9869</v>
      </c>
      <c r="G1197" s="8">
        <v>19070.5465</v>
      </c>
      <c r="H1197" s="8">
        <f>+'Current &amp; Proposed Revenues'!D1197*1.08+'Current &amp; Proposed Revenues'!F1197*5.56</f>
        <v>13934.460399999998</v>
      </c>
      <c r="I1197" s="8">
        <f>(+C1197+E1197+'Current &amp; Proposed Revenues'!D1197*0.79+'Current &amp; Proposed Revenues'!F1197*0.85)*0.8</f>
        <v>4108.8688800000009</v>
      </c>
      <c r="J1197" s="8">
        <f>(+C1197+E1197+'Current &amp; Proposed Revenues'!D1197*0.79+'Current &amp; Proposed Revenues'!F1197*0.85)*0.2</f>
        <v>1027.2172200000002</v>
      </c>
      <c r="K1197" s="8">
        <f t="shared" si="143"/>
        <v>19070.546499999997</v>
      </c>
      <c r="L1197" s="8">
        <f t="shared" si="144"/>
        <v>3814.1093000000001</v>
      </c>
      <c r="M1197" s="8">
        <f t="shared" si="145"/>
        <v>10488.800575000001</v>
      </c>
      <c r="N1197" s="8">
        <f t="shared" si="146"/>
        <v>4767.6366250000001</v>
      </c>
      <c r="O1197" s="8">
        <f t="shared" si="147"/>
        <v>19070.5465</v>
      </c>
    </row>
    <row r="1198" spans="1:15" outlineLevel="2" x14ac:dyDescent="0.25">
      <c r="A1198" s="1" t="s">
        <v>1023</v>
      </c>
      <c r="B1198" s="1" t="s">
        <v>1028</v>
      </c>
      <c r="C1198" s="13">
        <v>933.35340000000008</v>
      </c>
      <c r="D1198" s="13">
        <v>4530.2619999999997</v>
      </c>
      <c r="E1198" s="13">
        <v>691.64499999999998</v>
      </c>
      <c r="F1198" s="13">
        <v>10416.698699999999</v>
      </c>
      <c r="G1198" s="8">
        <v>16571.9591</v>
      </c>
      <c r="H1198" s="8">
        <f>+'Current &amp; Proposed Revenues'!D1198*1.08+'Current &amp; Proposed Revenues'!F1198*5.56</f>
        <v>11651.797199999999</v>
      </c>
      <c r="I1198" s="8">
        <f>(+C1198+E1198+'Current &amp; Proposed Revenues'!D1198*0.79+'Current &amp; Proposed Revenues'!F1198*0.85)*0.8</f>
        <v>3936.1295199999995</v>
      </c>
      <c r="J1198" s="8">
        <f>(+C1198+E1198+'Current &amp; Proposed Revenues'!D1198*0.79+'Current &amp; Proposed Revenues'!F1198*0.85)*0.2</f>
        <v>984.03237999999988</v>
      </c>
      <c r="K1198" s="8">
        <f t="shared" si="143"/>
        <v>16571.9591</v>
      </c>
      <c r="L1198" s="8">
        <f t="shared" si="144"/>
        <v>3314.3918200000003</v>
      </c>
      <c r="M1198" s="8">
        <f t="shared" si="145"/>
        <v>9114.5775050000011</v>
      </c>
      <c r="N1198" s="8">
        <f t="shared" si="146"/>
        <v>4142.989775</v>
      </c>
      <c r="O1198" s="8">
        <f t="shared" si="147"/>
        <v>16571.9591</v>
      </c>
    </row>
    <row r="1199" spans="1:15" outlineLevel="2" x14ac:dyDescent="0.25">
      <c r="A1199" s="1" t="s">
        <v>1023</v>
      </c>
      <c r="B1199" s="1" t="s">
        <v>688</v>
      </c>
      <c r="C1199" s="13">
        <v>193.55</v>
      </c>
      <c r="D1199" s="13">
        <v>1202.5783000000001</v>
      </c>
      <c r="E1199" s="13">
        <v>119</v>
      </c>
      <c r="F1199" s="13">
        <v>6937.6071000000002</v>
      </c>
      <c r="G1199" s="8">
        <v>8452.7353999999996</v>
      </c>
      <c r="H1199" s="8">
        <f>+'Current &amp; Proposed Revenues'!D1199*1.08+'Current &amp; Proposed Revenues'!F1199*5.56</f>
        <v>6712.1807999999992</v>
      </c>
      <c r="I1199" s="8">
        <f>(+C1199+E1199+'Current &amp; Proposed Revenues'!D1199*0.79+'Current &amp; Proposed Revenues'!F1199*0.85)*0.8</f>
        <v>1392.4436800000001</v>
      </c>
      <c r="J1199" s="8">
        <f>(+C1199+E1199+'Current &amp; Proposed Revenues'!D1199*0.79+'Current &amp; Proposed Revenues'!F1199*0.85)*0.2</f>
        <v>348.11092000000002</v>
      </c>
      <c r="K1199" s="8">
        <f t="shared" si="143"/>
        <v>8452.7353999999996</v>
      </c>
      <c r="L1199" s="8">
        <f t="shared" si="144"/>
        <v>1690.5470800000001</v>
      </c>
      <c r="M1199" s="8">
        <f t="shared" si="145"/>
        <v>4649.0044699999999</v>
      </c>
      <c r="N1199" s="8">
        <f t="shared" si="146"/>
        <v>2113.1838499999999</v>
      </c>
      <c r="O1199" s="8">
        <f t="shared" si="147"/>
        <v>8452.7353999999996</v>
      </c>
    </row>
    <row r="1200" spans="1:15" outlineLevel="2" x14ac:dyDescent="0.25">
      <c r="A1200" s="1" t="s">
        <v>1023</v>
      </c>
      <c r="B1200" s="1" t="s">
        <v>1029</v>
      </c>
      <c r="C1200" s="13">
        <v>379.20000000000005</v>
      </c>
      <c r="D1200" s="13">
        <v>1622.6551000000002</v>
      </c>
      <c r="E1200" s="13">
        <v>310.90449999999998</v>
      </c>
      <c r="F1200" s="13">
        <v>5453.7562000000007</v>
      </c>
      <c r="G1200" s="8">
        <v>7766.515800000001</v>
      </c>
      <c r="H1200" s="8">
        <f>+'Current &amp; Proposed Revenues'!D1200*1.08+'Current &amp; Proposed Revenues'!F1200*5.56</f>
        <v>5667.7075999999997</v>
      </c>
      <c r="I1200" s="8">
        <f>(+C1200+E1200+'Current &amp; Proposed Revenues'!D1200*0.79+'Current &amp; Proposed Revenues'!F1200*0.85)*0.8</f>
        <v>1679.04656</v>
      </c>
      <c r="J1200" s="8">
        <f>(+C1200+E1200+'Current &amp; Proposed Revenues'!D1200*0.79+'Current &amp; Proposed Revenues'!F1200*0.85)*0.2</f>
        <v>419.76164</v>
      </c>
      <c r="K1200" s="8">
        <f t="shared" si="143"/>
        <v>7766.5157999999992</v>
      </c>
      <c r="L1200" s="8">
        <f t="shared" si="144"/>
        <v>1553.3031600000004</v>
      </c>
      <c r="M1200" s="8">
        <f t="shared" si="145"/>
        <v>4271.5836900000013</v>
      </c>
      <c r="N1200" s="8">
        <f t="shared" si="146"/>
        <v>1941.6289500000003</v>
      </c>
      <c r="O1200" s="8">
        <f t="shared" si="147"/>
        <v>7766.5158000000019</v>
      </c>
    </row>
    <row r="1201" spans="1:15" outlineLevel="2" x14ac:dyDescent="0.25">
      <c r="A1201" s="1" t="s">
        <v>1023</v>
      </c>
      <c r="B1201" s="1" t="s">
        <v>1030</v>
      </c>
      <c r="C1201" s="13">
        <v>0</v>
      </c>
      <c r="D1201" s="13">
        <v>1148.9280000000001</v>
      </c>
      <c r="E1201" s="13">
        <v>212.22800000000001</v>
      </c>
      <c r="F1201" s="13">
        <v>5909.2507999999998</v>
      </c>
      <c r="G1201" s="8">
        <v>7270.4067999999997</v>
      </c>
      <c r="H1201" s="8">
        <f>+'Current &amp; Proposed Revenues'!D1201*1.08+'Current &amp; Proposed Revenues'!F1201*5.56</f>
        <v>5789.2047999999995</v>
      </c>
      <c r="I1201" s="8">
        <f>(+C1201+E1201+'Current &amp; Proposed Revenues'!D1201*0.79+'Current &amp; Proposed Revenues'!F1201*0.85)*0.8</f>
        <v>1184.9616000000001</v>
      </c>
      <c r="J1201" s="8">
        <f>(+C1201+E1201+'Current &amp; Proposed Revenues'!D1201*0.79+'Current &amp; Proposed Revenues'!F1201*0.85)*0.2</f>
        <v>296.24040000000002</v>
      </c>
      <c r="K1201" s="8">
        <f t="shared" si="143"/>
        <v>7270.4067999999997</v>
      </c>
      <c r="L1201" s="8">
        <f t="shared" si="144"/>
        <v>1454.0813600000001</v>
      </c>
      <c r="M1201" s="8">
        <f t="shared" si="145"/>
        <v>3998.7237400000004</v>
      </c>
      <c r="N1201" s="8">
        <f t="shared" si="146"/>
        <v>1817.6016999999999</v>
      </c>
      <c r="O1201" s="8">
        <f t="shared" si="147"/>
        <v>7270.4068000000007</v>
      </c>
    </row>
    <row r="1202" spans="1:15" outlineLevel="2" x14ac:dyDescent="0.25">
      <c r="A1202" s="1" t="s">
        <v>1023</v>
      </c>
      <c r="B1202" s="1" t="s">
        <v>1031</v>
      </c>
      <c r="C1202" s="13">
        <v>291.65219999999999</v>
      </c>
      <c r="D1202" s="13">
        <v>2486.0902000000001</v>
      </c>
      <c r="E1202" s="13">
        <v>893.91100000000006</v>
      </c>
      <c r="F1202" s="13">
        <v>3401.9152000000004</v>
      </c>
      <c r="G1202" s="8">
        <v>7073.5686000000005</v>
      </c>
      <c r="H1202" s="8">
        <f>+'Current &amp; Proposed Revenues'!D1202*1.08+'Current &amp; Proposed Revenues'!F1202*5.56</f>
        <v>4386.62</v>
      </c>
      <c r="I1202" s="8">
        <f>(+C1202+E1202+'Current &amp; Proposed Revenues'!D1202*0.79+'Current &amp; Proposed Revenues'!F1202*0.85)*0.8</f>
        <v>2149.55888</v>
      </c>
      <c r="J1202" s="8">
        <f>(+C1202+E1202+'Current &amp; Proposed Revenues'!D1202*0.79+'Current &amp; Proposed Revenues'!F1202*0.85)*0.2</f>
        <v>537.38972000000001</v>
      </c>
      <c r="K1202" s="8">
        <f t="shared" si="143"/>
        <v>7073.5685999999996</v>
      </c>
      <c r="L1202" s="8">
        <f t="shared" si="144"/>
        <v>1414.7137200000002</v>
      </c>
      <c r="M1202" s="8">
        <f t="shared" si="145"/>
        <v>3890.4627300000006</v>
      </c>
      <c r="N1202" s="8">
        <f t="shared" si="146"/>
        <v>1768.3921500000001</v>
      </c>
      <c r="O1202" s="8">
        <f t="shared" si="147"/>
        <v>7073.5686000000005</v>
      </c>
    </row>
    <row r="1203" spans="1:15" outlineLevel="2" x14ac:dyDescent="0.25">
      <c r="A1203" s="1" t="s">
        <v>1023</v>
      </c>
      <c r="B1203" s="1" t="s">
        <v>1032</v>
      </c>
      <c r="C1203" s="13">
        <v>20.121300000000002</v>
      </c>
      <c r="D1203" s="13">
        <v>227.20500000000001</v>
      </c>
      <c r="E1203" s="13">
        <v>0</v>
      </c>
      <c r="F1203" s="13">
        <v>475.9425</v>
      </c>
      <c r="G1203" s="8">
        <v>723.26880000000006</v>
      </c>
      <c r="H1203" s="8">
        <f>+'Current &amp; Proposed Revenues'!D1203*1.08+'Current &amp; Proposed Revenues'!F1203*5.56</f>
        <v>544.04999999999995</v>
      </c>
      <c r="I1203" s="8">
        <f>(+C1203+E1203+'Current &amp; Proposed Revenues'!D1203*0.79+'Current &amp; Proposed Revenues'!F1203*0.85)*0.8</f>
        <v>143.37503999999998</v>
      </c>
      <c r="J1203" s="8">
        <f>(+C1203+E1203+'Current &amp; Proposed Revenues'!D1203*0.79+'Current &amp; Proposed Revenues'!F1203*0.85)*0.2</f>
        <v>35.843759999999996</v>
      </c>
      <c r="K1203" s="8">
        <f t="shared" si="143"/>
        <v>723.26879999999994</v>
      </c>
      <c r="L1203" s="8">
        <f t="shared" si="144"/>
        <v>144.65376000000001</v>
      </c>
      <c r="M1203" s="8">
        <f t="shared" si="145"/>
        <v>397.79784000000006</v>
      </c>
      <c r="N1203" s="8">
        <f t="shared" si="146"/>
        <v>180.81720000000001</v>
      </c>
      <c r="O1203" s="8">
        <f t="shared" si="147"/>
        <v>723.26880000000006</v>
      </c>
    </row>
    <row r="1204" spans="1:15" outlineLevel="2" x14ac:dyDescent="0.25">
      <c r="A1204" s="1" t="s">
        <v>1023</v>
      </c>
      <c r="B1204" s="1" t="s">
        <v>1033</v>
      </c>
      <c r="C1204" s="13">
        <v>294.59890000000001</v>
      </c>
      <c r="D1204" s="13">
        <v>1525.92</v>
      </c>
      <c r="E1204" s="13">
        <v>136</v>
      </c>
      <c r="F1204" s="13">
        <v>1860.8230000000001</v>
      </c>
      <c r="G1204" s="8">
        <v>3817.3419000000004</v>
      </c>
      <c r="H1204" s="8">
        <f>+'Current &amp; Proposed Revenues'!D1204*1.08+'Current &amp; Proposed Revenues'!F1204*5.56</f>
        <v>2495.348</v>
      </c>
      <c r="I1204" s="8">
        <f>(+C1204+E1204+'Current &amp; Proposed Revenues'!D1204*0.79+'Current &amp; Proposed Revenues'!F1204*0.85)*0.8</f>
        <v>1057.59512</v>
      </c>
      <c r="J1204" s="8">
        <f>(+C1204+E1204+'Current &amp; Proposed Revenues'!D1204*0.79+'Current &amp; Proposed Revenues'!F1204*0.85)*0.2</f>
        <v>264.39877999999999</v>
      </c>
      <c r="K1204" s="8">
        <f t="shared" si="143"/>
        <v>3817.3418999999999</v>
      </c>
      <c r="L1204" s="8">
        <f t="shared" si="144"/>
        <v>763.46838000000014</v>
      </c>
      <c r="M1204" s="8">
        <f t="shared" si="145"/>
        <v>2099.5380450000002</v>
      </c>
      <c r="N1204" s="8">
        <f t="shared" si="146"/>
        <v>954.33547500000009</v>
      </c>
      <c r="O1204" s="8">
        <f t="shared" si="147"/>
        <v>3817.3419000000004</v>
      </c>
    </row>
    <row r="1205" spans="1:15" outlineLevel="2" x14ac:dyDescent="0.25">
      <c r="A1205" s="1" t="s">
        <v>1023</v>
      </c>
      <c r="B1205" s="1" t="s">
        <v>845</v>
      </c>
      <c r="C1205" s="13">
        <v>284.084</v>
      </c>
      <c r="D1205" s="13">
        <v>1006.3965999999999</v>
      </c>
      <c r="E1205" s="13">
        <v>705.92499999999995</v>
      </c>
      <c r="F1205" s="13">
        <v>3445.375</v>
      </c>
      <c r="G1205" s="8">
        <v>5441.7806</v>
      </c>
      <c r="H1205" s="8">
        <f>+'Current &amp; Proposed Revenues'!D1205*1.08+'Current &amp; Proposed Revenues'!F1205*5.56</f>
        <v>3569.7343999999998</v>
      </c>
      <c r="I1205" s="8">
        <f>(+C1205+E1205+'Current &amp; Proposed Revenues'!D1205*0.79+'Current &amp; Proposed Revenues'!F1205*0.85)*0.8</f>
        <v>1497.63696</v>
      </c>
      <c r="J1205" s="8">
        <f>(+C1205+E1205+'Current &amp; Proposed Revenues'!D1205*0.79+'Current &amp; Proposed Revenues'!F1205*0.85)*0.2</f>
        <v>374.40924000000001</v>
      </c>
      <c r="K1205" s="8">
        <f t="shared" si="143"/>
        <v>5441.7806</v>
      </c>
      <c r="L1205" s="8">
        <f t="shared" si="144"/>
        <v>1088.3561200000001</v>
      </c>
      <c r="M1205" s="8">
        <f t="shared" si="145"/>
        <v>2992.9793300000001</v>
      </c>
      <c r="N1205" s="8">
        <f t="shared" si="146"/>
        <v>1360.44515</v>
      </c>
      <c r="O1205" s="8">
        <f t="shared" si="147"/>
        <v>5441.7806</v>
      </c>
    </row>
    <row r="1206" spans="1:15" outlineLevel="2" x14ac:dyDescent="0.25">
      <c r="A1206" s="1" t="s">
        <v>1023</v>
      </c>
      <c r="B1206" s="1" t="s">
        <v>1034</v>
      </c>
      <c r="C1206" s="13">
        <v>126.5027</v>
      </c>
      <c r="D1206" s="13">
        <v>267.01729999999998</v>
      </c>
      <c r="E1206" s="13">
        <v>22.95</v>
      </c>
      <c r="F1206" s="13">
        <v>442.29</v>
      </c>
      <c r="G1206" s="8">
        <v>858.76</v>
      </c>
      <c r="H1206" s="8">
        <f>+'Current &amp; Proposed Revenues'!D1206*1.08+'Current &amp; Proposed Revenues'!F1206*5.56</f>
        <v>537.85320000000002</v>
      </c>
      <c r="I1206" s="8">
        <f>(+C1206+E1206+'Current &amp; Proposed Revenues'!D1206*0.79+'Current &amp; Proposed Revenues'!F1206*0.85)*0.8</f>
        <v>256.72543999999999</v>
      </c>
      <c r="J1206" s="8">
        <f>(+C1206+E1206+'Current &amp; Proposed Revenues'!D1206*0.79+'Current &amp; Proposed Revenues'!F1206*0.85)*0.2</f>
        <v>64.181359999999998</v>
      </c>
      <c r="K1206" s="8">
        <f t="shared" si="143"/>
        <v>858.76</v>
      </c>
      <c r="L1206" s="8">
        <f t="shared" si="144"/>
        <v>171.75200000000001</v>
      </c>
      <c r="M1206" s="8">
        <f t="shared" si="145"/>
        <v>472.31800000000004</v>
      </c>
      <c r="N1206" s="8">
        <f t="shared" si="146"/>
        <v>214.69</v>
      </c>
      <c r="O1206" s="8">
        <f t="shared" si="147"/>
        <v>858.76</v>
      </c>
    </row>
    <row r="1207" spans="1:15" outlineLevel="2" x14ac:dyDescent="0.25">
      <c r="A1207" s="1" t="s">
        <v>1023</v>
      </c>
      <c r="B1207" s="1" t="s">
        <v>1035</v>
      </c>
      <c r="C1207" s="13">
        <v>228.94200000000001</v>
      </c>
      <c r="D1207" s="13">
        <v>1110.5182</v>
      </c>
      <c r="E1207" s="13">
        <v>596.34300000000007</v>
      </c>
      <c r="F1207" s="13">
        <v>7104.3311999999996</v>
      </c>
      <c r="G1207" s="8">
        <v>9040.134399999999</v>
      </c>
      <c r="H1207" s="8">
        <f>+'Current &amp; Proposed Revenues'!D1207*1.08+'Current &amp; Proposed Revenues'!F1207*5.56</f>
        <v>6803.6279999999997</v>
      </c>
      <c r="I1207" s="8">
        <f>(+C1207+E1207+'Current &amp; Proposed Revenues'!D1207*0.79+'Current &amp; Proposed Revenues'!F1207*0.85)*0.8</f>
        <v>1789.2051200000003</v>
      </c>
      <c r="J1207" s="8">
        <f>(+C1207+E1207+'Current &amp; Proposed Revenues'!D1207*0.79+'Current &amp; Proposed Revenues'!F1207*0.85)*0.2</f>
        <v>447.30128000000008</v>
      </c>
      <c r="K1207" s="8">
        <f t="shared" si="143"/>
        <v>9040.134399999999</v>
      </c>
      <c r="L1207" s="8">
        <f t="shared" si="144"/>
        <v>1808.0268799999999</v>
      </c>
      <c r="M1207" s="8">
        <f t="shared" si="145"/>
        <v>4972.0739199999998</v>
      </c>
      <c r="N1207" s="8">
        <f t="shared" si="146"/>
        <v>2260.0335999999998</v>
      </c>
      <c r="O1207" s="8">
        <f t="shared" si="147"/>
        <v>9040.134399999999</v>
      </c>
    </row>
    <row r="1208" spans="1:15" outlineLevel="2" x14ac:dyDescent="0.25">
      <c r="A1208" s="1" t="s">
        <v>1023</v>
      </c>
      <c r="B1208" s="1" t="s">
        <v>1036</v>
      </c>
      <c r="C1208" s="13">
        <v>297.51400000000001</v>
      </c>
      <c r="D1208" s="13">
        <v>1094.7540999999999</v>
      </c>
      <c r="E1208" s="13">
        <v>34</v>
      </c>
      <c r="F1208" s="13">
        <v>2484.5160000000001</v>
      </c>
      <c r="G1208" s="8">
        <v>3910.7840999999999</v>
      </c>
      <c r="H1208" s="8">
        <f>+'Current &amp; Proposed Revenues'!D1208*1.08+'Current &amp; Proposed Revenues'!F1208*5.56</f>
        <v>2787.3204000000001</v>
      </c>
      <c r="I1208" s="8">
        <f>(+C1208+E1208+'Current &amp; Proposed Revenues'!D1208*0.79+'Current &amp; Proposed Revenues'!F1208*0.85)*0.8</f>
        <v>898.77096000000006</v>
      </c>
      <c r="J1208" s="8">
        <f>(+C1208+E1208+'Current &amp; Proposed Revenues'!D1208*0.79+'Current &amp; Proposed Revenues'!F1208*0.85)*0.2</f>
        <v>224.69274000000001</v>
      </c>
      <c r="K1208" s="8">
        <f t="shared" si="143"/>
        <v>3910.7841000000003</v>
      </c>
      <c r="L1208" s="8">
        <f t="shared" si="144"/>
        <v>782.15682000000004</v>
      </c>
      <c r="M1208" s="8">
        <f t="shared" si="145"/>
        <v>2150.931255</v>
      </c>
      <c r="N1208" s="8">
        <f t="shared" si="146"/>
        <v>977.69602499999996</v>
      </c>
      <c r="O1208" s="8">
        <f t="shared" si="147"/>
        <v>3910.7840999999999</v>
      </c>
    </row>
    <row r="1209" spans="1:15" outlineLevel="2" x14ac:dyDescent="0.25">
      <c r="A1209" s="1" t="s">
        <v>1023</v>
      </c>
      <c r="B1209" s="1" t="s">
        <v>1037</v>
      </c>
      <c r="C1209" s="13">
        <v>1331.7267000000002</v>
      </c>
      <c r="D1209" s="13">
        <v>6617.9487000000008</v>
      </c>
      <c r="E1209" s="13">
        <v>705.37249999999995</v>
      </c>
      <c r="F1209" s="13">
        <v>12932.97625</v>
      </c>
      <c r="G1209" s="8">
        <v>21588.024150000001</v>
      </c>
      <c r="H1209" s="8">
        <f>+'Current &amp; Proposed Revenues'!D1209*1.08+'Current &amp; Proposed Revenues'!F1209*5.56</f>
        <v>15040.1258</v>
      </c>
      <c r="I1209" s="8">
        <f>(+C1209+E1209+'Current &amp; Proposed Revenues'!D1209*0.79+'Current &amp; Proposed Revenues'!F1209*0.85)*0.8</f>
        <v>5238.3186800000003</v>
      </c>
      <c r="J1209" s="8">
        <f>(+C1209+E1209+'Current &amp; Proposed Revenues'!D1209*0.79+'Current &amp; Proposed Revenues'!F1209*0.85)*0.2</f>
        <v>1309.5796700000001</v>
      </c>
      <c r="K1209" s="8">
        <f t="shared" si="143"/>
        <v>21588.024149999997</v>
      </c>
      <c r="L1209" s="8">
        <f t="shared" si="144"/>
        <v>4317.6048300000002</v>
      </c>
      <c r="M1209" s="8">
        <f t="shared" si="145"/>
        <v>11873.413282500002</v>
      </c>
      <c r="N1209" s="8">
        <f t="shared" si="146"/>
        <v>5397.0060375000003</v>
      </c>
      <c r="O1209" s="8">
        <f t="shared" si="147"/>
        <v>21588.024150000001</v>
      </c>
    </row>
    <row r="1210" spans="1:15" outlineLevel="2" x14ac:dyDescent="0.25">
      <c r="A1210" s="1" t="s">
        <v>1023</v>
      </c>
      <c r="B1210" s="1" t="s">
        <v>138</v>
      </c>
      <c r="C1210" s="13">
        <v>182.77440000000001</v>
      </c>
      <c r="D1210" s="13">
        <v>517.99</v>
      </c>
      <c r="E1210" s="13">
        <v>72.25</v>
      </c>
      <c r="F1210" s="13">
        <v>1179.44</v>
      </c>
      <c r="G1210" s="8">
        <v>1952.4544000000001</v>
      </c>
      <c r="H1210" s="8">
        <f>+'Current &amp; Proposed Revenues'!D1210*1.08+'Current &amp; Proposed Revenues'!F1210*5.56</f>
        <v>1322.2</v>
      </c>
      <c r="I1210" s="8">
        <f>(+C1210+E1210+'Current &amp; Proposed Revenues'!D1210*0.79+'Current &amp; Proposed Revenues'!F1210*0.85)*0.8</f>
        <v>504.20352000000003</v>
      </c>
      <c r="J1210" s="8">
        <f>(+C1210+E1210+'Current &amp; Proposed Revenues'!D1210*0.79+'Current &amp; Proposed Revenues'!F1210*0.85)*0.2</f>
        <v>126.05088000000001</v>
      </c>
      <c r="K1210" s="8">
        <f t="shared" si="143"/>
        <v>1952.4544000000001</v>
      </c>
      <c r="L1210" s="8">
        <f t="shared" si="144"/>
        <v>390.49088000000006</v>
      </c>
      <c r="M1210" s="8">
        <f t="shared" si="145"/>
        <v>1073.8499200000001</v>
      </c>
      <c r="N1210" s="8">
        <f t="shared" si="146"/>
        <v>488.11360000000002</v>
      </c>
      <c r="O1210" s="8">
        <f t="shared" si="147"/>
        <v>1952.4544000000001</v>
      </c>
    </row>
    <row r="1211" spans="1:15" outlineLevel="2" x14ac:dyDescent="0.25">
      <c r="A1211" s="1" t="s">
        <v>1023</v>
      </c>
      <c r="B1211" s="1" t="s">
        <v>1038</v>
      </c>
      <c r="C1211" s="13">
        <v>0</v>
      </c>
      <c r="D1211" s="13">
        <v>2045.2190000000003</v>
      </c>
      <c r="E1211" s="13">
        <v>16.9864</v>
      </c>
      <c r="F1211" s="13">
        <v>7668.6804200000006</v>
      </c>
      <c r="G1211" s="8">
        <v>9730.8858200000013</v>
      </c>
      <c r="H1211" s="8">
        <f>+'Current &amp; Proposed Revenues'!D1211*1.08+'Current &amp; Proposed Revenues'!F1211*5.56</f>
        <v>7832.9687199999998</v>
      </c>
      <c r="I1211" s="8">
        <f>(+C1211+E1211+'Current &amp; Proposed Revenues'!D1211*0.79+'Current &amp; Proposed Revenues'!F1211*0.85)*0.8</f>
        <v>1518.3336800000002</v>
      </c>
      <c r="J1211" s="8">
        <f>(+C1211+E1211+'Current &amp; Proposed Revenues'!D1211*0.79+'Current &amp; Proposed Revenues'!F1211*0.85)*0.2</f>
        <v>379.58342000000005</v>
      </c>
      <c r="K1211" s="8">
        <f t="shared" si="143"/>
        <v>9730.8858200000013</v>
      </c>
      <c r="L1211" s="8">
        <f t="shared" si="144"/>
        <v>1946.1771640000004</v>
      </c>
      <c r="M1211" s="8">
        <f t="shared" si="145"/>
        <v>5351.9872010000008</v>
      </c>
      <c r="N1211" s="8">
        <f t="shared" si="146"/>
        <v>2432.7214550000003</v>
      </c>
      <c r="O1211" s="8">
        <f t="shared" si="147"/>
        <v>9730.8858200000013</v>
      </c>
    </row>
    <row r="1212" spans="1:15" outlineLevel="2" x14ac:dyDescent="0.25">
      <c r="A1212" s="1" t="s">
        <v>1023</v>
      </c>
      <c r="B1212" s="1" t="s">
        <v>1039</v>
      </c>
      <c r="C1212" s="13">
        <v>691.40010000000007</v>
      </c>
      <c r="D1212" s="13">
        <v>2073.2129000000004</v>
      </c>
      <c r="E1212" s="13">
        <v>1135.5065</v>
      </c>
      <c r="F1212" s="13">
        <v>15001.194800000001</v>
      </c>
      <c r="G1212" s="8">
        <v>18901.314300000002</v>
      </c>
      <c r="H1212" s="8">
        <f>+'Current &amp; Proposed Revenues'!D1212*1.08+'Current &amp; Proposed Revenues'!F1212*5.56</f>
        <v>14209.320400000001</v>
      </c>
      <c r="I1212" s="8">
        <f>(+C1212+E1212+'Current &amp; Proposed Revenues'!D1212*0.79+'Current &amp; Proposed Revenues'!F1212*0.85)*0.8</f>
        <v>3753.5951200000004</v>
      </c>
      <c r="J1212" s="8">
        <f>(+C1212+E1212+'Current &amp; Proposed Revenues'!D1212*0.79+'Current &amp; Proposed Revenues'!F1212*0.85)*0.2</f>
        <v>938.3987800000001</v>
      </c>
      <c r="K1212" s="8">
        <f t="shared" si="143"/>
        <v>18901.314300000002</v>
      </c>
      <c r="L1212" s="8">
        <f t="shared" si="144"/>
        <v>3780.2628600000007</v>
      </c>
      <c r="M1212" s="8">
        <f t="shared" si="145"/>
        <v>10395.722865000002</v>
      </c>
      <c r="N1212" s="8">
        <f t="shared" si="146"/>
        <v>4725.3285750000005</v>
      </c>
      <c r="O1212" s="8">
        <f t="shared" si="147"/>
        <v>18901.314300000002</v>
      </c>
    </row>
    <row r="1213" spans="1:15" outlineLevel="1" x14ac:dyDescent="0.25">
      <c r="A1213" s="23" t="s">
        <v>1213</v>
      </c>
      <c r="B1213" s="22"/>
      <c r="C1213" s="13">
        <f t="shared" ref="C1213:O1213" si="150">SUBTOTAL(9,C1191:C1212)</f>
        <v>7711.6481999999996</v>
      </c>
      <c r="D1213" s="13">
        <f t="shared" si="150"/>
        <v>39853.813999999991</v>
      </c>
      <c r="E1213" s="13">
        <f t="shared" si="150"/>
        <v>6722.1688999999988</v>
      </c>
      <c r="F1213" s="13">
        <f t="shared" si="150"/>
        <v>112919.43816999999</v>
      </c>
      <c r="G1213" s="8">
        <f t="shared" si="150"/>
        <v>167207.06926999998</v>
      </c>
      <c r="H1213" s="8">
        <f t="shared" si="150"/>
        <v>120962.89771999998</v>
      </c>
      <c r="I1213" s="8">
        <f t="shared" si="150"/>
        <v>36995.337240000001</v>
      </c>
      <c r="J1213" s="8">
        <f t="shared" si="150"/>
        <v>9248.8343100000002</v>
      </c>
      <c r="K1213" s="8">
        <f t="shared" si="150"/>
        <v>167207.06926999998</v>
      </c>
      <c r="L1213" s="8">
        <f t="shared" si="150"/>
        <v>33441.413854000006</v>
      </c>
      <c r="M1213" s="8">
        <f t="shared" si="150"/>
        <v>91963.8880985</v>
      </c>
      <c r="N1213" s="8">
        <f t="shared" si="150"/>
        <v>41801.767317499995</v>
      </c>
      <c r="O1213" s="8">
        <f t="shared" si="150"/>
        <v>167207.06926999998</v>
      </c>
    </row>
    <row r="1214" spans="1:15" outlineLevel="2" x14ac:dyDescent="0.25">
      <c r="A1214" s="1" t="s">
        <v>1040</v>
      </c>
      <c r="B1214" s="1" t="s">
        <v>260</v>
      </c>
      <c r="C1214" s="13">
        <v>41.08</v>
      </c>
      <c r="D1214" s="13">
        <v>2667.5924</v>
      </c>
      <c r="E1214" s="13">
        <v>0</v>
      </c>
      <c r="F1214" s="13">
        <v>5010.9021199999997</v>
      </c>
      <c r="G1214" s="8">
        <v>7719.5745200000001</v>
      </c>
      <c r="H1214" s="8">
        <f>+'Current &amp; Proposed Revenues'!D1214*1.08+'Current &amp; Proposed Revenues'!F1214*5.56</f>
        <v>5887.0715199999995</v>
      </c>
      <c r="I1214" s="8">
        <f>(+C1214+E1214+'Current &amp; Proposed Revenues'!D1214*0.79+'Current &amp; Proposed Revenues'!F1214*0.85)*0.8</f>
        <v>1466.0024000000001</v>
      </c>
      <c r="J1214" s="8">
        <f>(+C1214+E1214+'Current &amp; Proposed Revenues'!D1214*0.79+'Current &amp; Proposed Revenues'!F1214*0.85)*0.2</f>
        <v>366.50060000000002</v>
      </c>
      <c r="K1214" s="8">
        <f t="shared" si="143"/>
        <v>7719.5745200000001</v>
      </c>
      <c r="L1214" s="8">
        <f t="shared" si="144"/>
        <v>1543.9149040000002</v>
      </c>
      <c r="M1214" s="8">
        <f t="shared" si="145"/>
        <v>4245.7659860000003</v>
      </c>
      <c r="N1214" s="8">
        <f t="shared" si="146"/>
        <v>1929.89363</v>
      </c>
      <c r="O1214" s="8">
        <f t="shared" si="147"/>
        <v>7719.5745200000001</v>
      </c>
    </row>
    <row r="1215" spans="1:15" outlineLevel="2" x14ac:dyDescent="0.25">
      <c r="A1215" s="1" t="s">
        <v>1040</v>
      </c>
      <c r="B1215" s="1" t="s">
        <v>1041</v>
      </c>
      <c r="C1215" s="13">
        <v>0</v>
      </c>
      <c r="D1215" s="13">
        <v>8354.4082600000002</v>
      </c>
      <c r="E1215" s="13">
        <v>117.0331</v>
      </c>
      <c r="F1215" s="13">
        <v>17760.738260000002</v>
      </c>
      <c r="G1215" s="8">
        <v>26232.179620000003</v>
      </c>
      <c r="H1215" s="8">
        <f>+'Current &amp; Proposed Revenues'!D1215*1.08+'Current &amp; Proposed Revenues'!F1215*5.56</f>
        <v>20230.576000000001</v>
      </c>
      <c r="I1215" s="8">
        <f>(+C1215+E1215+'Current &amp; Proposed Revenues'!D1215*0.79+'Current &amp; Proposed Revenues'!F1215*0.85)*0.8</f>
        <v>4801.2828959999997</v>
      </c>
      <c r="J1215" s="8">
        <f>(+C1215+E1215+'Current &amp; Proposed Revenues'!D1215*0.79+'Current &amp; Proposed Revenues'!F1215*0.85)*0.2</f>
        <v>1200.3207239999999</v>
      </c>
      <c r="K1215" s="8">
        <f t="shared" si="143"/>
        <v>26232.179620000003</v>
      </c>
      <c r="L1215" s="8">
        <f t="shared" si="144"/>
        <v>5246.4359240000013</v>
      </c>
      <c r="M1215" s="8">
        <f t="shared" si="145"/>
        <v>14427.698791000003</v>
      </c>
      <c r="N1215" s="8">
        <f t="shared" si="146"/>
        <v>6558.0449050000007</v>
      </c>
      <c r="O1215" s="8">
        <f t="shared" si="147"/>
        <v>26232.179620000003</v>
      </c>
    </row>
    <row r="1216" spans="1:15" outlineLevel="2" x14ac:dyDescent="0.25">
      <c r="A1216" s="1" t="s">
        <v>1040</v>
      </c>
      <c r="B1216" s="1" t="s">
        <v>1042</v>
      </c>
      <c r="C1216" s="13">
        <v>55.300000000000004</v>
      </c>
      <c r="D1216" s="13">
        <v>1481.3953000000001</v>
      </c>
      <c r="E1216" s="13">
        <v>0</v>
      </c>
      <c r="F1216" s="13">
        <v>2780.1516099999999</v>
      </c>
      <c r="G1216" s="8">
        <v>4316.8469100000002</v>
      </c>
      <c r="H1216" s="8">
        <f>+'Current &amp; Proposed Revenues'!D1216*1.08+'Current &amp; Proposed Revenues'!F1216*5.56</f>
        <v>3267.0539599999997</v>
      </c>
      <c r="I1216" s="8">
        <f>(+C1216+E1216+'Current &amp; Proposed Revenues'!D1216*0.79+'Current &amp; Proposed Revenues'!F1216*0.85)*0.8</f>
        <v>839.83436000000006</v>
      </c>
      <c r="J1216" s="8">
        <f>(+C1216+E1216+'Current &amp; Proposed Revenues'!D1216*0.79+'Current &amp; Proposed Revenues'!F1216*0.85)*0.2</f>
        <v>209.95859000000002</v>
      </c>
      <c r="K1216" s="8">
        <f t="shared" si="143"/>
        <v>4316.8469100000002</v>
      </c>
      <c r="L1216" s="8">
        <f t="shared" si="144"/>
        <v>863.36938200000009</v>
      </c>
      <c r="M1216" s="8">
        <f t="shared" si="145"/>
        <v>2374.2658005000003</v>
      </c>
      <c r="N1216" s="8">
        <f t="shared" si="146"/>
        <v>1079.2117275000001</v>
      </c>
      <c r="O1216" s="8">
        <f t="shared" si="147"/>
        <v>4316.8469100000002</v>
      </c>
    </row>
    <row r="1217" spans="1:15" outlineLevel="2" x14ac:dyDescent="0.25">
      <c r="A1217" s="1" t="s">
        <v>1040</v>
      </c>
      <c r="B1217" s="1" t="s">
        <v>218</v>
      </c>
      <c r="C1217" s="13">
        <v>0</v>
      </c>
      <c r="D1217" s="13">
        <v>314.45920000000001</v>
      </c>
      <c r="E1217" s="13">
        <v>0</v>
      </c>
      <c r="F1217" s="13">
        <v>94.868000000000009</v>
      </c>
      <c r="G1217" s="8">
        <v>409.3272</v>
      </c>
      <c r="H1217" s="8">
        <f>+'Current &amp; Proposed Revenues'!D1217*1.08+'Current &amp; Proposed Revenues'!F1217*5.56</f>
        <v>263.9008</v>
      </c>
      <c r="I1217" s="8">
        <f>(+C1217+E1217+'Current &amp; Proposed Revenues'!D1217*0.79+'Current &amp; Proposed Revenues'!F1217*0.85)*0.8</f>
        <v>116.34112000000003</v>
      </c>
      <c r="J1217" s="8">
        <f>(+C1217+E1217+'Current &amp; Proposed Revenues'!D1217*0.79+'Current &amp; Proposed Revenues'!F1217*0.85)*0.2</f>
        <v>29.085280000000008</v>
      </c>
      <c r="K1217" s="8">
        <f t="shared" si="143"/>
        <v>409.32720000000006</v>
      </c>
      <c r="L1217" s="8">
        <f t="shared" si="144"/>
        <v>81.865440000000007</v>
      </c>
      <c r="M1217" s="8">
        <f t="shared" si="145"/>
        <v>225.12996000000001</v>
      </c>
      <c r="N1217" s="8">
        <f t="shared" si="146"/>
        <v>102.3318</v>
      </c>
      <c r="O1217" s="8">
        <f t="shared" si="147"/>
        <v>409.3272</v>
      </c>
    </row>
    <row r="1218" spans="1:15" outlineLevel="2" x14ac:dyDescent="0.25">
      <c r="A1218" s="1" t="s">
        <v>1040</v>
      </c>
      <c r="B1218" s="1" t="s">
        <v>1043</v>
      </c>
      <c r="C1218" s="13">
        <v>184.0068</v>
      </c>
      <c r="D1218" s="13">
        <v>4341.71738</v>
      </c>
      <c r="E1218" s="13">
        <v>320.45</v>
      </c>
      <c r="F1218" s="13">
        <v>6506.3551200000002</v>
      </c>
      <c r="G1218" s="8">
        <v>11352.5293</v>
      </c>
      <c r="H1218" s="8">
        <f>+'Current &amp; Proposed Revenues'!D1218*1.08+'Current &amp; Proposed Revenues'!F1218*5.56</f>
        <v>8151.0938399999995</v>
      </c>
      <c r="I1218" s="8">
        <f>(+C1218+E1218+'Current &amp; Proposed Revenues'!D1218*0.79+'Current &amp; Proposed Revenues'!F1218*0.85)*0.8</f>
        <v>2561.1483680000001</v>
      </c>
      <c r="J1218" s="8">
        <f>(+C1218+E1218+'Current &amp; Proposed Revenues'!D1218*0.79+'Current &amp; Proposed Revenues'!F1218*0.85)*0.2</f>
        <v>640.28709200000003</v>
      </c>
      <c r="K1218" s="8">
        <f t="shared" ref="K1218:K1285" si="151">SUM(H1218:J1218)</f>
        <v>11352.5293</v>
      </c>
      <c r="L1218" s="8">
        <f t="shared" ref="L1218:L1285" si="152">+G1218*0.2</f>
        <v>2270.5058600000002</v>
      </c>
      <c r="M1218" s="8">
        <f t="shared" ref="M1218:M1285" si="153">+G1218*0.55</f>
        <v>6243.8911150000004</v>
      </c>
      <c r="N1218" s="8">
        <f t="shared" ref="N1218:N1285" si="154">+G1218*0.25</f>
        <v>2838.132325</v>
      </c>
      <c r="O1218" s="8">
        <f t="shared" ref="O1218:O1285" si="155">SUM(L1218:N1218)</f>
        <v>11352.5293</v>
      </c>
    </row>
    <row r="1219" spans="1:15" outlineLevel="2" x14ac:dyDescent="0.25">
      <c r="A1219" s="1" t="s">
        <v>1040</v>
      </c>
      <c r="B1219" s="1" t="s">
        <v>1044</v>
      </c>
      <c r="C1219" s="13">
        <v>33.97</v>
      </c>
      <c r="D1219" s="13">
        <v>1881.22</v>
      </c>
      <c r="E1219" s="13">
        <v>0</v>
      </c>
      <c r="F1219" s="13">
        <v>2577.9097000000002</v>
      </c>
      <c r="G1219" s="8">
        <v>4493.0997000000007</v>
      </c>
      <c r="H1219" s="8">
        <f>+'Current &amp; Proposed Revenues'!D1219*1.08+'Current &amp; Proposed Revenues'!F1219*5.56</f>
        <v>3322.5452</v>
      </c>
      <c r="I1219" s="8">
        <f>(+C1219+E1219+'Current &amp; Proposed Revenues'!D1219*0.79+'Current &amp; Proposed Revenues'!F1219*0.85)*0.8</f>
        <v>936.44360000000006</v>
      </c>
      <c r="J1219" s="8">
        <f>(+C1219+E1219+'Current &amp; Proposed Revenues'!D1219*0.79+'Current &amp; Proposed Revenues'!F1219*0.85)*0.2</f>
        <v>234.11090000000002</v>
      </c>
      <c r="K1219" s="8">
        <f t="shared" si="151"/>
        <v>4493.0996999999998</v>
      </c>
      <c r="L1219" s="8">
        <f t="shared" si="152"/>
        <v>898.61994000000016</v>
      </c>
      <c r="M1219" s="8">
        <f t="shared" si="153"/>
        <v>2471.2048350000005</v>
      </c>
      <c r="N1219" s="8">
        <f t="shared" si="154"/>
        <v>1123.2749250000002</v>
      </c>
      <c r="O1219" s="8">
        <f t="shared" si="155"/>
        <v>4493.0997000000007</v>
      </c>
    </row>
    <row r="1220" spans="1:15" outlineLevel="2" x14ac:dyDescent="0.25">
      <c r="A1220" s="1" t="s">
        <v>1040</v>
      </c>
      <c r="B1220" s="1" t="s">
        <v>1045</v>
      </c>
      <c r="C1220" s="13">
        <v>126.4</v>
      </c>
      <c r="D1220" s="13">
        <v>7670.5529999999999</v>
      </c>
      <c r="E1220" s="13">
        <v>67.149999999999991</v>
      </c>
      <c r="F1220" s="13">
        <v>17274.212850000004</v>
      </c>
      <c r="G1220" s="8">
        <v>25138.315850000003</v>
      </c>
      <c r="H1220" s="8">
        <f>+'Current &amp; Proposed Revenues'!D1220*1.08+'Current &amp; Proposed Revenues'!F1220*5.56</f>
        <v>19413.6126</v>
      </c>
      <c r="I1220" s="8">
        <f>(+C1220+E1220+'Current &amp; Proposed Revenues'!D1220*0.79+'Current &amp; Proposed Revenues'!F1220*0.85)*0.8</f>
        <v>4579.7626000000009</v>
      </c>
      <c r="J1220" s="8">
        <f>(+C1220+E1220+'Current &amp; Proposed Revenues'!D1220*0.79+'Current &amp; Proposed Revenues'!F1220*0.85)*0.2</f>
        <v>1144.9406500000002</v>
      </c>
      <c r="K1220" s="8">
        <f t="shared" si="151"/>
        <v>25138.315850000003</v>
      </c>
      <c r="L1220" s="8">
        <f t="shared" si="152"/>
        <v>5027.6631700000007</v>
      </c>
      <c r="M1220" s="8">
        <f t="shared" si="153"/>
        <v>13826.073717500003</v>
      </c>
      <c r="N1220" s="8">
        <f t="shared" si="154"/>
        <v>6284.5789625000007</v>
      </c>
      <c r="O1220" s="8">
        <f t="shared" si="155"/>
        <v>25138.315850000003</v>
      </c>
    </row>
    <row r="1221" spans="1:15" outlineLevel="2" x14ac:dyDescent="0.25">
      <c r="A1221" s="1" t="s">
        <v>1040</v>
      </c>
      <c r="B1221" s="1" t="s">
        <v>1046</v>
      </c>
      <c r="C1221" s="13">
        <v>47.400000000000006</v>
      </c>
      <c r="D1221" s="13">
        <v>3963.9755100000007</v>
      </c>
      <c r="E1221" s="13">
        <v>0</v>
      </c>
      <c r="F1221" s="13">
        <v>10633.45285</v>
      </c>
      <c r="G1221" s="8">
        <v>14644.82836</v>
      </c>
      <c r="H1221" s="8">
        <f>+'Current &amp; Proposed Revenues'!D1221*1.08+'Current &amp; Proposed Revenues'!F1221*5.56</f>
        <v>11512.755439999999</v>
      </c>
      <c r="I1221" s="8">
        <f>(+C1221+E1221+'Current &amp; Proposed Revenues'!D1221*0.79+'Current &amp; Proposed Revenues'!F1221*0.85)*0.8</f>
        <v>2505.6583360000004</v>
      </c>
      <c r="J1221" s="8">
        <f>(+C1221+E1221+'Current &amp; Proposed Revenues'!D1221*0.79+'Current &amp; Proposed Revenues'!F1221*0.85)*0.2</f>
        <v>626.4145840000001</v>
      </c>
      <c r="K1221" s="8">
        <f t="shared" si="151"/>
        <v>14644.82836</v>
      </c>
      <c r="L1221" s="8">
        <f t="shared" si="152"/>
        <v>2928.9656720000003</v>
      </c>
      <c r="M1221" s="8">
        <f t="shared" si="153"/>
        <v>8054.6555980000003</v>
      </c>
      <c r="N1221" s="8">
        <f t="shared" si="154"/>
        <v>3661.2070899999999</v>
      </c>
      <c r="O1221" s="8">
        <f t="shared" si="155"/>
        <v>14644.82836</v>
      </c>
    </row>
    <row r="1222" spans="1:15" outlineLevel="2" x14ac:dyDescent="0.25">
      <c r="A1222" s="1" t="s">
        <v>1040</v>
      </c>
      <c r="B1222" s="1" t="s">
        <v>1047</v>
      </c>
      <c r="C1222" s="13">
        <v>665.08519999999999</v>
      </c>
      <c r="D1222" s="13">
        <v>5911.5001000000002</v>
      </c>
      <c r="E1222" s="13">
        <v>0</v>
      </c>
      <c r="F1222" s="13">
        <v>9408.598</v>
      </c>
      <c r="G1222" s="8">
        <v>15985.183300000001</v>
      </c>
      <c r="H1222" s="8">
        <f>+'Current &amp; Proposed Revenues'!D1222*1.08+'Current &amp; Proposed Revenues'!F1222*5.56</f>
        <v>11575.096399999999</v>
      </c>
      <c r="I1222" s="8">
        <f>(+C1222+E1222+'Current &amp; Proposed Revenues'!D1222*0.79+'Current &amp; Proposed Revenues'!F1222*0.85)*0.8</f>
        <v>3528.0695200000005</v>
      </c>
      <c r="J1222" s="8">
        <f>(+C1222+E1222+'Current &amp; Proposed Revenues'!D1222*0.79+'Current &amp; Proposed Revenues'!F1222*0.85)*0.2</f>
        <v>882.01738000000012</v>
      </c>
      <c r="K1222" s="8">
        <f t="shared" si="151"/>
        <v>15985.183299999999</v>
      </c>
      <c r="L1222" s="8">
        <f t="shared" si="152"/>
        <v>3197.0366600000002</v>
      </c>
      <c r="M1222" s="8">
        <f t="shared" si="153"/>
        <v>8791.8508150000016</v>
      </c>
      <c r="N1222" s="8">
        <f t="shared" si="154"/>
        <v>3996.2958250000001</v>
      </c>
      <c r="O1222" s="8">
        <f t="shared" si="155"/>
        <v>15985.183300000001</v>
      </c>
    </row>
    <row r="1223" spans="1:15" outlineLevel="2" x14ac:dyDescent="0.25">
      <c r="A1223" s="1" t="s">
        <v>1040</v>
      </c>
      <c r="B1223" s="1" t="s">
        <v>11</v>
      </c>
      <c r="C1223" s="13">
        <v>44.24</v>
      </c>
      <c r="D1223" s="13">
        <v>1251.9650000000001</v>
      </c>
      <c r="E1223" s="13">
        <v>34</v>
      </c>
      <c r="F1223" s="13">
        <v>1376.0346999999999</v>
      </c>
      <c r="G1223" s="8">
        <v>2706.2397000000001</v>
      </c>
      <c r="H1223" s="8">
        <f>+'Current &amp; Proposed Revenues'!D1223*1.08+'Current &amp; Proposed Revenues'!F1223*5.56</f>
        <v>1916.6251999999999</v>
      </c>
      <c r="I1223" s="8">
        <f>(+C1223+E1223+'Current &amp; Proposed Revenues'!D1223*0.79+'Current &amp; Proposed Revenues'!F1223*0.85)*0.8</f>
        <v>631.69159999999999</v>
      </c>
      <c r="J1223" s="8">
        <f>(+C1223+E1223+'Current &amp; Proposed Revenues'!D1223*0.79+'Current &amp; Proposed Revenues'!F1223*0.85)*0.2</f>
        <v>157.9229</v>
      </c>
      <c r="K1223" s="8">
        <f t="shared" si="151"/>
        <v>2706.2397000000001</v>
      </c>
      <c r="L1223" s="8">
        <f t="shared" si="152"/>
        <v>541.24794000000009</v>
      </c>
      <c r="M1223" s="8">
        <f t="shared" si="153"/>
        <v>1488.4318350000001</v>
      </c>
      <c r="N1223" s="8">
        <f t="shared" si="154"/>
        <v>676.55992500000002</v>
      </c>
      <c r="O1223" s="8">
        <f t="shared" si="155"/>
        <v>2706.2397000000001</v>
      </c>
    </row>
    <row r="1224" spans="1:15" outlineLevel="2" x14ac:dyDescent="0.25">
      <c r="A1224" s="1" t="s">
        <v>1040</v>
      </c>
      <c r="B1224" s="1" t="s">
        <v>1048</v>
      </c>
      <c r="C1224" s="13">
        <v>116.02730000000001</v>
      </c>
      <c r="D1224" s="13">
        <v>2754.9027000000001</v>
      </c>
      <c r="E1224" s="13">
        <v>289</v>
      </c>
      <c r="F1224" s="13">
        <v>7803.5660500000004</v>
      </c>
      <c r="G1224" s="8">
        <v>10963.496050000002</v>
      </c>
      <c r="H1224" s="8">
        <f>+'Current &amp; Proposed Revenues'!D1224*1.08+'Current &amp; Proposed Revenues'!F1224*5.56</f>
        <v>8359.8385999999991</v>
      </c>
      <c r="I1224" s="8">
        <f>(+C1224+E1224+'Current &amp; Proposed Revenues'!D1224*0.79+'Current &amp; Proposed Revenues'!F1224*0.85)*0.8</f>
        <v>2082.92596</v>
      </c>
      <c r="J1224" s="8">
        <f>(+C1224+E1224+'Current &amp; Proposed Revenues'!D1224*0.79+'Current &amp; Proposed Revenues'!F1224*0.85)*0.2</f>
        <v>520.73149000000001</v>
      </c>
      <c r="K1224" s="8">
        <f t="shared" si="151"/>
        <v>10963.49605</v>
      </c>
      <c r="L1224" s="8">
        <f t="shared" si="152"/>
        <v>2192.6992100000002</v>
      </c>
      <c r="M1224" s="8">
        <f t="shared" si="153"/>
        <v>6029.9228275000014</v>
      </c>
      <c r="N1224" s="8">
        <f t="shared" si="154"/>
        <v>2740.8740125000004</v>
      </c>
      <c r="O1224" s="8">
        <f t="shared" si="155"/>
        <v>10963.496050000002</v>
      </c>
    </row>
    <row r="1225" spans="1:15" outlineLevel="2" x14ac:dyDescent="0.25">
      <c r="A1225" s="1" t="s">
        <v>1040</v>
      </c>
      <c r="B1225" s="1" t="s">
        <v>15</v>
      </c>
      <c r="C1225" s="13">
        <v>112.97</v>
      </c>
      <c r="D1225" s="13">
        <v>3854.2326900000003</v>
      </c>
      <c r="E1225" s="13">
        <v>90.95</v>
      </c>
      <c r="F1225" s="13">
        <v>11052.62839</v>
      </c>
      <c r="G1225" s="8">
        <v>15110.781080000001</v>
      </c>
      <c r="H1225" s="8">
        <f>+'Current &amp; Proposed Revenues'!D1225*1.08+'Current &amp; Proposed Revenues'!F1225*5.56</f>
        <v>11812.965199999999</v>
      </c>
      <c r="I1225" s="8">
        <f>(+C1225+E1225+'Current &amp; Proposed Revenues'!D1225*0.79+'Current &amp; Proposed Revenues'!F1225*0.85)*0.8</f>
        <v>2638.2527040000004</v>
      </c>
      <c r="J1225" s="8">
        <f>(+C1225+E1225+'Current &amp; Proposed Revenues'!D1225*0.79+'Current &amp; Proposed Revenues'!F1225*0.85)*0.2</f>
        <v>659.56317600000011</v>
      </c>
      <c r="K1225" s="8">
        <f t="shared" si="151"/>
        <v>15110.781079999999</v>
      </c>
      <c r="L1225" s="8">
        <f t="shared" si="152"/>
        <v>3022.1562160000003</v>
      </c>
      <c r="M1225" s="8">
        <f t="shared" si="153"/>
        <v>8310.9295940000011</v>
      </c>
      <c r="N1225" s="8">
        <f t="shared" si="154"/>
        <v>3777.6952700000002</v>
      </c>
      <c r="O1225" s="8">
        <f t="shared" si="155"/>
        <v>15110.781080000001</v>
      </c>
    </row>
    <row r="1226" spans="1:15" outlineLevel="2" x14ac:dyDescent="0.25">
      <c r="A1226" s="1" t="s">
        <v>1040</v>
      </c>
      <c r="B1226" s="1" t="s">
        <v>62</v>
      </c>
      <c r="C1226" s="13">
        <v>101.63350000000001</v>
      </c>
      <c r="D1226" s="13">
        <v>3101.8064000000004</v>
      </c>
      <c r="E1226" s="13">
        <v>0</v>
      </c>
      <c r="F1226" s="13">
        <v>2968.1953700000004</v>
      </c>
      <c r="G1226" s="8">
        <v>6171.6352700000007</v>
      </c>
      <c r="H1226" s="8">
        <f>+'Current &amp; Proposed Revenues'!D1226*1.08+'Current &amp; Proposed Revenues'!F1226*5.56</f>
        <v>4366.0145200000006</v>
      </c>
      <c r="I1226" s="8">
        <f>(+C1226+E1226+'Current &amp; Proposed Revenues'!D1226*0.79+'Current &amp; Proposed Revenues'!F1226*0.85)*0.8</f>
        <v>1444.4966000000002</v>
      </c>
      <c r="J1226" s="8">
        <f>(+C1226+E1226+'Current &amp; Proposed Revenues'!D1226*0.79+'Current &amp; Proposed Revenues'!F1226*0.85)*0.2</f>
        <v>361.12415000000004</v>
      </c>
      <c r="K1226" s="8">
        <f t="shared" si="151"/>
        <v>6171.6352700000007</v>
      </c>
      <c r="L1226" s="8">
        <f t="shared" si="152"/>
        <v>1234.3270540000003</v>
      </c>
      <c r="M1226" s="8">
        <f t="shared" si="153"/>
        <v>3394.3993985000006</v>
      </c>
      <c r="N1226" s="8">
        <f t="shared" si="154"/>
        <v>1542.9088175000002</v>
      </c>
      <c r="O1226" s="8">
        <f t="shared" si="155"/>
        <v>6171.6352700000007</v>
      </c>
    </row>
    <row r="1227" spans="1:15" outlineLevel="2" x14ac:dyDescent="0.25">
      <c r="A1227" s="1" t="s">
        <v>1040</v>
      </c>
      <c r="B1227" s="1" t="s">
        <v>1049</v>
      </c>
      <c r="C1227" s="13">
        <v>79.790000000000006</v>
      </c>
      <c r="D1227" s="13">
        <v>1903.9218000000001</v>
      </c>
      <c r="E1227" s="13">
        <v>0</v>
      </c>
      <c r="F1227" s="13">
        <v>2540.0906999999997</v>
      </c>
      <c r="G1227" s="8">
        <v>4523.8024999999998</v>
      </c>
      <c r="H1227" s="8">
        <f>+'Current &amp; Proposed Revenues'!D1227*1.08+'Current &amp; Proposed Revenues'!F1227*5.56</f>
        <v>3302.8523999999998</v>
      </c>
      <c r="I1227" s="8">
        <f>(+C1227+E1227+'Current &amp; Proposed Revenues'!D1227*0.79+'Current &amp; Proposed Revenues'!F1227*0.85)*0.8</f>
        <v>976.76008000000002</v>
      </c>
      <c r="J1227" s="8">
        <f>(+C1227+E1227+'Current &amp; Proposed Revenues'!D1227*0.79+'Current &amp; Proposed Revenues'!F1227*0.85)*0.2</f>
        <v>244.19002</v>
      </c>
      <c r="K1227" s="8">
        <f t="shared" si="151"/>
        <v>4523.8024999999998</v>
      </c>
      <c r="L1227" s="8">
        <f t="shared" si="152"/>
        <v>904.76049999999998</v>
      </c>
      <c r="M1227" s="8">
        <f t="shared" si="153"/>
        <v>2488.091375</v>
      </c>
      <c r="N1227" s="8">
        <f t="shared" si="154"/>
        <v>1130.9506249999999</v>
      </c>
      <c r="O1227" s="8">
        <f t="shared" si="155"/>
        <v>4523.8024999999998</v>
      </c>
    </row>
    <row r="1228" spans="1:15" outlineLevel="2" x14ac:dyDescent="0.25">
      <c r="A1228" s="1" t="s">
        <v>1040</v>
      </c>
      <c r="B1228" s="1" t="s">
        <v>210</v>
      </c>
      <c r="C1228" s="13">
        <v>297.99590000000001</v>
      </c>
      <c r="D1228" s="13">
        <v>2898.3878000000004</v>
      </c>
      <c r="E1228" s="13">
        <v>275.57</v>
      </c>
      <c r="F1228" s="13">
        <v>5840.0228000000006</v>
      </c>
      <c r="G1228" s="8">
        <v>9311.9765000000007</v>
      </c>
      <c r="H1228" s="8">
        <f>+'Current &amp; Proposed Revenues'!D1228*1.08+'Current &amp; Proposed Revenues'!F1228*5.56</f>
        <v>6739.54</v>
      </c>
      <c r="I1228" s="8">
        <f>(+C1228+E1228+'Current &amp; Proposed Revenues'!D1228*0.79+'Current &amp; Proposed Revenues'!F1228*0.85)*0.8</f>
        <v>2057.9492000000005</v>
      </c>
      <c r="J1228" s="8">
        <f>(+C1228+E1228+'Current &amp; Proposed Revenues'!D1228*0.79+'Current &amp; Proposed Revenues'!F1228*0.85)*0.2</f>
        <v>514.48730000000012</v>
      </c>
      <c r="K1228" s="8">
        <f t="shared" si="151"/>
        <v>9311.9765000000007</v>
      </c>
      <c r="L1228" s="8">
        <f t="shared" si="152"/>
        <v>1862.3953000000001</v>
      </c>
      <c r="M1228" s="8">
        <f t="shared" si="153"/>
        <v>5121.5870750000004</v>
      </c>
      <c r="N1228" s="8">
        <f t="shared" si="154"/>
        <v>2327.9941250000002</v>
      </c>
      <c r="O1228" s="8">
        <f t="shared" si="155"/>
        <v>9311.9765000000007</v>
      </c>
    </row>
    <row r="1229" spans="1:15" outlineLevel="1" x14ac:dyDescent="0.25">
      <c r="A1229" s="23" t="s">
        <v>1212</v>
      </c>
      <c r="B1229" s="22"/>
      <c r="C1229" s="13">
        <f t="shared" ref="C1229:O1229" si="156">SUBTOTAL(9,C1214:C1228)</f>
        <v>1905.8986999999997</v>
      </c>
      <c r="D1229" s="13">
        <f t="shared" si="156"/>
        <v>52352.03753999999</v>
      </c>
      <c r="E1229" s="13">
        <f t="shared" si="156"/>
        <v>1194.1531</v>
      </c>
      <c r="F1229" s="13">
        <f t="shared" si="156"/>
        <v>103627.72652000001</v>
      </c>
      <c r="G1229" s="8">
        <f t="shared" si="156"/>
        <v>159079.81586</v>
      </c>
      <c r="H1229" s="8">
        <f t="shared" si="156"/>
        <v>120121.54167999998</v>
      </c>
      <c r="I1229" s="8">
        <f t="shared" si="156"/>
        <v>31166.619344000002</v>
      </c>
      <c r="J1229" s="8">
        <f t="shared" si="156"/>
        <v>7791.6548360000006</v>
      </c>
      <c r="K1229" s="8">
        <f t="shared" si="156"/>
        <v>159079.81586</v>
      </c>
      <c r="L1229" s="8">
        <f t="shared" si="156"/>
        <v>31815.963172000003</v>
      </c>
      <c r="M1229" s="8">
        <f t="shared" si="156"/>
        <v>87493.898723000006</v>
      </c>
      <c r="N1229" s="8">
        <f t="shared" si="156"/>
        <v>39769.953965000001</v>
      </c>
      <c r="O1229" s="8">
        <f t="shared" si="156"/>
        <v>159079.81586</v>
      </c>
    </row>
    <row r="1230" spans="1:15" outlineLevel="2" x14ac:dyDescent="0.25">
      <c r="A1230" s="1" t="s">
        <v>1050</v>
      </c>
      <c r="B1230" s="1" t="s">
        <v>642</v>
      </c>
      <c r="C1230" s="13">
        <v>157.15470000000002</v>
      </c>
      <c r="D1230" s="13">
        <v>3678.8697000000002</v>
      </c>
      <c r="E1230" s="13">
        <v>26.349999999999998</v>
      </c>
      <c r="F1230" s="13">
        <v>3710.6849000000002</v>
      </c>
      <c r="G1230" s="8">
        <v>7573.0593000000008</v>
      </c>
      <c r="H1230" s="8">
        <f>+'Current &amp; Proposed Revenues'!D1230*1.08+'Current &amp; Proposed Revenues'!F1230*5.56</f>
        <v>5343.3231999999998</v>
      </c>
      <c r="I1230" s="8">
        <f>(+C1230+E1230+'Current &amp; Proposed Revenues'!D1230*0.79+'Current &amp; Proposed Revenues'!F1230*0.85)*0.8</f>
        <v>1783.7888800000001</v>
      </c>
      <c r="J1230" s="8">
        <f>(+C1230+E1230+'Current &amp; Proposed Revenues'!D1230*0.79+'Current &amp; Proposed Revenues'!F1230*0.85)*0.2</f>
        <v>445.94722000000002</v>
      </c>
      <c r="K1230" s="8">
        <f t="shared" si="151"/>
        <v>7573.0592999999999</v>
      </c>
      <c r="L1230" s="8">
        <f t="shared" si="152"/>
        <v>1514.6118600000002</v>
      </c>
      <c r="M1230" s="8">
        <f t="shared" si="153"/>
        <v>4165.1826150000006</v>
      </c>
      <c r="N1230" s="8">
        <f t="shared" si="154"/>
        <v>1893.2648250000002</v>
      </c>
      <c r="O1230" s="8">
        <f t="shared" si="155"/>
        <v>7573.0593000000008</v>
      </c>
    </row>
    <row r="1231" spans="1:15" outlineLevel="2" x14ac:dyDescent="0.25">
      <c r="A1231" s="1" t="s">
        <v>1050</v>
      </c>
      <c r="B1231" s="1" t="s">
        <v>266</v>
      </c>
      <c r="C1231" s="13">
        <v>20.54</v>
      </c>
      <c r="D1231" s="13">
        <v>1507.5192</v>
      </c>
      <c r="E1231" s="13">
        <v>0</v>
      </c>
      <c r="F1231" s="13">
        <v>3692.3523</v>
      </c>
      <c r="G1231" s="8">
        <v>5220.4115000000002</v>
      </c>
      <c r="H1231" s="8">
        <f>+'Current &amp; Proposed Revenues'!D1231*1.08+'Current &amp; Proposed Revenues'!F1231*5.56</f>
        <v>4073.3795999999993</v>
      </c>
      <c r="I1231" s="8">
        <f>(+C1231+E1231+'Current &amp; Proposed Revenues'!D1231*0.79+'Current &amp; Proposed Revenues'!F1231*0.85)*0.8</f>
        <v>917.62552000000005</v>
      </c>
      <c r="J1231" s="8">
        <f>(+C1231+E1231+'Current &amp; Proposed Revenues'!D1231*0.79+'Current &amp; Proposed Revenues'!F1231*0.85)*0.2</f>
        <v>229.40638000000001</v>
      </c>
      <c r="K1231" s="8">
        <f t="shared" si="151"/>
        <v>5220.4115000000002</v>
      </c>
      <c r="L1231" s="8">
        <f t="shared" si="152"/>
        <v>1044.0823</v>
      </c>
      <c r="M1231" s="8">
        <f t="shared" si="153"/>
        <v>2871.2263250000005</v>
      </c>
      <c r="N1231" s="8">
        <f t="shared" si="154"/>
        <v>1305.102875</v>
      </c>
      <c r="O1231" s="8">
        <f t="shared" si="155"/>
        <v>5220.4115000000002</v>
      </c>
    </row>
    <row r="1232" spans="1:15" outlineLevel="2" x14ac:dyDescent="0.25">
      <c r="A1232" s="1" t="s">
        <v>1050</v>
      </c>
      <c r="B1232" s="1" t="s">
        <v>44</v>
      </c>
      <c r="C1232" s="13">
        <v>57.67</v>
      </c>
      <c r="D1232" s="13">
        <v>1846.12571</v>
      </c>
      <c r="E1232" s="13">
        <v>0</v>
      </c>
      <c r="F1232" s="13">
        <v>1858.9</v>
      </c>
      <c r="G1232" s="8">
        <v>3762.69571</v>
      </c>
      <c r="H1232" s="8">
        <f>+'Current &amp; Proposed Revenues'!D1232*1.08+'Current &amp; Proposed Revenues'!F1232*5.56</f>
        <v>2678.6116400000001</v>
      </c>
      <c r="I1232" s="8">
        <f>(+C1232+E1232+'Current &amp; Proposed Revenues'!D1232*0.79+'Current &amp; Proposed Revenues'!F1232*0.85)*0.8</f>
        <v>867.26725599999997</v>
      </c>
      <c r="J1232" s="8">
        <f>(+C1232+E1232+'Current &amp; Proposed Revenues'!D1232*0.79+'Current &amp; Proposed Revenues'!F1232*0.85)*0.2</f>
        <v>216.81681399999999</v>
      </c>
      <c r="K1232" s="8">
        <f t="shared" si="151"/>
        <v>3762.69571</v>
      </c>
      <c r="L1232" s="8">
        <f t="shared" si="152"/>
        <v>752.53914200000008</v>
      </c>
      <c r="M1232" s="8">
        <f t="shared" si="153"/>
        <v>2069.4826405000003</v>
      </c>
      <c r="N1232" s="8">
        <f t="shared" si="154"/>
        <v>940.67392749999999</v>
      </c>
      <c r="O1232" s="8">
        <f t="shared" si="155"/>
        <v>3762.6957100000004</v>
      </c>
    </row>
    <row r="1233" spans="1:15" outlineLevel="2" x14ac:dyDescent="0.25">
      <c r="A1233" s="1" t="s">
        <v>1050</v>
      </c>
      <c r="B1233" s="1" t="s">
        <v>1051</v>
      </c>
      <c r="C1233" s="13">
        <v>116.84574000000001</v>
      </c>
      <c r="D1233" s="13">
        <v>5908.6390000000001</v>
      </c>
      <c r="E1233" s="13">
        <v>0</v>
      </c>
      <c r="F1233" s="13">
        <v>4931.0207</v>
      </c>
      <c r="G1233" s="8">
        <v>10956.505440000001</v>
      </c>
      <c r="H1233" s="8">
        <f>+'Current &amp; Proposed Revenues'!D1233*1.08+'Current &amp; Proposed Revenues'!F1233*5.56</f>
        <v>7689.6172000000006</v>
      </c>
      <c r="I1233" s="8">
        <f>(+C1233+E1233+'Current &amp; Proposed Revenues'!D1233*0.79+'Current &amp; Proposed Revenues'!F1233*0.85)*0.8</f>
        <v>2613.5105920000005</v>
      </c>
      <c r="J1233" s="8">
        <f>(+C1233+E1233+'Current &amp; Proposed Revenues'!D1233*0.79+'Current &amp; Proposed Revenues'!F1233*0.85)*0.2</f>
        <v>653.37764800000014</v>
      </c>
      <c r="K1233" s="8">
        <f t="shared" si="151"/>
        <v>10956.505440000001</v>
      </c>
      <c r="L1233" s="8">
        <f t="shared" si="152"/>
        <v>2191.3010880000002</v>
      </c>
      <c r="M1233" s="8">
        <f t="shared" si="153"/>
        <v>6026.0779920000014</v>
      </c>
      <c r="N1233" s="8">
        <f t="shared" si="154"/>
        <v>2739.1263600000002</v>
      </c>
      <c r="O1233" s="8">
        <f t="shared" si="155"/>
        <v>10956.505440000003</v>
      </c>
    </row>
    <row r="1234" spans="1:15" outlineLevel="2" x14ac:dyDescent="0.25">
      <c r="A1234" s="1" t="s">
        <v>1050</v>
      </c>
      <c r="B1234" s="1" t="s">
        <v>1052</v>
      </c>
      <c r="C1234" s="13">
        <v>0</v>
      </c>
      <c r="D1234" s="13">
        <v>18.700000000000003</v>
      </c>
      <c r="E1234" s="13">
        <v>0</v>
      </c>
      <c r="F1234" s="13">
        <v>0</v>
      </c>
      <c r="G1234" s="8">
        <v>18.700000000000003</v>
      </c>
      <c r="H1234" s="8">
        <f>+'Current &amp; Proposed Revenues'!D1234*1.08+'Current &amp; Proposed Revenues'!F1234*5.56</f>
        <v>10.8</v>
      </c>
      <c r="I1234" s="8">
        <f>(+C1234+E1234+'Current &amp; Proposed Revenues'!D1234*0.79+'Current &amp; Proposed Revenues'!F1234*0.85)*0.8</f>
        <v>6.32</v>
      </c>
      <c r="J1234" s="8">
        <f>(+C1234+E1234+'Current &amp; Proposed Revenues'!D1234*0.79+'Current &amp; Proposed Revenues'!F1234*0.85)*0.2</f>
        <v>1.58</v>
      </c>
      <c r="K1234" s="8">
        <f t="shared" si="151"/>
        <v>18.700000000000003</v>
      </c>
      <c r="L1234" s="8">
        <f t="shared" si="152"/>
        <v>3.7400000000000007</v>
      </c>
      <c r="M1234" s="8">
        <f t="shared" si="153"/>
        <v>10.285000000000002</v>
      </c>
      <c r="N1234" s="8">
        <f t="shared" si="154"/>
        <v>4.6750000000000007</v>
      </c>
      <c r="O1234" s="8">
        <f t="shared" si="155"/>
        <v>18.700000000000003</v>
      </c>
    </row>
    <row r="1235" spans="1:15" outlineLevel="2" x14ac:dyDescent="0.25">
      <c r="A1235" s="1" t="s">
        <v>1050</v>
      </c>
      <c r="B1235" s="1" t="s">
        <v>244</v>
      </c>
      <c r="C1235" s="13">
        <v>0</v>
      </c>
      <c r="D1235" s="13">
        <v>0</v>
      </c>
      <c r="E1235" s="13">
        <v>0</v>
      </c>
      <c r="F1235" s="13">
        <v>398.95840000000004</v>
      </c>
      <c r="G1235" s="8">
        <v>398.95840000000004</v>
      </c>
      <c r="H1235" s="8">
        <f>+'Current &amp; Proposed Revenues'!D1235*1.08+'Current &amp; Proposed Revenues'!F1235*5.56</f>
        <v>346.05439999999999</v>
      </c>
      <c r="I1235" s="8">
        <f>(+C1235+E1235+'Current &amp; Proposed Revenues'!D1235*0.79+'Current &amp; Proposed Revenues'!F1235*0.85)*0.8</f>
        <v>42.323200000000007</v>
      </c>
      <c r="J1235" s="8">
        <f>(+C1235+E1235+'Current &amp; Proposed Revenues'!D1235*0.79+'Current &amp; Proposed Revenues'!F1235*0.85)*0.2</f>
        <v>10.580800000000002</v>
      </c>
      <c r="K1235" s="8">
        <f t="shared" si="151"/>
        <v>398.95839999999998</v>
      </c>
      <c r="L1235" s="8">
        <f t="shared" si="152"/>
        <v>79.791680000000014</v>
      </c>
      <c r="M1235" s="8">
        <f t="shared" si="153"/>
        <v>219.42712000000003</v>
      </c>
      <c r="N1235" s="8">
        <f t="shared" si="154"/>
        <v>99.73960000000001</v>
      </c>
      <c r="O1235" s="8">
        <f t="shared" si="155"/>
        <v>398.95840000000004</v>
      </c>
    </row>
    <row r="1236" spans="1:15" outlineLevel="2" x14ac:dyDescent="0.25">
      <c r="A1236" s="1" t="s">
        <v>1050</v>
      </c>
      <c r="B1236" s="1" t="s">
        <v>399</v>
      </c>
      <c r="C1236" s="13">
        <v>76.63000000000001</v>
      </c>
      <c r="D1236" s="13">
        <v>2721.8354900000004</v>
      </c>
      <c r="E1236" s="13">
        <v>283.89999999999998</v>
      </c>
      <c r="F1236" s="13">
        <v>2510.9893000000002</v>
      </c>
      <c r="G1236" s="8">
        <v>5593.3547900000012</v>
      </c>
      <c r="H1236" s="8">
        <f>+'Current &amp; Proposed Revenues'!D1236*1.08+'Current &amp; Proposed Revenues'!F1236*5.56</f>
        <v>3749.9879599999999</v>
      </c>
      <c r="I1236" s="8">
        <f>(+C1236+E1236+'Current &amp; Proposed Revenues'!D1236*0.79+'Current &amp; Proposed Revenues'!F1236*0.85)*0.8</f>
        <v>1474.6934639999999</v>
      </c>
      <c r="J1236" s="8">
        <f>(+C1236+E1236+'Current &amp; Proposed Revenues'!D1236*0.79+'Current &amp; Proposed Revenues'!F1236*0.85)*0.2</f>
        <v>368.67336599999999</v>
      </c>
      <c r="K1236" s="8">
        <f t="shared" si="151"/>
        <v>5593.3547900000003</v>
      </c>
      <c r="L1236" s="8">
        <f t="shared" si="152"/>
        <v>1118.6709580000004</v>
      </c>
      <c r="M1236" s="8">
        <f t="shared" si="153"/>
        <v>3076.3451345000008</v>
      </c>
      <c r="N1236" s="8">
        <f t="shared" si="154"/>
        <v>1398.3386975000003</v>
      </c>
      <c r="O1236" s="8">
        <f t="shared" si="155"/>
        <v>5593.3547900000012</v>
      </c>
    </row>
    <row r="1237" spans="1:15" outlineLevel="2" x14ac:dyDescent="0.25">
      <c r="A1237" s="1" t="s">
        <v>1050</v>
      </c>
      <c r="B1237" s="1" t="s">
        <v>506</v>
      </c>
      <c r="C1237" s="13">
        <v>57.67</v>
      </c>
      <c r="D1237" s="13">
        <v>1911.14</v>
      </c>
      <c r="E1237" s="13">
        <v>51.85</v>
      </c>
      <c r="F1237" s="13">
        <v>1010.7288000000001</v>
      </c>
      <c r="G1237" s="8">
        <v>3031.3888000000002</v>
      </c>
      <c r="H1237" s="8">
        <f>+'Current &amp; Proposed Revenues'!D1237*1.08+'Current &amp; Proposed Revenues'!F1237*5.56</f>
        <v>1980.4607999999998</v>
      </c>
      <c r="I1237" s="8">
        <f>(+C1237+E1237+'Current &amp; Proposed Revenues'!D1237*0.79+'Current &amp; Proposed Revenues'!F1237*0.85)*0.8</f>
        <v>840.74239999999998</v>
      </c>
      <c r="J1237" s="8">
        <f>(+C1237+E1237+'Current &amp; Proposed Revenues'!D1237*0.79+'Current &amp; Proposed Revenues'!F1237*0.85)*0.2</f>
        <v>210.18559999999999</v>
      </c>
      <c r="K1237" s="8">
        <f t="shared" si="151"/>
        <v>3031.3887999999997</v>
      </c>
      <c r="L1237" s="8">
        <f t="shared" si="152"/>
        <v>606.27776000000006</v>
      </c>
      <c r="M1237" s="8">
        <f t="shared" si="153"/>
        <v>1667.2638400000003</v>
      </c>
      <c r="N1237" s="8">
        <f t="shared" si="154"/>
        <v>757.84720000000004</v>
      </c>
      <c r="O1237" s="8">
        <f t="shared" si="155"/>
        <v>3031.3888000000006</v>
      </c>
    </row>
    <row r="1238" spans="1:15" outlineLevel="2" x14ac:dyDescent="0.25">
      <c r="A1238" s="1" t="s">
        <v>1050</v>
      </c>
      <c r="B1238" s="1" t="s">
        <v>1053</v>
      </c>
      <c r="C1238" s="13">
        <v>124.82000000000001</v>
      </c>
      <c r="D1238" s="13">
        <v>2233.0829400000002</v>
      </c>
      <c r="E1238" s="13">
        <v>208.53475</v>
      </c>
      <c r="F1238" s="13">
        <v>8330.7372699999996</v>
      </c>
      <c r="G1238" s="8">
        <v>10897.17496</v>
      </c>
      <c r="H1238" s="8">
        <f>+'Current &amp; Proposed Revenues'!D1238*1.08+'Current &amp; Proposed Revenues'!F1238*5.56</f>
        <v>8515.7322800000002</v>
      </c>
      <c r="I1238" s="8">
        <f>(+C1238+E1238+'Current &amp; Proposed Revenues'!D1238*0.79+'Current &amp; Proposed Revenues'!F1238*0.85)*0.8</f>
        <v>1905.1541440000001</v>
      </c>
      <c r="J1238" s="8">
        <f>(+C1238+E1238+'Current &amp; Proposed Revenues'!D1238*0.79+'Current &amp; Proposed Revenues'!F1238*0.85)*0.2</f>
        <v>476.28853600000002</v>
      </c>
      <c r="K1238" s="8">
        <f t="shared" si="151"/>
        <v>10897.17496</v>
      </c>
      <c r="L1238" s="8">
        <f t="shared" si="152"/>
        <v>2179.434992</v>
      </c>
      <c r="M1238" s="8">
        <f t="shared" si="153"/>
        <v>5993.4462280000007</v>
      </c>
      <c r="N1238" s="8">
        <f t="shared" si="154"/>
        <v>2724.2937400000001</v>
      </c>
      <c r="O1238" s="8">
        <f t="shared" si="155"/>
        <v>10897.17496</v>
      </c>
    </row>
    <row r="1239" spans="1:15" outlineLevel="2" x14ac:dyDescent="0.25">
      <c r="A1239" s="1" t="s">
        <v>1050</v>
      </c>
      <c r="B1239" s="1" t="s">
        <v>1028</v>
      </c>
      <c r="C1239" s="13">
        <v>90.605100000000007</v>
      </c>
      <c r="D1239" s="13">
        <v>4188.3137999999999</v>
      </c>
      <c r="E1239" s="13">
        <v>0</v>
      </c>
      <c r="F1239" s="13">
        <v>6772.9213799999998</v>
      </c>
      <c r="G1239" s="8">
        <v>11051.84028</v>
      </c>
      <c r="H1239" s="8">
        <f>+'Current &amp; Proposed Revenues'!D1239*1.08+'Current &amp; Proposed Revenues'!F1239*5.56</f>
        <v>8293.7152799999985</v>
      </c>
      <c r="I1239" s="8">
        <f>(+C1239+E1239+'Current &amp; Proposed Revenues'!D1239*0.79+'Current &amp; Proposed Revenues'!F1239*0.85)*0.8</f>
        <v>2206.5</v>
      </c>
      <c r="J1239" s="8">
        <f>(+C1239+E1239+'Current &amp; Proposed Revenues'!D1239*0.79+'Current &amp; Proposed Revenues'!F1239*0.85)*0.2</f>
        <v>551.625</v>
      </c>
      <c r="K1239" s="8">
        <f t="shared" si="151"/>
        <v>11051.840279999999</v>
      </c>
      <c r="L1239" s="8">
        <f t="shared" si="152"/>
        <v>2210.3680560000003</v>
      </c>
      <c r="M1239" s="8">
        <f t="shared" si="153"/>
        <v>6078.5121540000009</v>
      </c>
      <c r="N1239" s="8">
        <f t="shared" si="154"/>
        <v>2762.9600700000001</v>
      </c>
      <c r="O1239" s="8">
        <f t="shared" si="155"/>
        <v>11051.84028</v>
      </c>
    </row>
    <row r="1240" spans="1:15" outlineLevel="2" x14ac:dyDescent="0.25">
      <c r="A1240" s="1" t="s">
        <v>1050</v>
      </c>
      <c r="B1240" s="1" t="s">
        <v>655</v>
      </c>
      <c r="C1240" s="13">
        <v>127.98</v>
      </c>
      <c r="D1240" s="13">
        <v>5917.1849000000002</v>
      </c>
      <c r="E1240" s="13">
        <v>95.914000000000001</v>
      </c>
      <c r="F1240" s="13">
        <v>5880.4058000000005</v>
      </c>
      <c r="G1240" s="8">
        <v>12021.484700000001</v>
      </c>
      <c r="H1240" s="8">
        <f>+'Current &amp; Proposed Revenues'!D1240*1.08+'Current &amp; Proposed Revenues'!F1240*5.56</f>
        <v>8518.0443999999989</v>
      </c>
      <c r="I1240" s="8">
        <f>(+C1240+E1240+'Current &amp; Proposed Revenues'!D1240*0.79+'Current &amp; Proposed Revenues'!F1240*0.85)*0.8</f>
        <v>2802.7522400000003</v>
      </c>
      <c r="J1240" s="8">
        <f>(+C1240+E1240+'Current &amp; Proposed Revenues'!D1240*0.79+'Current &amp; Proposed Revenues'!F1240*0.85)*0.2</f>
        <v>700.68806000000006</v>
      </c>
      <c r="K1240" s="8">
        <f t="shared" si="151"/>
        <v>12021.484699999999</v>
      </c>
      <c r="L1240" s="8">
        <f t="shared" si="152"/>
        <v>2404.2969400000002</v>
      </c>
      <c r="M1240" s="8">
        <f t="shared" si="153"/>
        <v>6611.8165850000014</v>
      </c>
      <c r="N1240" s="8">
        <f t="shared" si="154"/>
        <v>3005.3711750000002</v>
      </c>
      <c r="O1240" s="8">
        <f t="shared" si="155"/>
        <v>12021.484700000001</v>
      </c>
    </row>
    <row r="1241" spans="1:15" outlineLevel="2" x14ac:dyDescent="0.25">
      <c r="A1241" s="1" t="s">
        <v>1050</v>
      </c>
      <c r="B1241" s="1" t="s">
        <v>873</v>
      </c>
      <c r="C1241" s="13">
        <v>365.89640000000003</v>
      </c>
      <c r="D1241" s="13">
        <v>8657.0939400000007</v>
      </c>
      <c r="E1241" s="13">
        <v>167.45</v>
      </c>
      <c r="F1241" s="13">
        <v>9741.5334000000003</v>
      </c>
      <c r="G1241" s="8">
        <v>18931.973740000001</v>
      </c>
      <c r="H1241" s="8">
        <f>+'Current &amp; Proposed Revenues'!D1241*1.08+'Current &amp; Proposed Revenues'!F1241*5.56</f>
        <v>13449.57336</v>
      </c>
      <c r="I1241" s="8">
        <f>(+C1241+E1241+'Current &amp; Proposed Revenues'!D1241*0.79+'Current &amp; Proposed Revenues'!F1241*0.85)*0.8</f>
        <v>4385.9203040000011</v>
      </c>
      <c r="J1241" s="8">
        <f>(+C1241+E1241+'Current &amp; Proposed Revenues'!D1241*0.79+'Current &amp; Proposed Revenues'!F1241*0.85)*0.2</f>
        <v>1096.4800760000003</v>
      </c>
      <c r="K1241" s="8">
        <f t="shared" si="151"/>
        <v>18931.973740000001</v>
      </c>
      <c r="L1241" s="8">
        <f t="shared" si="152"/>
        <v>3786.3947480000006</v>
      </c>
      <c r="M1241" s="8">
        <f t="shared" si="153"/>
        <v>10412.585557000002</v>
      </c>
      <c r="N1241" s="8">
        <f t="shared" si="154"/>
        <v>4732.9934350000003</v>
      </c>
      <c r="O1241" s="8">
        <f t="shared" si="155"/>
        <v>18931.973740000001</v>
      </c>
    </row>
    <row r="1242" spans="1:15" outlineLevel="2" x14ac:dyDescent="0.25">
      <c r="A1242" s="1" t="s">
        <v>1050</v>
      </c>
      <c r="B1242" s="1" t="s">
        <v>1054</v>
      </c>
      <c r="C1242" s="13">
        <v>169.06</v>
      </c>
      <c r="D1242" s="13">
        <v>2176.4182000000001</v>
      </c>
      <c r="E1242" s="13">
        <v>56.1</v>
      </c>
      <c r="F1242" s="13">
        <v>2879.1156000000001</v>
      </c>
      <c r="G1242" s="8">
        <v>5280.6938</v>
      </c>
      <c r="H1242" s="8">
        <f>+'Current &amp; Proposed Revenues'!D1242*1.08+'Current &amp; Proposed Revenues'!F1242*5.56</f>
        <v>3754.2983999999997</v>
      </c>
      <c r="I1242" s="8">
        <f>(+C1242+E1242+'Current &amp; Proposed Revenues'!D1242*0.79+'Current &amp; Proposed Revenues'!F1242*0.85)*0.8</f>
        <v>1221.1163200000001</v>
      </c>
      <c r="J1242" s="8">
        <f>(+C1242+E1242+'Current &amp; Proposed Revenues'!D1242*0.79+'Current &amp; Proposed Revenues'!F1242*0.85)*0.2</f>
        <v>305.27908000000002</v>
      </c>
      <c r="K1242" s="8">
        <f t="shared" si="151"/>
        <v>5280.6938</v>
      </c>
      <c r="L1242" s="8">
        <f t="shared" si="152"/>
        <v>1056.13876</v>
      </c>
      <c r="M1242" s="8">
        <f t="shared" si="153"/>
        <v>2904.3815900000004</v>
      </c>
      <c r="N1242" s="8">
        <f t="shared" si="154"/>
        <v>1320.17345</v>
      </c>
      <c r="O1242" s="8">
        <f t="shared" si="155"/>
        <v>5280.6938000000009</v>
      </c>
    </row>
    <row r="1243" spans="1:15" outlineLevel="2" x14ac:dyDescent="0.25">
      <c r="A1243" s="1" t="s">
        <v>1050</v>
      </c>
      <c r="B1243" s="1" t="s">
        <v>464</v>
      </c>
      <c r="C1243" s="13">
        <v>42.660000000000004</v>
      </c>
      <c r="D1243" s="13">
        <v>3213.5463800000002</v>
      </c>
      <c r="E1243" s="13">
        <v>0</v>
      </c>
      <c r="F1243" s="13">
        <v>5413.3988399999998</v>
      </c>
      <c r="G1243" s="8">
        <v>8669.6052199999995</v>
      </c>
      <c r="H1243" s="8">
        <f>+'Current &amp; Proposed Revenues'!D1243*1.08+'Current &amp; Proposed Revenues'!F1243*5.56</f>
        <v>6551.5053599999992</v>
      </c>
      <c r="I1243" s="8">
        <f>(+C1243+E1243+'Current &amp; Proposed Revenues'!D1243*0.79+'Current &amp; Proposed Revenues'!F1243*0.85)*0.8</f>
        <v>1694.4798880000003</v>
      </c>
      <c r="J1243" s="8">
        <f>(+C1243+E1243+'Current &amp; Proposed Revenues'!D1243*0.79+'Current &amp; Proposed Revenues'!F1243*0.85)*0.2</f>
        <v>423.61997200000008</v>
      </c>
      <c r="K1243" s="8">
        <f t="shared" si="151"/>
        <v>8669.6052199999995</v>
      </c>
      <c r="L1243" s="8">
        <f t="shared" si="152"/>
        <v>1733.9210439999999</v>
      </c>
      <c r="M1243" s="8">
        <f t="shared" si="153"/>
        <v>4768.2828710000003</v>
      </c>
      <c r="N1243" s="8">
        <f t="shared" si="154"/>
        <v>2167.4013049999999</v>
      </c>
      <c r="O1243" s="8">
        <f t="shared" si="155"/>
        <v>8669.6052199999995</v>
      </c>
    </row>
    <row r="1244" spans="1:15" outlineLevel="2" x14ac:dyDescent="0.25">
      <c r="A1244" s="1" t="s">
        <v>1050</v>
      </c>
      <c r="B1244" s="1" t="s">
        <v>1055</v>
      </c>
      <c r="C1244" s="13">
        <v>200.58100000000002</v>
      </c>
      <c r="D1244" s="13">
        <v>5556.5890600000002</v>
      </c>
      <c r="E1244" s="13">
        <v>34</v>
      </c>
      <c r="F1244" s="13">
        <v>5707.1755499999999</v>
      </c>
      <c r="G1244" s="8">
        <v>11498.34561</v>
      </c>
      <c r="H1244" s="8">
        <f>+'Current &amp; Proposed Revenues'!D1244*1.08+'Current &amp; Proposed Revenues'!F1244*5.56</f>
        <v>8159.5268399999995</v>
      </c>
      <c r="I1244" s="8">
        <f>(+C1244+E1244+'Current &amp; Proposed Revenues'!D1244*0.79+'Current &amp; Proposed Revenues'!F1244*0.85)*0.8</f>
        <v>2671.0550160000003</v>
      </c>
      <c r="J1244" s="8">
        <f>(+C1244+E1244+'Current &amp; Proposed Revenues'!D1244*0.79+'Current &amp; Proposed Revenues'!F1244*0.85)*0.2</f>
        <v>667.76375400000006</v>
      </c>
      <c r="K1244" s="8">
        <f t="shared" si="151"/>
        <v>11498.34561</v>
      </c>
      <c r="L1244" s="8">
        <f t="shared" si="152"/>
        <v>2299.6691220000002</v>
      </c>
      <c r="M1244" s="8">
        <f t="shared" si="153"/>
        <v>6324.0900855000009</v>
      </c>
      <c r="N1244" s="8">
        <f t="shared" si="154"/>
        <v>2874.5864025000001</v>
      </c>
      <c r="O1244" s="8">
        <f t="shared" si="155"/>
        <v>11498.34561</v>
      </c>
    </row>
    <row r="1245" spans="1:15" outlineLevel="2" x14ac:dyDescent="0.25">
      <c r="A1245" s="1" t="s">
        <v>1050</v>
      </c>
      <c r="B1245" s="1" t="s">
        <v>436</v>
      </c>
      <c r="C1245" s="13">
        <v>56.88</v>
      </c>
      <c r="D1245" s="13">
        <v>1658.5590999999999</v>
      </c>
      <c r="E1245" s="13">
        <v>0</v>
      </c>
      <c r="F1245" s="13">
        <v>6383.9754000000003</v>
      </c>
      <c r="G1245" s="8">
        <v>8099.4145000000008</v>
      </c>
      <c r="H1245" s="8">
        <f>+'Current &amp; Proposed Revenues'!D1245*1.08+'Current &amp; Proposed Revenues'!F1245*5.56</f>
        <v>6495.3108000000002</v>
      </c>
      <c r="I1245" s="8">
        <f>(+C1245+E1245+'Current &amp; Proposed Revenues'!D1245*0.79+'Current &amp; Proposed Revenues'!F1245*0.85)*0.8</f>
        <v>1283.2829600000002</v>
      </c>
      <c r="J1245" s="8">
        <f>(+C1245+E1245+'Current &amp; Proposed Revenues'!D1245*0.79+'Current &amp; Proposed Revenues'!F1245*0.85)*0.2</f>
        <v>320.82074000000006</v>
      </c>
      <c r="K1245" s="8">
        <f t="shared" si="151"/>
        <v>8099.4145000000008</v>
      </c>
      <c r="L1245" s="8">
        <f t="shared" si="152"/>
        <v>1619.8829000000003</v>
      </c>
      <c r="M1245" s="8">
        <f t="shared" si="153"/>
        <v>4454.6779750000005</v>
      </c>
      <c r="N1245" s="8">
        <f t="shared" si="154"/>
        <v>2024.8536250000002</v>
      </c>
      <c r="O1245" s="8">
        <f t="shared" si="155"/>
        <v>8099.4145000000008</v>
      </c>
    </row>
    <row r="1246" spans="1:15" outlineLevel="2" x14ac:dyDescent="0.25">
      <c r="A1246" s="1" t="s">
        <v>1050</v>
      </c>
      <c r="B1246" s="1" t="s">
        <v>1056</v>
      </c>
      <c r="C1246" s="13">
        <v>0</v>
      </c>
      <c r="D1246" s="13">
        <v>0</v>
      </c>
      <c r="E1246" s="13">
        <v>0</v>
      </c>
      <c r="F1246" s="13">
        <v>19.23</v>
      </c>
      <c r="G1246" s="8">
        <v>19.23</v>
      </c>
      <c r="H1246" s="8">
        <f>+'Current &amp; Proposed Revenues'!D1246*1.08+'Current &amp; Proposed Revenues'!F1246*5.56</f>
        <v>16.68</v>
      </c>
      <c r="I1246" s="8">
        <f>(+C1246+E1246+'Current &amp; Proposed Revenues'!D1246*0.79+'Current &amp; Proposed Revenues'!F1246*0.85)*0.8</f>
        <v>2.04</v>
      </c>
      <c r="J1246" s="8">
        <f>(+C1246+E1246+'Current &amp; Proposed Revenues'!D1246*0.79+'Current &amp; Proposed Revenues'!F1246*0.85)*0.2</f>
        <v>0.51</v>
      </c>
      <c r="K1246" s="8">
        <f t="shared" si="151"/>
        <v>19.23</v>
      </c>
      <c r="L1246" s="8">
        <f t="shared" si="152"/>
        <v>3.8460000000000001</v>
      </c>
      <c r="M1246" s="8">
        <f t="shared" si="153"/>
        <v>10.576500000000001</v>
      </c>
      <c r="N1246" s="8">
        <f t="shared" si="154"/>
        <v>4.8075000000000001</v>
      </c>
      <c r="O1246" s="8">
        <f t="shared" si="155"/>
        <v>19.23</v>
      </c>
    </row>
    <row r="1247" spans="1:15" outlineLevel="2" x14ac:dyDescent="0.25">
      <c r="A1247" s="1" t="s">
        <v>1050</v>
      </c>
      <c r="B1247" s="1" t="s">
        <v>1057</v>
      </c>
      <c r="C1247" s="13">
        <v>0</v>
      </c>
      <c r="D1247" s="13">
        <v>149.60000000000002</v>
      </c>
      <c r="E1247" s="13">
        <v>0</v>
      </c>
      <c r="F1247" s="13">
        <v>0</v>
      </c>
      <c r="G1247" s="8">
        <v>149.60000000000002</v>
      </c>
      <c r="H1247" s="8">
        <f>+'Current &amp; Proposed Revenues'!D1247*1.08+'Current &amp; Proposed Revenues'!F1247*5.56</f>
        <v>86.4</v>
      </c>
      <c r="I1247" s="8">
        <f>(+C1247+E1247+'Current &amp; Proposed Revenues'!D1247*0.79+'Current &amp; Proposed Revenues'!F1247*0.85)*0.8</f>
        <v>50.56</v>
      </c>
      <c r="J1247" s="8">
        <f>(+C1247+E1247+'Current &amp; Proposed Revenues'!D1247*0.79+'Current &amp; Proposed Revenues'!F1247*0.85)*0.2</f>
        <v>12.64</v>
      </c>
      <c r="K1247" s="8">
        <f t="shared" si="151"/>
        <v>149.60000000000002</v>
      </c>
      <c r="L1247" s="8">
        <f t="shared" si="152"/>
        <v>29.920000000000005</v>
      </c>
      <c r="M1247" s="8">
        <f t="shared" si="153"/>
        <v>82.280000000000015</v>
      </c>
      <c r="N1247" s="8">
        <f t="shared" si="154"/>
        <v>37.400000000000006</v>
      </c>
      <c r="O1247" s="8">
        <f t="shared" si="155"/>
        <v>149.60000000000002</v>
      </c>
    </row>
    <row r="1248" spans="1:15" outlineLevel="2" x14ac:dyDescent="0.25">
      <c r="A1248" s="1" t="s">
        <v>1050</v>
      </c>
      <c r="B1248" s="1" t="s">
        <v>1058</v>
      </c>
      <c r="C1248" s="13">
        <v>15.902699999999999</v>
      </c>
      <c r="D1248" s="13">
        <v>5742.2464</v>
      </c>
      <c r="E1248" s="13">
        <v>30.387499999999999</v>
      </c>
      <c r="F1248" s="13">
        <v>8831.8582500000011</v>
      </c>
      <c r="G1248" s="8">
        <v>14620.394850000001</v>
      </c>
      <c r="H1248" s="8">
        <f>+'Current &amp; Proposed Revenues'!D1248*1.08+'Current &amp; Proposed Revenues'!F1248*5.56</f>
        <v>10977.084599999998</v>
      </c>
      <c r="I1248" s="8">
        <f>(+C1248+E1248+'Current &amp; Proposed Revenues'!D1248*0.79+'Current &amp; Proposed Revenues'!F1248*0.85)*0.8</f>
        <v>2914.6481999999996</v>
      </c>
      <c r="J1248" s="8">
        <f>(+C1248+E1248+'Current &amp; Proposed Revenues'!D1248*0.79+'Current &amp; Proposed Revenues'!F1248*0.85)*0.2</f>
        <v>728.66204999999991</v>
      </c>
      <c r="K1248" s="8">
        <f t="shared" si="151"/>
        <v>14620.394849999997</v>
      </c>
      <c r="L1248" s="8">
        <f t="shared" si="152"/>
        <v>2924.0789700000005</v>
      </c>
      <c r="M1248" s="8">
        <f t="shared" si="153"/>
        <v>8041.2171675000009</v>
      </c>
      <c r="N1248" s="8">
        <f t="shared" si="154"/>
        <v>3655.0987125000001</v>
      </c>
      <c r="O1248" s="8">
        <f t="shared" si="155"/>
        <v>14620.394850000001</v>
      </c>
    </row>
    <row r="1249" spans="1:15" outlineLevel="2" x14ac:dyDescent="0.25">
      <c r="A1249" s="1" t="s">
        <v>1050</v>
      </c>
      <c r="B1249" s="1" t="s">
        <v>848</v>
      </c>
      <c r="C1249" s="13">
        <v>0</v>
      </c>
      <c r="D1249" s="13">
        <v>2088.2981900000004</v>
      </c>
      <c r="E1249" s="13">
        <v>0</v>
      </c>
      <c r="F1249" s="13">
        <v>8377.2161799999994</v>
      </c>
      <c r="G1249" s="8">
        <v>10465.514370000001</v>
      </c>
      <c r="H1249" s="8">
        <f>+'Current &amp; Proposed Revenues'!D1249*1.08+'Current &amp; Proposed Revenues'!F1249*5.56</f>
        <v>8472.4288399999987</v>
      </c>
      <c r="I1249" s="8">
        <f>(+C1249+E1249+'Current &amp; Proposed Revenues'!D1249*0.79+'Current &amp; Proposed Revenues'!F1249*0.85)*0.8</f>
        <v>1594.4684240000001</v>
      </c>
      <c r="J1249" s="8">
        <f>(+C1249+E1249+'Current &amp; Proposed Revenues'!D1249*0.79+'Current &amp; Proposed Revenues'!F1249*0.85)*0.2</f>
        <v>398.61710600000004</v>
      </c>
      <c r="K1249" s="8">
        <f t="shared" si="151"/>
        <v>10465.514369999999</v>
      </c>
      <c r="L1249" s="8">
        <f t="shared" si="152"/>
        <v>2093.1028740000002</v>
      </c>
      <c r="M1249" s="8">
        <f t="shared" si="153"/>
        <v>5756.0329035000013</v>
      </c>
      <c r="N1249" s="8">
        <f t="shared" si="154"/>
        <v>2616.3785925000002</v>
      </c>
      <c r="O1249" s="8">
        <f t="shared" si="155"/>
        <v>10465.514370000001</v>
      </c>
    </row>
    <row r="1250" spans="1:15" outlineLevel="2" x14ac:dyDescent="0.25">
      <c r="A1250" s="1" t="s">
        <v>1050</v>
      </c>
      <c r="B1250" s="1" t="s">
        <v>144</v>
      </c>
      <c r="C1250" s="13">
        <v>168.66500000000002</v>
      </c>
      <c r="D1250" s="13">
        <v>3794.6806700000002</v>
      </c>
      <c r="E1250" s="13">
        <v>0</v>
      </c>
      <c r="F1250" s="13">
        <v>5620.1918500000002</v>
      </c>
      <c r="G1250" s="8">
        <v>9583.5375199999999</v>
      </c>
      <c r="H1250" s="8">
        <f>+'Current &amp; Proposed Revenues'!D1250*1.08+'Current &amp; Proposed Revenues'!F1250*5.56</f>
        <v>7066.5048799999995</v>
      </c>
      <c r="I1250" s="8">
        <f>(+C1250+E1250+'Current &amp; Proposed Revenues'!D1250*0.79+'Current &amp; Proposed Revenues'!F1250*0.85)*0.8</f>
        <v>2013.6261119999999</v>
      </c>
      <c r="J1250" s="8">
        <f>(+C1250+E1250+'Current &amp; Proposed Revenues'!D1250*0.79+'Current &amp; Proposed Revenues'!F1250*0.85)*0.2</f>
        <v>503.40652799999998</v>
      </c>
      <c r="K1250" s="8">
        <f t="shared" si="151"/>
        <v>9583.537519999998</v>
      </c>
      <c r="L1250" s="8">
        <f t="shared" si="152"/>
        <v>1916.707504</v>
      </c>
      <c r="M1250" s="8">
        <f t="shared" si="153"/>
        <v>5270.9456360000004</v>
      </c>
      <c r="N1250" s="8">
        <f t="shared" si="154"/>
        <v>2395.88438</v>
      </c>
      <c r="O1250" s="8">
        <f t="shared" si="155"/>
        <v>9583.5375199999999</v>
      </c>
    </row>
    <row r="1251" spans="1:15" outlineLevel="2" x14ac:dyDescent="0.25">
      <c r="A1251" s="1" t="s">
        <v>1050</v>
      </c>
      <c r="B1251" s="1" t="s">
        <v>1059</v>
      </c>
      <c r="C1251" s="13">
        <v>140.62</v>
      </c>
      <c r="D1251" s="13">
        <v>3098.9266000000002</v>
      </c>
      <c r="E1251" s="13">
        <v>0</v>
      </c>
      <c r="F1251" s="13">
        <v>3141.5410000000002</v>
      </c>
      <c r="G1251" s="8">
        <v>6381.0876000000007</v>
      </c>
      <c r="H1251" s="8">
        <f>+'Current &amp; Proposed Revenues'!D1251*1.08+'Current &amp; Proposed Revenues'!F1251*5.56</f>
        <v>4514.7103999999999</v>
      </c>
      <c r="I1251" s="8">
        <f>(+C1251+E1251+'Current &amp; Proposed Revenues'!D1251*0.79+'Current &amp; Proposed Revenues'!F1251*0.85)*0.8</f>
        <v>1493.1017600000005</v>
      </c>
      <c r="J1251" s="8">
        <f>(+C1251+E1251+'Current &amp; Proposed Revenues'!D1251*0.79+'Current &amp; Proposed Revenues'!F1251*0.85)*0.2</f>
        <v>373.27544000000012</v>
      </c>
      <c r="K1251" s="8">
        <f t="shared" si="151"/>
        <v>6381.0876000000007</v>
      </c>
      <c r="L1251" s="8">
        <f t="shared" si="152"/>
        <v>1276.2175200000001</v>
      </c>
      <c r="M1251" s="8">
        <f t="shared" si="153"/>
        <v>3509.5981800000009</v>
      </c>
      <c r="N1251" s="8">
        <f t="shared" si="154"/>
        <v>1595.2719000000002</v>
      </c>
      <c r="O1251" s="8">
        <f t="shared" si="155"/>
        <v>6381.0876000000007</v>
      </c>
    </row>
    <row r="1252" spans="1:15" outlineLevel="2" x14ac:dyDescent="0.25">
      <c r="A1252" s="1" t="s">
        <v>1050</v>
      </c>
      <c r="B1252" s="1" t="s">
        <v>1060</v>
      </c>
      <c r="C1252" s="13">
        <v>47.400000000000006</v>
      </c>
      <c r="D1252" s="13">
        <v>2852.3147399999998</v>
      </c>
      <c r="E1252" s="13">
        <v>0</v>
      </c>
      <c r="F1252" s="13">
        <v>7474.0407700000005</v>
      </c>
      <c r="G1252" s="8">
        <v>10373.755510000001</v>
      </c>
      <c r="H1252" s="8">
        <f>+'Current &amp; Proposed Revenues'!D1252*1.08+'Current &amp; Proposed Revenues'!F1252*5.56</f>
        <v>8130.2694800000008</v>
      </c>
      <c r="I1252" s="8">
        <f>(+C1252+E1252+'Current &amp; Proposed Revenues'!D1252*0.79+'Current &amp; Proposed Revenues'!F1252*0.85)*0.8</f>
        <v>1794.7888240000002</v>
      </c>
      <c r="J1252" s="8">
        <f>(+C1252+E1252+'Current &amp; Proposed Revenues'!D1252*0.79+'Current &amp; Proposed Revenues'!F1252*0.85)*0.2</f>
        <v>448.69720600000005</v>
      </c>
      <c r="K1252" s="8">
        <f t="shared" si="151"/>
        <v>10373.755510000003</v>
      </c>
      <c r="L1252" s="8">
        <f t="shared" si="152"/>
        <v>2074.7511020000002</v>
      </c>
      <c r="M1252" s="8">
        <f t="shared" si="153"/>
        <v>5705.5655305000009</v>
      </c>
      <c r="N1252" s="8">
        <f t="shared" si="154"/>
        <v>2593.4388775000002</v>
      </c>
      <c r="O1252" s="8">
        <f t="shared" si="155"/>
        <v>10373.755510000001</v>
      </c>
    </row>
    <row r="1253" spans="1:15" outlineLevel="2" x14ac:dyDescent="0.25">
      <c r="A1253" s="1" t="s">
        <v>1050</v>
      </c>
      <c r="B1253" s="1" t="s">
        <v>556</v>
      </c>
      <c r="C1253" s="13">
        <v>616.99</v>
      </c>
      <c r="D1253" s="13">
        <v>3908.1316999999999</v>
      </c>
      <c r="E1253" s="13">
        <v>52.699999999999996</v>
      </c>
      <c r="F1253" s="13">
        <v>4578.3424999999997</v>
      </c>
      <c r="G1253" s="8">
        <v>9156.1641999999993</v>
      </c>
      <c r="H1253" s="8">
        <f>+'Current &amp; Proposed Revenues'!D1253*1.08+'Current &amp; Proposed Revenues'!F1253*5.56</f>
        <v>6228.3328000000001</v>
      </c>
      <c r="I1253" s="8">
        <f>(+C1253+E1253+'Current &amp; Proposed Revenues'!D1253*0.79+'Current &amp; Proposed Revenues'!F1253*0.85)*0.8</f>
        <v>2342.26512</v>
      </c>
      <c r="J1253" s="8">
        <f>(+C1253+E1253+'Current &amp; Proposed Revenues'!D1253*0.79+'Current &amp; Proposed Revenues'!F1253*0.85)*0.2</f>
        <v>585.56628000000001</v>
      </c>
      <c r="K1253" s="8">
        <f t="shared" si="151"/>
        <v>9156.1641999999993</v>
      </c>
      <c r="L1253" s="8">
        <f t="shared" si="152"/>
        <v>1831.2328399999999</v>
      </c>
      <c r="M1253" s="8">
        <f t="shared" si="153"/>
        <v>5035.8903099999998</v>
      </c>
      <c r="N1253" s="8">
        <f t="shared" si="154"/>
        <v>2289.0410499999998</v>
      </c>
      <c r="O1253" s="8">
        <f t="shared" si="155"/>
        <v>9156.1641999999993</v>
      </c>
    </row>
    <row r="1254" spans="1:15" outlineLevel="2" x14ac:dyDescent="0.25">
      <c r="A1254" s="1" t="s">
        <v>1050</v>
      </c>
      <c r="B1254" s="1" t="s">
        <v>1061</v>
      </c>
      <c r="C1254" s="13">
        <v>193.55</v>
      </c>
      <c r="D1254" s="13">
        <v>3142.1984000000002</v>
      </c>
      <c r="E1254" s="13">
        <v>0</v>
      </c>
      <c r="F1254" s="13">
        <v>2989.6496400000001</v>
      </c>
      <c r="G1254" s="8">
        <v>6325.39804</v>
      </c>
      <c r="H1254" s="8">
        <f>+'Current &amp; Proposed Revenues'!D1254*1.08+'Current &amp; Proposed Revenues'!F1254*5.56</f>
        <v>4407.9518399999997</v>
      </c>
      <c r="I1254" s="8">
        <f>(+C1254+E1254+'Current &amp; Proposed Revenues'!D1254*0.79+'Current &amp; Proposed Revenues'!F1254*0.85)*0.8</f>
        <v>1533.95696</v>
      </c>
      <c r="J1254" s="8">
        <f>(+C1254+E1254+'Current &amp; Proposed Revenues'!D1254*0.79+'Current &amp; Proposed Revenues'!F1254*0.85)*0.2</f>
        <v>383.48924</v>
      </c>
      <c r="K1254" s="8">
        <f t="shared" si="151"/>
        <v>6325.3980399999991</v>
      </c>
      <c r="L1254" s="8">
        <f t="shared" si="152"/>
        <v>1265.079608</v>
      </c>
      <c r="M1254" s="8">
        <f t="shared" si="153"/>
        <v>3478.9689220000005</v>
      </c>
      <c r="N1254" s="8">
        <f t="shared" si="154"/>
        <v>1581.34951</v>
      </c>
      <c r="O1254" s="8">
        <f t="shared" si="155"/>
        <v>6325.39804</v>
      </c>
    </row>
    <row r="1255" spans="1:15" outlineLevel="1" x14ac:dyDescent="0.25">
      <c r="A1255" s="23" t="s">
        <v>1211</v>
      </c>
      <c r="B1255" s="22"/>
      <c r="C1255" s="13">
        <f t="shared" ref="C1255:O1255" si="157">SUBTOTAL(9,C1230:C1254)</f>
        <v>2848.1206400000001</v>
      </c>
      <c r="D1255" s="13">
        <f t="shared" si="157"/>
        <v>75970.014120000007</v>
      </c>
      <c r="E1255" s="13">
        <f t="shared" si="157"/>
        <v>1007.1862500000001</v>
      </c>
      <c r="F1255" s="13">
        <f t="shared" si="157"/>
        <v>110254.96783000001</v>
      </c>
      <c r="G1255" s="8">
        <f t="shared" si="157"/>
        <v>190080.28883999999</v>
      </c>
      <c r="H1255" s="8">
        <f t="shared" si="157"/>
        <v>139510.30435999998</v>
      </c>
      <c r="I1255" s="8">
        <f t="shared" si="157"/>
        <v>40455.98758400001</v>
      </c>
      <c r="J1255" s="8">
        <f t="shared" si="157"/>
        <v>10113.996896000002</v>
      </c>
      <c r="K1255" s="8">
        <f t="shared" si="157"/>
        <v>190080.28883999999</v>
      </c>
      <c r="L1255" s="8">
        <f t="shared" si="157"/>
        <v>38016.057767999999</v>
      </c>
      <c r="M1255" s="8">
        <f t="shared" si="157"/>
        <v>104544.15886200001</v>
      </c>
      <c r="N1255" s="8">
        <f t="shared" si="157"/>
        <v>47520.072209999998</v>
      </c>
      <c r="O1255" s="8">
        <f t="shared" si="157"/>
        <v>190080.28883999999</v>
      </c>
    </row>
    <row r="1256" spans="1:15" outlineLevel="2" x14ac:dyDescent="0.25">
      <c r="A1256" s="1" t="s">
        <v>1062</v>
      </c>
      <c r="B1256" s="1" t="s">
        <v>1063</v>
      </c>
      <c r="C1256" s="13">
        <v>0</v>
      </c>
      <c r="D1256" s="13">
        <v>1492.0730000000001</v>
      </c>
      <c r="E1256" s="13">
        <v>59.542499999999997</v>
      </c>
      <c r="F1256" s="13">
        <v>3497.7446999999997</v>
      </c>
      <c r="G1256" s="8">
        <v>5049.3602000000001</v>
      </c>
      <c r="H1256" s="8">
        <f>+'Current &amp; Proposed Revenues'!D1256*1.08+'Current &amp; Proposed Revenues'!F1256*5.56</f>
        <v>3895.6571999999996</v>
      </c>
      <c r="I1256" s="8">
        <f>(+C1256+E1256+'Current &amp; Proposed Revenues'!D1256*0.79+'Current &amp; Proposed Revenues'!F1256*0.85)*0.8</f>
        <v>922.9624</v>
      </c>
      <c r="J1256" s="8">
        <f>(+C1256+E1256+'Current &amp; Proposed Revenues'!D1256*0.79+'Current &amp; Proposed Revenues'!F1256*0.85)*0.2</f>
        <v>230.7406</v>
      </c>
      <c r="K1256" s="8">
        <f t="shared" si="151"/>
        <v>5049.3602000000001</v>
      </c>
      <c r="L1256" s="8">
        <f t="shared" si="152"/>
        <v>1009.8720400000001</v>
      </c>
      <c r="M1256" s="8">
        <f t="shared" si="153"/>
        <v>2777.1481100000001</v>
      </c>
      <c r="N1256" s="8">
        <f t="shared" si="154"/>
        <v>1262.34005</v>
      </c>
      <c r="O1256" s="8">
        <f t="shared" si="155"/>
        <v>5049.3602000000001</v>
      </c>
    </row>
    <row r="1257" spans="1:15" outlineLevel="2" x14ac:dyDescent="0.25">
      <c r="A1257" s="1" t="s">
        <v>1062</v>
      </c>
      <c r="B1257" s="1" t="s">
        <v>1064</v>
      </c>
      <c r="C1257" s="13">
        <v>46.033300000000004</v>
      </c>
      <c r="D1257" s="13">
        <v>448.8</v>
      </c>
      <c r="E1257" s="13">
        <v>5.3125</v>
      </c>
      <c r="F1257" s="13">
        <v>2230.0389999999998</v>
      </c>
      <c r="G1257" s="8">
        <v>2730.1848</v>
      </c>
      <c r="H1257" s="8">
        <f>+'Current &amp; Proposed Revenues'!D1257*1.08+'Current &amp; Proposed Revenues'!F1257*5.56</f>
        <v>2193.5239999999999</v>
      </c>
      <c r="I1257" s="8">
        <f>(+C1257+E1257+'Current &amp; Proposed Revenues'!D1257*0.79+'Current &amp; Proposed Revenues'!F1257*0.85)*0.8</f>
        <v>429.32864000000001</v>
      </c>
      <c r="J1257" s="8">
        <f>(+C1257+E1257+'Current &amp; Proposed Revenues'!D1257*0.79+'Current &amp; Proposed Revenues'!F1257*0.85)*0.2</f>
        <v>107.33216</v>
      </c>
      <c r="K1257" s="8">
        <f t="shared" si="151"/>
        <v>2730.1848</v>
      </c>
      <c r="L1257" s="8">
        <f t="shared" si="152"/>
        <v>546.03696000000002</v>
      </c>
      <c r="M1257" s="8">
        <f t="shared" si="153"/>
        <v>1501.6016400000001</v>
      </c>
      <c r="N1257" s="8">
        <f t="shared" si="154"/>
        <v>682.5462</v>
      </c>
      <c r="O1257" s="8">
        <f t="shared" si="155"/>
        <v>2730.1848</v>
      </c>
    </row>
    <row r="1258" spans="1:15" outlineLevel="2" x14ac:dyDescent="0.25">
      <c r="A1258" s="1" t="s">
        <v>1062</v>
      </c>
      <c r="B1258" s="1" t="s">
        <v>340</v>
      </c>
      <c r="C1258" s="13">
        <v>63.2</v>
      </c>
      <c r="D1258" s="13">
        <v>1205.1589000000001</v>
      </c>
      <c r="E1258" s="13">
        <v>32.299999999999997</v>
      </c>
      <c r="F1258" s="13">
        <v>2179.4</v>
      </c>
      <c r="G1258" s="8">
        <v>3480.0589</v>
      </c>
      <c r="H1258" s="8">
        <f>+'Current &amp; Proposed Revenues'!D1258*1.08+'Current &amp; Proposed Revenues'!F1258*5.56</f>
        <v>2586.4276</v>
      </c>
      <c r="I1258" s="8">
        <f>(+C1258+E1258+'Current &amp; Proposed Revenues'!D1258*0.79+'Current &amp; Proposed Revenues'!F1258*0.85)*0.8</f>
        <v>714.9050400000001</v>
      </c>
      <c r="J1258" s="8">
        <f>(+C1258+E1258+'Current &amp; Proposed Revenues'!D1258*0.79+'Current &amp; Proposed Revenues'!F1258*0.85)*0.2</f>
        <v>178.72626000000002</v>
      </c>
      <c r="K1258" s="8">
        <f t="shared" si="151"/>
        <v>3480.0589</v>
      </c>
      <c r="L1258" s="8">
        <f t="shared" si="152"/>
        <v>696.01178000000004</v>
      </c>
      <c r="M1258" s="8">
        <f t="shared" si="153"/>
        <v>1914.0323950000002</v>
      </c>
      <c r="N1258" s="8">
        <f t="shared" si="154"/>
        <v>870.014725</v>
      </c>
      <c r="O1258" s="8">
        <f t="shared" si="155"/>
        <v>3480.0589</v>
      </c>
    </row>
    <row r="1259" spans="1:15" outlineLevel="2" x14ac:dyDescent="0.25">
      <c r="A1259" s="1" t="s">
        <v>1062</v>
      </c>
      <c r="B1259" s="1" t="s">
        <v>1065</v>
      </c>
      <c r="C1259" s="13">
        <v>147.88800000000001</v>
      </c>
      <c r="D1259" s="13">
        <v>2700.7849000000001</v>
      </c>
      <c r="E1259" s="13">
        <v>72.25</v>
      </c>
      <c r="F1259" s="13">
        <v>4426.2331999999997</v>
      </c>
      <c r="G1259" s="8">
        <v>7347.1561000000002</v>
      </c>
      <c r="H1259" s="8">
        <f>+'Current &amp; Proposed Revenues'!D1259*1.08+'Current &amp; Proposed Revenues'!F1259*5.56</f>
        <v>5399.1027999999997</v>
      </c>
      <c r="I1259" s="8">
        <f>(+C1259+E1259+'Current &amp; Proposed Revenues'!D1259*0.79+'Current &amp; Proposed Revenues'!F1259*0.85)*0.8</f>
        <v>1558.4426400000002</v>
      </c>
      <c r="J1259" s="8">
        <f>(+C1259+E1259+'Current &amp; Proposed Revenues'!D1259*0.79+'Current &amp; Proposed Revenues'!F1259*0.85)*0.2</f>
        <v>389.61066000000005</v>
      </c>
      <c r="K1259" s="8">
        <f t="shared" si="151"/>
        <v>7347.1561000000002</v>
      </c>
      <c r="L1259" s="8">
        <f t="shared" si="152"/>
        <v>1469.4312200000002</v>
      </c>
      <c r="M1259" s="8">
        <f t="shared" si="153"/>
        <v>4040.9358550000006</v>
      </c>
      <c r="N1259" s="8">
        <f t="shared" si="154"/>
        <v>1836.789025</v>
      </c>
      <c r="O1259" s="8">
        <f t="shared" si="155"/>
        <v>7347.1561000000011</v>
      </c>
    </row>
    <row r="1260" spans="1:15" outlineLevel="2" x14ac:dyDescent="0.25">
      <c r="A1260" s="1" t="s">
        <v>1062</v>
      </c>
      <c r="B1260" s="1" t="s">
        <v>1066</v>
      </c>
      <c r="C1260" s="13">
        <v>435.8272</v>
      </c>
      <c r="D1260" s="13">
        <v>4376.0431000000008</v>
      </c>
      <c r="E1260" s="13">
        <v>203.23499999999999</v>
      </c>
      <c r="F1260" s="13">
        <v>5792.1401000000005</v>
      </c>
      <c r="G1260" s="8">
        <v>10807.2454</v>
      </c>
      <c r="H1260" s="8">
        <f>+'Current &amp; Proposed Revenues'!D1260*1.08+'Current &amp; Proposed Revenues'!F1260*5.56</f>
        <v>7551.4120000000003</v>
      </c>
      <c r="I1260" s="8">
        <f>(+C1260+E1260+'Current &amp; Proposed Revenues'!D1260*0.79+'Current &amp; Proposed Revenues'!F1260*0.85)*0.8</f>
        <v>2604.6667200000002</v>
      </c>
      <c r="J1260" s="8">
        <f>(+C1260+E1260+'Current &amp; Proposed Revenues'!D1260*0.79+'Current &amp; Proposed Revenues'!F1260*0.85)*0.2</f>
        <v>651.16668000000004</v>
      </c>
      <c r="K1260" s="8">
        <f t="shared" si="151"/>
        <v>10807.245400000002</v>
      </c>
      <c r="L1260" s="8">
        <f t="shared" si="152"/>
        <v>2161.4490799999999</v>
      </c>
      <c r="M1260" s="8">
        <f t="shared" si="153"/>
        <v>5943.9849700000004</v>
      </c>
      <c r="N1260" s="8">
        <f t="shared" si="154"/>
        <v>2701.8113499999999</v>
      </c>
      <c r="O1260" s="8">
        <f t="shared" si="155"/>
        <v>10807.2454</v>
      </c>
    </row>
    <row r="1261" spans="1:15" outlineLevel="2" x14ac:dyDescent="0.25">
      <c r="A1261" s="1" t="s">
        <v>1062</v>
      </c>
      <c r="B1261" s="1" t="s">
        <v>1067</v>
      </c>
      <c r="C1261" s="13">
        <v>2379.6617000000001</v>
      </c>
      <c r="D1261" s="13">
        <v>4204.9193999999998</v>
      </c>
      <c r="E1261" s="13">
        <v>664.79349999999999</v>
      </c>
      <c r="F1261" s="13">
        <v>3464.7332000000001</v>
      </c>
      <c r="G1261" s="8">
        <v>10714.1078</v>
      </c>
      <c r="H1261" s="8">
        <f>+'Current &amp; Proposed Revenues'!D1261*1.08+'Current &amp; Proposed Revenues'!F1261*5.56</f>
        <v>5433.8007999999991</v>
      </c>
      <c r="I1261" s="8">
        <f>(+C1261+E1261+'Current &amp; Proposed Revenues'!D1261*0.79+'Current &amp; Proposed Revenues'!F1261*0.85)*0.8</f>
        <v>4224.2456000000002</v>
      </c>
      <c r="J1261" s="8">
        <f>(+C1261+E1261+'Current &amp; Proposed Revenues'!D1261*0.79+'Current &amp; Proposed Revenues'!F1261*0.85)*0.2</f>
        <v>1056.0614</v>
      </c>
      <c r="K1261" s="8">
        <f t="shared" si="151"/>
        <v>10714.1078</v>
      </c>
      <c r="L1261" s="8">
        <f t="shared" si="152"/>
        <v>2142.8215599999999</v>
      </c>
      <c r="M1261" s="8">
        <f t="shared" si="153"/>
        <v>5892.75929</v>
      </c>
      <c r="N1261" s="8">
        <f t="shared" si="154"/>
        <v>2678.5269499999999</v>
      </c>
      <c r="O1261" s="8">
        <f t="shared" si="155"/>
        <v>10714.1078</v>
      </c>
    </row>
    <row r="1262" spans="1:15" outlineLevel="2" x14ac:dyDescent="0.25">
      <c r="A1262" s="1" t="s">
        <v>1062</v>
      </c>
      <c r="B1262" s="1" t="s">
        <v>11</v>
      </c>
      <c r="C1262" s="13">
        <v>94.01</v>
      </c>
      <c r="D1262" s="13">
        <v>1215.9488000000001</v>
      </c>
      <c r="E1262" s="13">
        <v>0</v>
      </c>
      <c r="F1262" s="13">
        <v>666.64</v>
      </c>
      <c r="G1262" s="8">
        <v>1976.5988000000002</v>
      </c>
      <c r="H1262" s="8">
        <f>+'Current &amp; Proposed Revenues'!D1262*1.08+'Current &amp; Proposed Revenues'!F1262*5.56</f>
        <v>1280.4992000000002</v>
      </c>
      <c r="I1262" s="8">
        <f>(+C1262+E1262+'Current &amp; Proposed Revenues'!D1262*0.79+'Current &amp; Proposed Revenues'!F1262*0.85)*0.8</f>
        <v>556.87968000000001</v>
      </c>
      <c r="J1262" s="8">
        <f>(+C1262+E1262+'Current &amp; Proposed Revenues'!D1262*0.79+'Current &amp; Proposed Revenues'!F1262*0.85)*0.2</f>
        <v>139.21992</v>
      </c>
      <c r="K1262" s="8">
        <f t="shared" si="151"/>
        <v>1976.5988000000002</v>
      </c>
      <c r="L1262" s="8">
        <f t="shared" si="152"/>
        <v>395.31976000000009</v>
      </c>
      <c r="M1262" s="8">
        <f t="shared" si="153"/>
        <v>1087.1293400000002</v>
      </c>
      <c r="N1262" s="8">
        <f t="shared" si="154"/>
        <v>494.14970000000005</v>
      </c>
      <c r="O1262" s="8">
        <f t="shared" si="155"/>
        <v>1976.5988000000002</v>
      </c>
    </row>
    <row r="1263" spans="1:15" outlineLevel="2" x14ac:dyDescent="0.25">
      <c r="A1263" s="1" t="s">
        <v>1062</v>
      </c>
      <c r="B1263" s="1" t="s">
        <v>1068</v>
      </c>
      <c r="C1263" s="13">
        <v>100.33</v>
      </c>
      <c r="D1263" s="13">
        <v>840.37800000000004</v>
      </c>
      <c r="E1263" s="13">
        <v>0</v>
      </c>
      <c r="F1263" s="13">
        <v>678.0498</v>
      </c>
      <c r="G1263" s="8">
        <v>1618.7578000000001</v>
      </c>
      <c r="H1263" s="8">
        <f>+'Current &amp; Proposed Revenues'!D1263*1.08+'Current &amp; Proposed Revenues'!F1263*5.56</f>
        <v>1073.4888000000001</v>
      </c>
      <c r="I1263" s="8">
        <f>(+C1263+E1263+'Current &amp; Proposed Revenues'!D1263*0.79+'Current &amp; Proposed Revenues'!F1263*0.85)*0.8</f>
        <v>436.21520000000004</v>
      </c>
      <c r="J1263" s="8">
        <f>(+C1263+E1263+'Current &amp; Proposed Revenues'!D1263*0.79+'Current &amp; Proposed Revenues'!F1263*0.85)*0.2</f>
        <v>109.05380000000001</v>
      </c>
      <c r="K1263" s="8">
        <f t="shared" si="151"/>
        <v>1618.7578000000001</v>
      </c>
      <c r="L1263" s="8">
        <f t="shared" si="152"/>
        <v>323.75156000000004</v>
      </c>
      <c r="M1263" s="8">
        <f t="shared" si="153"/>
        <v>890.31679000000008</v>
      </c>
      <c r="N1263" s="8">
        <f t="shared" si="154"/>
        <v>404.68945000000002</v>
      </c>
      <c r="O1263" s="8">
        <f t="shared" si="155"/>
        <v>1618.7578000000001</v>
      </c>
    </row>
    <row r="1264" spans="1:15" outlineLevel="2" x14ac:dyDescent="0.25">
      <c r="A1264" s="1" t="s">
        <v>1062</v>
      </c>
      <c r="B1264" s="1" t="s">
        <v>1069</v>
      </c>
      <c r="C1264" s="13">
        <v>224.75500000000002</v>
      </c>
      <c r="D1264" s="13">
        <v>2558.721</v>
      </c>
      <c r="E1264" s="13">
        <v>120.7</v>
      </c>
      <c r="F1264" s="13">
        <v>2457.5940000000001</v>
      </c>
      <c r="G1264" s="8">
        <v>5361.77</v>
      </c>
      <c r="H1264" s="8">
        <f>+'Current &amp; Proposed Revenues'!D1264*1.08+'Current &amp; Proposed Revenues'!F1264*5.56</f>
        <v>3609.4679999999998</v>
      </c>
      <c r="I1264" s="8">
        <f>(+C1264+E1264+'Current &amp; Proposed Revenues'!D1264*0.79+'Current &amp; Proposed Revenues'!F1264*0.85)*0.8</f>
        <v>1401.8416000000002</v>
      </c>
      <c r="J1264" s="8">
        <f>(+C1264+E1264+'Current &amp; Proposed Revenues'!D1264*0.79+'Current &amp; Proposed Revenues'!F1264*0.85)*0.2</f>
        <v>350.46040000000005</v>
      </c>
      <c r="K1264" s="8">
        <f t="shared" si="151"/>
        <v>5361.77</v>
      </c>
      <c r="L1264" s="8">
        <f t="shared" si="152"/>
        <v>1072.354</v>
      </c>
      <c r="M1264" s="8">
        <f t="shared" si="153"/>
        <v>2948.9735000000005</v>
      </c>
      <c r="N1264" s="8">
        <f t="shared" si="154"/>
        <v>1340.4425000000001</v>
      </c>
      <c r="O1264" s="8">
        <f t="shared" si="155"/>
        <v>5361.77</v>
      </c>
    </row>
    <row r="1265" spans="1:15" outlineLevel="2" x14ac:dyDescent="0.25">
      <c r="A1265" s="1" t="s">
        <v>1062</v>
      </c>
      <c r="B1265" s="1" t="s">
        <v>1070</v>
      </c>
      <c r="C1265" s="13">
        <v>918.99120000000005</v>
      </c>
      <c r="D1265" s="13">
        <v>2086.1532999999999</v>
      </c>
      <c r="E1265" s="13">
        <v>113.05</v>
      </c>
      <c r="F1265" s="13">
        <v>2887.7049999999999</v>
      </c>
      <c r="G1265" s="8">
        <v>6005.8994999999995</v>
      </c>
      <c r="H1265" s="8">
        <f>+'Current &amp; Proposed Revenues'!D1265*1.08+'Current &amp; Proposed Revenues'!F1265*5.56</f>
        <v>3709.6171999999997</v>
      </c>
      <c r="I1265" s="8">
        <f>(+C1265+E1265+'Current &amp; Proposed Revenues'!D1265*0.79+'Current &amp; Proposed Revenues'!F1265*0.85)*0.8</f>
        <v>1837.0258400000002</v>
      </c>
      <c r="J1265" s="8">
        <f>(+C1265+E1265+'Current &amp; Proposed Revenues'!D1265*0.79+'Current &amp; Proposed Revenues'!F1265*0.85)*0.2</f>
        <v>459.25646000000006</v>
      </c>
      <c r="K1265" s="8">
        <f t="shared" si="151"/>
        <v>6005.8994999999995</v>
      </c>
      <c r="L1265" s="8">
        <f t="shared" si="152"/>
        <v>1201.1798999999999</v>
      </c>
      <c r="M1265" s="8">
        <f t="shared" si="153"/>
        <v>3303.244725</v>
      </c>
      <c r="N1265" s="8">
        <f t="shared" si="154"/>
        <v>1501.4748749999999</v>
      </c>
      <c r="O1265" s="8">
        <f t="shared" si="155"/>
        <v>6005.8994999999995</v>
      </c>
    </row>
    <row r="1266" spans="1:15" outlineLevel="2" x14ac:dyDescent="0.25">
      <c r="A1266" s="1" t="s">
        <v>1062</v>
      </c>
      <c r="B1266" s="1" t="s">
        <v>1071</v>
      </c>
      <c r="C1266" s="13">
        <v>379.99</v>
      </c>
      <c r="D1266" s="13">
        <v>1099.5600000000002</v>
      </c>
      <c r="E1266" s="13">
        <v>190.30649999999997</v>
      </c>
      <c r="F1266" s="13">
        <v>7116.6383999999998</v>
      </c>
      <c r="G1266" s="8">
        <v>8786.4948999999997</v>
      </c>
      <c r="H1266" s="8">
        <f>+'Current &amp; Proposed Revenues'!D1266*1.08+'Current &amp; Proposed Revenues'!F1266*5.56</f>
        <v>6807.9743999999992</v>
      </c>
      <c r="I1266" s="8">
        <f>(+C1266+E1266+'Current &amp; Proposed Revenues'!D1266*0.79+'Current &amp; Proposed Revenues'!F1266*0.85)*0.8</f>
        <v>1582.8163999999999</v>
      </c>
      <c r="J1266" s="8">
        <f>(+C1266+E1266+'Current &amp; Proposed Revenues'!D1266*0.79+'Current &amp; Proposed Revenues'!F1266*0.85)*0.2</f>
        <v>395.70409999999998</v>
      </c>
      <c r="K1266" s="8">
        <f t="shared" si="151"/>
        <v>8786.4948999999997</v>
      </c>
      <c r="L1266" s="8">
        <f t="shared" si="152"/>
        <v>1757.29898</v>
      </c>
      <c r="M1266" s="8">
        <f t="shared" si="153"/>
        <v>4832.5721950000006</v>
      </c>
      <c r="N1266" s="8">
        <f t="shared" si="154"/>
        <v>2196.6237249999999</v>
      </c>
      <c r="O1266" s="8">
        <f t="shared" si="155"/>
        <v>8786.4948999999997</v>
      </c>
    </row>
    <row r="1267" spans="1:15" outlineLevel="2" x14ac:dyDescent="0.25">
      <c r="A1267" s="1" t="s">
        <v>1062</v>
      </c>
      <c r="B1267" s="1" t="s">
        <v>1072</v>
      </c>
      <c r="C1267" s="13">
        <v>0</v>
      </c>
      <c r="D1267" s="13">
        <v>1488.1834000000001</v>
      </c>
      <c r="E1267" s="13">
        <v>27.2</v>
      </c>
      <c r="F1267" s="13">
        <v>2874.8209000000002</v>
      </c>
      <c r="G1267" s="8">
        <v>4390.2043000000003</v>
      </c>
      <c r="H1267" s="8">
        <f>+'Current &amp; Proposed Revenues'!D1267*1.08+'Current &amp; Proposed Revenues'!F1267*5.56</f>
        <v>3353.0899999999997</v>
      </c>
      <c r="I1267" s="8">
        <f>(+C1267+E1267+'Current &amp; Proposed Revenues'!D1267*0.79+'Current &amp; Proposed Revenues'!F1267*0.85)*0.8</f>
        <v>829.69144000000017</v>
      </c>
      <c r="J1267" s="8">
        <f>(+C1267+E1267+'Current &amp; Proposed Revenues'!D1267*0.79+'Current &amp; Proposed Revenues'!F1267*0.85)*0.2</f>
        <v>207.42286000000004</v>
      </c>
      <c r="K1267" s="8">
        <f t="shared" si="151"/>
        <v>4390.2042999999994</v>
      </c>
      <c r="L1267" s="8">
        <f t="shared" si="152"/>
        <v>878.04086000000007</v>
      </c>
      <c r="M1267" s="8">
        <f t="shared" si="153"/>
        <v>2414.6123650000004</v>
      </c>
      <c r="N1267" s="8">
        <f t="shared" si="154"/>
        <v>1097.5510750000001</v>
      </c>
      <c r="O1267" s="8">
        <f t="shared" si="155"/>
        <v>4390.2043000000003</v>
      </c>
    </row>
    <row r="1268" spans="1:15" outlineLevel="2" x14ac:dyDescent="0.25">
      <c r="A1268" s="1" t="s">
        <v>1062</v>
      </c>
      <c r="B1268" s="1" t="s">
        <v>335</v>
      </c>
      <c r="C1268" s="13">
        <v>58.46</v>
      </c>
      <c r="D1268" s="13">
        <v>1226.3272999999999</v>
      </c>
      <c r="E1268" s="13">
        <v>180.31049999999999</v>
      </c>
      <c r="F1268" s="13">
        <v>1317.4473</v>
      </c>
      <c r="G1268" s="8">
        <v>2782.5451000000003</v>
      </c>
      <c r="H1268" s="8">
        <f>+'Current &amp; Proposed Revenues'!D1268*1.08+'Current &amp; Proposed Revenues'!F1268*5.56</f>
        <v>1851</v>
      </c>
      <c r="I1268" s="8">
        <f>(+C1268+E1268+'Current &amp; Proposed Revenues'!D1268*0.79+'Current &amp; Proposed Revenues'!F1268*0.85)*0.8</f>
        <v>745.23608000000013</v>
      </c>
      <c r="J1268" s="8">
        <f>(+C1268+E1268+'Current &amp; Proposed Revenues'!D1268*0.79+'Current &amp; Proposed Revenues'!F1268*0.85)*0.2</f>
        <v>186.30902000000003</v>
      </c>
      <c r="K1268" s="8">
        <f t="shared" si="151"/>
        <v>2782.5451000000003</v>
      </c>
      <c r="L1268" s="8">
        <f t="shared" si="152"/>
        <v>556.50902000000008</v>
      </c>
      <c r="M1268" s="8">
        <f t="shared" si="153"/>
        <v>1530.3998050000002</v>
      </c>
      <c r="N1268" s="8">
        <f t="shared" si="154"/>
        <v>695.63627500000007</v>
      </c>
      <c r="O1268" s="8">
        <f t="shared" si="155"/>
        <v>2782.5451000000003</v>
      </c>
    </row>
    <row r="1269" spans="1:15" outlineLevel="2" x14ac:dyDescent="0.25">
      <c r="A1269" s="1" t="s">
        <v>1062</v>
      </c>
      <c r="B1269" s="1" t="s">
        <v>1073</v>
      </c>
      <c r="C1269" s="13">
        <v>4474.2834999999995</v>
      </c>
      <c r="D1269" s="13">
        <v>2150.4252000000001</v>
      </c>
      <c r="E1269" s="13">
        <v>87.55</v>
      </c>
      <c r="F1269" s="13">
        <v>1788.2618000000002</v>
      </c>
      <c r="G1269" s="8">
        <v>8500.5204999999987</v>
      </c>
      <c r="H1269" s="8">
        <f>+'Current &amp; Proposed Revenues'!D1269*1.08+'Current &amp; Proposed Revenues'!F1269*5.56</f>
        <v>2793.0856000000003</v>
      </c>
      <c r="I1269" s="8">
        <f>(+C1269+E1269+'Current &amp; Proposed Revenues'!D1269*0.79+'Current &amp; Proposed Revenues'!F1269*0.85)*0.8</f>
        <v>4565.9479199999996</v>
      </c>
      <c r="J1269" s="8">
        <f>(+C1269+E1269+'Current &amp; Proposed Revenues'!D1269*0.79+'Current &amp; Proposed Revenues'!F1269*0.85)*0.2</f>
        <v>1141.4869799999999</v>
      </c>
      <c r="K1269" s="8">
        <f t="shared" si="151"/>
        <v>8500.5205000000005</v>
      </c>
      <c r="L1269" s="8">
        <f t="shared" si="152"/>
        <v>1700.1040999999998</v>
      </c>
      <c r="M1269" s="8">
        <f t="shared" si="153"/>
        <v>4675.2862749999995</v>
      </c>
      <c r="N1269" s="8">
        <f t="shared" si="154"/>
        <v>2125.1301249999997</v>
      </c>
      <c r="O1269" s="8">
        <f t="shared" si="155"/>
        <v>8500.5204999999987</v>
      </c>
    </row>
    <row r="1270" spans="1:15" outlineLevel="1" x14ac:dyDescent="0.25">
      <c r="A1270" s="23" t="s">
        <v>1210</v>
      </c>
      <c r="B1270" s="22"/>
      <c r="C1270" s="13">
        <f t="shared" ref="C1270:O1270" si="158">SUBTOTAL(9,C1256:C1269)</f>
        <v>9323.4298999999992</v>
      </c>
      <c r="D1270" s="13">
        <f t="shared" si="158"/>
        <v>27093.476300000006</v>
      </c>
      <c r="E1270" s="13">
        <f t="shared" si="158"/>
        <v>1756.5505000000001</v>
      </c>
      <c r="F1270" s="13">
        <f t="shared" si="158"/>
        <v>41377.447400000005</v>
      </c>
      <c r="G1270" s="8">
        <f t="shared" si="158"/>
        <v>79550.9041</v>
      </c>
      <c r="H1270" s="8">
        <f t="shared" si="158"/>
        <v>51538.147599999989</v>
      </c>
      <c r="I1270" s="8">
        <f t="shared" si="158"/>
        <v>22410.205199999997</v>
      </c>
      <c r="J1270" s="8">
        <f t="shared" si="158"/>
        <v>5602.5512999999992</v>
      </c>
      <c r="K1270" s="8">
        <f t="shared" si="158"/>
        <v>79550.9041</v>
      </c>
      <c r="L1270" s="8">
        <f t="shared" si="158"/>
        <v>15910.18082</v>
      </c>
      <c r="M1270" s="8">
        <f t="shared" si="158"/>
        <v>43752.997255000002</v>
      </c>
      <c r="N1270" s="8">
        <f t="shared" si="158"/>
        <v>19887.726025</v>
      </c>
      <c r="O1270" s="8">
        <f t="shared" si="158"/>
        <v>79550.9041</v>
      </c>
    </row>
    <row r="1271" spans="1:15" outlineLevel="2" x14ac:dyDescent="0.25">
      <c r="A1271" s="1" t="s">
        <v>1074</v>
      </c>
      <c r="B1271" s="1" t="s">
        <v>1075</v>
      </c>
      <c r="C1271" s="13">
        <v>72.680000000000007</v>
      </c>
      <c r="D1271" s="13">
        <v>198.22</v>
      </c>
      <c r="E1271" s="13">
        <v>0</v>
      </c>
      <c r="F1271" s="13">
        <v>0</v>
      </c>
      <c r="G1271" s="8">
        <v>270.89999999999998</v>
      </c>
      <c r="H1271" s="8">
        <f>+'Current &amp; Proposed Revenues'!D1271*1.08+'Current &amp; Proposed Revenues'!F1271*5.56</f>
        <v>114.48</v>
      </c>
      <c r="I1271" s="8">
        <f>(+C1271+E1271+'Current &amp; Proposed Revenues'!D1271*0.79+'Current &amp; Proposed Revenues'!F1271*0.85)*0.8</f>
        <v>125.13600000000002</v>
      </c>
      <c r="J1271" s="8">
        <f>(+C1271+E1271+'Current &amp; Proposed Revenues'!D1271*0.79+'Current &amp; Proposed Revenues'!F1271*0.85)*0.2</f>
        <v>31.284000000000006</v>
      </c>
      <c r="K1271" s="8">
        <f t="shared" si="151"/>
        <v>270.90000000000003</v>
      </c>
      <c r="L1271" s="8">
        <f t="shared" si="152"/>
        <v>54.18</v>
      </c>
      <c r="M1271" s="8">
        <f t="shared" si="153"/>
        <v>148.995</v>
      </c>
      <c r="N1271" s="8">
        <f t="shared" si="154"/>
        <v>67.724999999999994</v>
      </c>
      <c r="O1271" s="8">
        <f t="shared" si="155"/>
        <v>270.89999999999998</v>
      </c>
    </row>
    <row r="1272" spans="1:15" outlineLevel="2" x14ac:dyDescent="0.25">
      <c r="A1272" s="1" t="s">
        <v>1074</v>
      </c>
      <c r="B1272" s="1" t="s">
        <v>1076</v>
      </c>
      <c r="C1272" s="13">
        <v>10.27</v>
      </c>
      <c r="D1272" s="13">
        <v>26.18</v>
      </c>
      <c r="E1272" s="13">
        <v>0</v>
      </c>
      <c r="F1272" s="13">
        <v>0</v>
      </c>
      <c r="G1272" s="8">
        <v>36.450000000000003</v>
      </c>
      <c r="H1272" s="8">
        <f>+'Current &amp; Proposed Revenues'!D1272*1.08+'Current &amp; Proposed Revenues'!F1272*5.56</f>
        <v>15.120000000000001</v>
      </c>
      <c r="I1272" s="8">
        <f>(+C1272+E1272+'Current &amp; Proposed Revenues'!D1272*0.79+'Current &amp; Proposed Revenues'!F1272*0.85)*0.8</f>
        <v>17.064</v>
      </c>
      <c r="J1272" s="8">
        <f>(+C1272+E1272+'Current &amp; Proposed Revenues'!D1272*0.79+'Current &amp; Proposed Revenues'!F1272*0.85)*0.2</f>
        <v>4.266</v>
      </c>
      <c r="K1272" s="8">
        <f t="shared" si="151"/>
        <v>36.449999999999996</v>
      </c>
      <c r="L1272" s="8">
        <f t="shared" si="152"/>
        <v>7.2900000000000009</v>
      </c>
      <c r="M1272" s="8">
        <f t="shared" si="153"/>
        <v>20.047500000000003</v>
      </c>
      <c r="N1272" s="8">
        <f t="shared" si="154"/>
        <v>9.1125000000000007</v>
      </c>
      <c r="O1272" s="8">
        <f t="shared" si="155"/>
        <v>36.450000000000003</v>
      </c>
    </row>
    <row r="1273" spans="1:15" outlineLevel="2" x14ac:dyDescent="0.25">
      <c r="A1273" s="1" t="s">
        <v>1074</v>
      </c>
      <c r="B1273" s="1" t="s">
        <v>1077</v>
      </c>
      <c r="C1273" s="13">
        <v>0</v>
      </c>
      <c r="D1273" s="13">
        <v>102.85000000000001</v>
      </c>
      <c r="E1273" s="13">
        <v>0</v>
      </c>
      <c r="F1273" s="13">
        <v>0</v>
      </c>
      <c r="G1273" s="8">
        <v>102.85000000000001</v>
      </c>
      <c r="H1273" s="8">
        <f>+'Current &amp; Proposed Revenues'!D1273*1.08+'Current &amp; Proposed Revenues'!F1273*5.56</f>
        <v>59.400000000000006</v>
      </c>
      <c r="I1273" s="8">
        <f>(+C1273+E1273+'Current &amp; Proposed Revenues'!D1273*0.79+'Current &amp; Proposed Revenues'!F1273*0.85)*0.8</f>
        <v>34.760000000000005</v>
      </c>
      <c r="J1273" s="8">
        <f>(+C1273+E1273+'Current &amp; Proposed Revenues'!D1273*0.79+'Current &amp; Proposed Revenues'!F1273*0.85)*0.2</f>
        <v>8.6900000000000013</v>
      </c>
      <c r="K1273" s="8">
        <f t="shared" si="151"/>
        <v>102.85000000000001</v>
      </c>
      <c r="L1273" s="8">
        <f t="shared" si="152"/>
        <v>20.570000000000004</v>
      </c>
      <c r="M1273" s="8">
        <f t="shared" si="153"/>
        <v>56.56750000000001</v>
      </c>
      <c r="N1273" s="8">
        <f t="shared" si="154"/>
        <v>25.712500000000002</v>
      </c>
      <c r="O1273" s="8">
        <f t="shared" si="155"/>
        <v>102.85000000000002</v>
      </c>
    </row>
    <row r="1274" spans="1:15" outlineLevel="2" x14ac:dyDescent="0.25">
      <c r="A1274" s="1" t="s">
        <v>1074</v>
      </c>
      <c r="B1274" s="1" t="s">
        <v>1078</v>
      </c>
      <c r="C1274" s="13">
        <v>0</v>
      </c>
      <c r="D1274" s="13">
        <v>28.05</v>
      </c>
      <c r="E1274" s="13">
        <v>0</v>
      </c>
      <c r="F1274" s="13">
        <v>0</v>
      </c>
      <c r="G1274" s="8">
        <v>28.05</v>
      </c>
      <c r="H1274" s="8">
        <f>+'Current &amp; Proposed Revenues'!D1274*1.08+'Current &amp; Proposed Revenues'!F1274*5.56</f>
        <v>16.200000000000003</v>
      </c>
      <c r="I1274" s="8">
        <f>(+C1274+E1274+'Current &amp; Proposed Revenues'!D1274*0.79+'Current &amp; Proposed Revenues'!F1274*0.85)*0.8</f>
        <v>9.4800000000000022</v>
      </c>
      <c r="J1274" s="8">
        <f>(+C1274+E1274+'Current &amp; Proposed Revenues'!D1274*0.79+'Current &amp; Proposed Revenues'!F1274*0.85)*0.2</f>
        <v>2.3700000000000006</v>
      </c>
      <c r="K1274" s="8">
        <f t="shared" si="151"/>
        <v>28.050000000000008</v>
      </c>
      <c r="L1274" s="8">
        <f t="shared" si="152"/>
        <v>5.61</v>
      </c>
      <c r="M1274" s="8">
        <f t="shared" si="153"/>
        <v>15.427500000000002</v>
      </c>
      <c r="N1274" s="8">
        <f t="shared" si="154"/>
        <v>7.0125000000000002</v>
      </c>
      <c r="O1274" s="8">
        <f t="shared" si="155"/>
        <v>28.05</v>
      </c>
    </row>
    <row r="1275" spans="1:15" outlineLevel="2" x14ac:dyDescent="0.25">
      <c r="A1275" s="1" t="s">
        <v>1074</v>
      </c>
      <c r="B1275" s="1" t="s">
        <v>719</v>
      </c>
      <c r="C1275" s="13">
        <v>0</v>
      </c>
      <c r="D1275" s="13">
        <v>689.65600000000006</v>
      </c>
      <c r="E1275" s="13">
        <v>0</v>
      </c>
      <c r="F1275" s="13">
        <v>328.51249999999999</v>
      </c>
      <c r="G1275" s="8">
        <v>1018.1685</v>
      </c>
      <c r="H1275" s="8">
        <f>+'Current &amp; Proposed Revenues'!D1275*1.08+'Current &amp; Proposed Revenues'!F1275*5.56</f>
        <v>683.25400000000002</v>
      </c>
      <c r="I1275" s="8">
        <f>(+C1275+E1275+'Current &amp; Proposed Revenues'!D1275*0.79+'Current &amp; Proposed Revenues'!F1275*0.85)*0.8</f>
        <v>267.93160000000006</v>
      </c>
      <c r="J1275" s="8">
        <f>(+C1275+E1275+'Current &amp; Proposed Revenues'!D1275*0.79+'Current &amp; Proposed Revenues'!F1275*0.85)*0.2</f>
        <v>66.982900000000015</v>
      </c>
      <c r="K1275" s="8">
        <f t="shared" si="151"/>
        <v>1018.1685</v>
      </c>
      <c r="L1275" s="8">
        <f t="shared" si="152"/>
        <v>203.6337</v>
      </c>
      <c r="M1275" s="8">
        <f t="shared" si="153"/>
        <v>559.99267500000008</v>
      </c>
      <c r="N1275" s="8">
        <f t="shared" si="154"/>
        <v>254.542125</v>
      </c>
      <c r="O1275" s="8">
        <f t="shared" si="155"/>
        <v>1018.1685</v>
      </c>
    </row>
    <row r="1276" spans="1:15" outlineLevel="2" x14ac:dyDescent="0.25">
      <c r="A1276" s="1" t="s">
        <v>1074</v>
      </c>
      <c r="B1276" s="1" t="s">
        <v>172</v>
      </c>
      <c r="C1276" s="13">
        <v>0</v>
      </c>
      <c r="D1276" s="13">
        <v>809.71</v>
      </c>
      <c r="E1276" s="13">
        <v>0</v>
      </c>
      <c r="F1276" s="13">
        <v>0</v>
      </c>
      <c r="G1276" s="8">
        <v>809.71</v>
      </c>
      <c r="H1276" s="8">
        <f>+'Current &amp; Proposed Revenues'!D1276*1.08+'Current &amp; Proposed Revenues'!F1276*5.56</f>
        <v>467.64000000000004</v>
      </c>
      <c r="I1276" s="8">
        <f>(+C1276+E1276+'Current &amp; Proposed Revenues'!D1276*0.79+'Current &amp; Proposed Revenues'!F1276*0.85)*0.8</f>
        <v>273.65600000000001</v>
      </c>
      <c r="J1276" s="8">
        <f>(+C1276+E1276+'Current &amp; Proposed Revenues'!D1276*0.79+'Current &amp; Proposed Revenues'!F1276*0.85)*0.2</f>
        <v>68.414000000000001</v>
      </c>
      <c r="K1276" s="8">
        <f t="shared" si="151"/>
        <v>809.71</v>
      </c>
      <c r="L1276" s="8">
        <f t="shared" si="152"/>
        <v>161.94200000000001</v>
      </c>
      <c r="M1276" s="8">
        <f t="shared" si="153"/>
        <v>445.34050000000008</v>
      </c>
      <c r="N1276" s="8">
        <f t="shared" si="154"/>
        <v>202.42750000000001</v>
      </c>
      <c r="O1276" s="8">
        <f t="shared" si="155"/>
        <v>809.71</v>
      </c>
    </row>
    <row r="1277" spans="1:15" outlineLevel="2" x14ac:dyDescent="0.25">
      <c r="A1277" s="1" t="s">
        <v>1074</v>
      </c>
      <c r="B1277" s="1" t="s">
        <v>1079</v>
      </c>
      <c r="C1277" s="13">
        <v>23.700000000000003</v>
      </c>
      <c r="D1277" s="13">
        <v>298.63900000000001</v>
      </c>
      <c r="E1277" s="13">
        <v>0</v>
      </c>
      <c r="F1277" s="13">
        <v>0</v>
      </c>
      <c r="G1277" s="8">
        <v>322.339</v>
      </c>
      <c r="H1277" s="8">
        <f>+'Current &amp; Proposed Revenues'!D1277*1.08+'Current &amp; Proposed Revenues'!F1277*5.56</f>
        <v>172.476</v>
      </c>
      <c r="I1277" s="8">
        <f>(+C1277+E1277+'Current &amp; Proposed Revenues'!D1277*0.79+'Current &amp; Proposed Revenues'!F1277*0.85)*0.8</f>
        <v>119.8904</v>
      </c>
      <c r="J1277" s="8">
        <f>(+C1277+E1277+'Current &amp; Proposed Revenues'!D1277*0.79+'Current &amp; Proposed Revenues'!F1277*0.85)*0.2</f>
        <v>29.9726</v>
      </c>
      <c r="K1277" s="8">
        <f t="shared" si="151"/>
        <v>322.339</v>
      </c>
      <c r="L1277" s="8">
        <f t="shared" si="152"/>
        <v>64.467799999999997</v>
      </c>
      <c r="M1277" s="8">
        <f t="shared" si="153"/>
        <v>177.28645</v>
      </c>
      <c r="N1277" s="8">
        <f t="shared" si="154"/>
        <v>80.58475</v>
      </c>
      <c r="O1277" s="8">
        <f t="shared" si="155"/>
        <v>322.339</v>
      </c>
    </row>
    <row r="1278" spans="1:15" outlineLevel="2" x14ac:dyDescent="0.25">
      <c r="A1278" s="1" t="s">
        <v>1074</v>
      </c>
      <c r="B1278" s="1" t="s">
        <v>949</v>
      </c>
      <c r="C1278" s="13">
        <v>0</v>
      </c>
      <c r="D1278" s="13">
        <v>410.18450000000001</v>
      </c>
      <c r="E1278" s="13">
        <v>36.89</v>
      </c>
      <c r="F1278" s="13">
        <v>0</v>
      </c>
      <c r="G1278" s="8">
        <v>447.0745</v>
      </c>
      <c r="H1278" s="8">
        <f>+'Current &amp; Proposed Revenues'!D1278*1.08+'Current &amp; Proposed Revenues'!F1278*5.56</f>
        <v>236.898</v>
      </c>
      <c r="I1278" s="8">
        <f>(+C1278+E1278+'Current &amp; Proposed Revenues'!D1278*0.79+'Current &amp; Proposed Revenues'!F1278*0.85)*0.8</f>
        <v>168.1412</v>
      </c>
      <c r="J1278" s="8">
        <f>(+C1278+E1278+'Current &amp; Proposed Revenues'!D1278*0.79+'Current &amp; Proposed Revenues'!F1278*0.85)*0.2</f>
        <v>42.035299999999999</v>
      </c>
      <c r="K1278" s="8">
        <f t="shared" si="151"/>
        <v>447.0745</v>
      </c>
      <c r="L1278" s="8">
        <f t="shared" si="152"/>
        <v>89.414900000000003</v>
      </c>
      <c r="M1278" s="8">
        <f t="shared" si="153"/>
        <v>245.89097500000003</v>
      </c>
      <c r="N1278" s="8">
        <f t="shared" si="154"/>
        <v>111.768625</v>
      </c>
      <c r="O1278" s="8">
        <f t="shared" si="155"/>
        <v>447.0745</v>
      </c>
    </row>
    <row r="1279" spans="1:15" outlineLevel="2" x14ac:dyDescent="0.25">
      <c r="A1279" s="1" t="s">
        <v>1074</v>
      </c>
      <c r="B1279" s="1" t="s">
        <v>1080</v>
      </c>
      <c r="C1279" s="13">
        <v>0</v>
      </c>
      <c r="D1279" s="13">
        <v>267.41000000000003</v>
      </c>
      <c r="E1279" s="13">
        <v>0</v>
      </c>
      <c r="F1279" s="13">
        <v>128.19999999999999</v>
      </c>
      <c r="G1279" s="8">
        <v>395.61</v>
      </c>
      <c r="H1279" s="8">
        <f>+'Current &amp; Proposed Revenues'!D1279*1.08+'Current &amp; Proposed Revenues'!F1279*5.56</f>
        <v>265.64</v>
      </c>
      <c r="I1279" s="8">
        <f>(+C1279+E1279+'Current &amp; Proposed Revenues'!D1279*0.79+'Current &amp; Proposed Revenues'!F1279*0.85)*0.8</f>
        <v>103.976</v>
      </c>
      <c r="J1279" s="8">
        <f>(+C1279+E1279+'Current &amp; Proposed Revenues'!D1279*0.79+'Current &amp; Proposed Revenues'!F1279*0.85)*0.2</f>
        <v>25.994</v>
      </c>
      <c r="K1279" s="8">
        <f t="shared" si="151"/>
        <v>395.61</v>
      </c>
      <c r="L1279" s="8">
        <f t="shared" si="152"/>
        <v>79.122000000000014</v>
      </c>
      <c r="M1279" s="8">
        <f t="shared" si="153"/>
        <v>217.58550000000002</v>
      </c>
      <c r="N1279" s="8">
        <f t="shared" si="154"/>
        <v>98.902500000000003</v>
      </c>
      <c r="O1279" s="8">
        <f t="shared" si="155"/>
        <v>395.61</v>
      </c>
    </row>
    <row r="1280" spans="1:15" outlineLevel="2" x14ac:dyDescent="0.25">
      <c r="A1280" s="1" t="s">
        <v>1074</v>
      </c>
      <c r="B1280" s="1" t="s">
        <v>1081</v>
      </c>
      <c r="C1280" s="13">
        <v>0</v>
      </c>
      <c r="D1280" s="13">
        <v>54.230000000000004</v>
      </c>
      <c r="E1280" s="13">
        <v>0</v>
      </c>
      <c r="F1280" s="13">
        <v>0</v>
      </c>
      <c r="G1280" s="8">
        <v>54.230000000000004</v>
      </c>
      <c r="H1280" s="8">
        <f>+'Current &amp; Proposed Revenues'!D1280*1.08+'Current &amp; Proposed Revenues'!F1280*5.56</f>
        <v>31.32</v>
      </c>
      <c r="I1280" s="8">
        <f>(+C1280+E1280+'Current &amp; Proposed Revenues'!D1280*0.79+'Current &amp; Proposed Revenues'!F1280*0.85)*0.8</f>
        <v>18.327999999999999</v>
      </c>
      <c r="J1280" s="8">
        <f>(+C1280+E1280+'Current &amp; Proposed Revenues'!D1280*0.79+'Current &amp; Proposed Revenues'!F1280*0.85)*0.2</f>
        <v>4.5819999999999999</v>
      </c>
      <c r="K1280" s="8">
        <f t="shared" si="151"/>
        <v>54.23</v>
      </c>
      <c r="L1280" s="8">
        <f t="shared" si="152"/>
        <v>10.846000000000002</v>
      </c>
      <c r="M1280" s="8">
        <f t="shared" si="153"/>
        <v>29.826500000000003</v>
      </c>
      <c r="N1280" s="8">
        <f t="shared" si="154"/>
        <v>13.557500000000001</v>
      </c>
      <c r="O1280" s="8">
        <f t="shared" si="155"/>
        <v>54.230000000000004</v>
      </c>
    </row>
    <row r="1281" spans="1:15" outlineLevel="2" x14ac:dyDescent="0.25">
      <c r="A1281" s="1" t="s">
        <v>1074</v>
      </c>
      <c r="B1281" s="1" t="s">
        <v>956</v>
      </c>
      <c r="C1281" s="13">
        <v>0</v>
      </c>
      <c r="D1281" s="13">
        <v>329.12</v>
      </c>
      <c r="E1281" s="13">
        <v>0</v>
      </c>
      <c r="F1281" s="13">
        <v>0</v>
      </c>
      <c r="G1281" s="8">
        <v>329.12</v>
      </c>
      <c r="H1281" s="8">
        <f>+'Current &amp; Proposed Revenues'!D1281*1.08+'Current &amp; Proposed Revenues'!F1281*5.56</f>
        <v>190.08</v>
      </c>
      <c r="I1281" s="8">
        <f>(+C1281+E1281+'Current &amp; Proposed Revenues'!D1281*0.79+'Current &amp; Proposed Revenues'!F1281*0.85)*0.8</f>
        <v>111.23200000000003</v>
      </c>
      <c r="J1281" s="8">
        <f>(+C1281+E1281+'Current &amp; Proposed Revenues'!D1281*0.79+'Current &amp; Proposed Revenues'!F1281*0.85)*0.2</f>
        <v>27.808000000000007</v>
      </c>
      <c r="K1281" s="8">
        <f t="shared" si="151"/>
        <v>329.12</v>
      </c>
      <c r="L1281" s="8">
        <f t="shared" si="152"/>
        <v>65.823999999999998</v>
      </c>
      <c r="M1281" s="8">
        <f t="shared" si="153"/>
        <v>181.01600000000002</v>
      </c>
      <c r="N1281" s="8">
        <f t="shared" si="154"/>
        <v>82.28</v>
      </c>
      <c r="O1281" s="8">
        <f t="shared" si="155"/>
        <v>329.12</v>
      </c>
    </row>
    <row r="1282" spans="1:15" outlineLevel="2" x14ac:dyDescent="0.25">
      <c r="A1282" s="1" t="s">
        <v>1074</v>
      </c>
      <c r="B1282" s="1" t="s">
        <v>1082</v>
      </c>
      <c r="C1282" s="13">
        <v>0</v>
      </c>
      <c r="D1282" s="13">
        <v>145.86000000000001</v>
      </c>
      <c r="E1282" s="13">
        <v>0</v>
      </c>
      <c r="F1282" s="13">
        <v>0</v>
      </c>
      <c r="G1282" s="8">
        <v>145.86000000000001</v>
      </c>
      <c r="H1282" s="8">
        <f>+'Current &amp; Proposed Revenues'!D1282*1.08+'Current &amp; Proposed Revenues'!F1282*5.56</f>
        <v>84.240000000000009</v>
      </c>
      <c r="I1282" s="8">
        <f>(+C1282+E1282+'Current &amp; Proposed Revenues'!D1282*0.79+'Current &amp; Proposed Revenues'!F1282*0.85)*0.8</f>
        <v>49.296000000000006</v>
      </c>
      <c r="J1282" s="8">
        <f>(+C1282+E1282+'Current &amp; Proposed Revenues'!D1282*0.79+'Current &amp; Proposed Revenues'!F1282*0.85)*0.2</f>
        <v>12.324000000000002</v>
      </c>
      <c r="K1282" s="8">
        <f t="shared" si="151"/>
        <v>145.86000000000001</v>
      </c>
      <c r="L1282" s="8">
        <f t="shared" si="152"/>
        <v>29.172000000000004</v>
      </c>
      <c r="M1282" s="8">
        <f t="shared" si="153"/>
        <v>80.223000000000013</v>
      </c>
      <c r="N1282" s="8">
        <f t="shared" si="154"/>
        <v>36.465000000000003</v>
      </c>
      <c r="O1282" s="8">
        <f t="shared" si="155"/>
        <v>145.86000000000001</v>
      </c>
    </row>
    <row r="1283" spans="1:15" outlineLevel="1" x14ac:dyDescent="0.25">
      <c r="A1283" s="23" t="s">
        <v>1209</v>
      </c>
      <c r="B1283" s="22"/>
      <c r="C1283" s="13">
        <f t="shared" ref="C1283:O1283" si="159">SUBTOTAL(9,C1271:C1282)</f>
        <v>106.65</v>
      </c>
      <c r="D1283" s="13">
        <f t="shared" si="159"/>
        <v>3360.1095</v>
      </c>
      <c r="E1283" s="13">
        <f t="shared" si="159"/>
        <v>36.89</v>
      </c>
      <c r="F1283" s="13">
        <f t="shared" si="159"/>
        <v>456.71249999999998</v>
      </c>
      <c r="G1283" s="8">
        <f t="shared" si="159"/>
        <v>3960.3620000000001</v>
      </c>
      <c r="H1283" s="8">
        <f t="shared" si="159"/>
        <v>2336.7480000000005</v>
      </c>
      <c r="I1283" s="8">
        <f t="shared" si="159"/>
        <v>1298.8912000000003</v>
      </c>
      <c r="J1283" s="8">
        <f t="shared" si="159"/>
        <v>324.72280000000006</v>
      </c>
      <c r="K1283" s="8">
        <f t="shared" si="159"/>
        <v>3960.3620000000001</v>
      </c>
      <c r="L1283" s="8">
        <f t="shared" si="159"/>
        <v>792.0723999999999</v>
      </c>
      <c r="M1283" s="8">
        <f t="shared" si="159"/>
        <v>2178.1990999999998</v>
      </c>
      <c r="N1283" s="8">
        <f t="shared" si="159"/>
        <v>990.09050000000002</v>
      </c>
      <c r="O1283" s="8">
        <f t="shared" si="159"/>
        <v>3960.3620000000001</v>
      </c>
    </row>
    <row r="1284" spans="1:15" outlineLevel="2" x14ac:dyDescent="0.25">
      <c r="A1284" s="1" t="s">
        <v>1083</v>
      </c>
      <c r="B1284" s="1" t="s">
        <v>1084</v>
      </c>
      <c r="C1284" s="13">
        <v>232.10200000000003</v>
      </c>
      <c r="D1284" s="13">
        <v>2107.1347000000001</v>
      </c>
      <c r="E1284" s="13">
        <v>126.14</v>
      </c>
      <c r="F1284" s="13">
        <v>6016.6183000000001</v>
      </c>
      <c r="G1284" s="8">
        <v>8481.994999999999</v>
      </c>
      <c r="H1284" s="8">
        <f>+'Current &amp; Proposed Revenues'!D1284*1.08+'Current &amp; Proposed Revenues'!F1284*5.56</f>
        <v>6435.7376000000004</v>
      </c>
      <c r="I1284" s="8">
        <f>(+C1284+E1284+'Current &amp; Proposed Revenues'!D1284*0.79+'Current &amp; Proposed Revenues'!F1284*0.85)*0.8</f>
        <v>1637.0059200000001</v>
      </c>
      <c r="J1284" s="8">
        <f>(+C1284+E1284+'Current &amp; Proposed Revenues'!D1284*0.79+'Current &amp; Proposed Revenues'!F1284*0.85)*0.2</f>
        <v>409.25148000000002</v>
      </c>
      <c r="K1284" s="8">
        <f t="shared" si="151"/>
        <v>8481.9950000000008</v>
      </c>
      <c r="L1284" s="8">
        <f t="shared" si="152"/>
        <v>1696.3989999999999</v>
      </c>
      <c r="M1284" s="8">
        <f t="shared" si="153"/>
        <v>4665.0972499999998</v>
      </c>
      <c r="N1284" s="8">
        <f t="shared" si="154"/>
        <v>2120.4987499999997</v>
      </c>
      <c r="O1284" s="8">
        <f t="shared" si="155"/>
        <v>8481.994999999999</v>
      </c>
    </row>
    <row r="1285" spans="1:15" outlineLevel="2" x14ac:dyDescent="0.25">
      <c r="A1285" s="1" t="s">
        <v>1083</v>
      </c>
      <c r="B1285" s="1" t="s">
        <v>1085</v>
      </c>
      <c r="C1285" s="13">
        <v>94.800000000000011</v>
      </c>
      <c r="D1285" s="13">
        <v>1151.7143000000001</v>
      </c>
      <c r="E1285" s="13">
        <v>29.324999999999999</v>
      </c>
      <c r="F1285" s="13">
        <v>1645.9597999999999</v>
      </c>
      <c r="G1285" s="8">
        <v>2921.7991000000002</v>
      </c>
      <c r="H1285" s="8">
        <f>+'Current &amp; Proposed Revenues'!D1285*1.08+'Current &amp; Proposed Revenues'!F1285*5.56</f>
        <v>2092.8579999999997</v>
      </c>
      <c r="I1285" s="8">
        <f>(+C1285+E1285+'Current &amp; Proposed Revenues'!D1285*0.79+'Current &amp; Proposed Revenues'!F1285*0.85)*0.8</f>
        <v>663.1528800000001</v>
      </c>
      <c r="J1285" s="8">
        <f>(+C1285+E1285+'Current &amp; Proposed Revenues'!D1285*0.79+'Current &amp; Proposed Revenues'!F1285*0.85)*0.2</f>
        <v>165.78822000000002</v>
      </c>
      <c r="K1285" s="8">
        <f t="shared" si="151"/>
        <v>2921.7990999999997</v>
      </c>
      <c r="L1285" s="8">
        <f t="shared" si="152"/>
        <v>584.35982000000001</v>
      </c>
      <c r="M1285" s="8">
        <f t="shared" si="153"/>
        <v>1606.9895050000002</v>
      </c>
      <c r="N1285" s="8">
        <f t="shared" si="154"/>
        <v>730.44977500000005</v>
      </c>
      <c r="O1285" s="8">
        <f t="shared" si="155"/>
        <v>2921.7991000000002</v>
      </c>
    </row>
    <row r="1286" spans="1:15" outlineLevel="2" x14ac:dyDescent="0.25">
      <c r="A1286" s="1" t="s">
        <v>1083</v>
      </c>
      <c r="B1286" s="1" t="s">
        <v>979</v>
      </c>
      <c r="C1286" s="13">
        <v>126.4</v>
      </c>
      <c r="D1286" s="13">
        <v>1216.9960000000001</v>
      </c>
      <c r="E1286" s="13">
        <v>260.95</v>
      </c>
      <c r="F1286" s="13">
        <v>8268.0025999999998</v>
      </c>
      <c r="G1286" s="8">
        <v>9872.3485999999994</v>
      </c>
      <c r="H1286" s="8">
        <f>+'Current &amp; Proposed Revenues'!D1286*1.08+'Current &amp; Proposed Revenues'!F1286*5.56</f>
        <v>7874.4855999999982</v>
      </c>
      <c r="I1286" s="8">
        <f>(+C1286+E1286+'Current &amp; Proposed Revenues'!D1286*0.79+'Current &amp; Proposed Revenues'!F1286*0.85)*0.8</f>
        <v>1598.2903999999999</v>
      </c>
      <c r="J1286" s="8">
        <f>(+C1286+E1286+'Current &amp; Proposed Revenues'!D1286*0.79+'Current &amp; Proposed Revenues'!F1286*0.85)*0.2</f>
        <v>399.57259999999997</v>
      </c>
      <c r="K1286" s="8">
        <f t="shared" ref="K1286:K1352" si="160">SUM(H1286:J1286)</f>
        <v>9872.3485999999975</v>
      </c>
      <c r="L1286" s="8">
        <f t="shared" ref="L1286:L1352" si="161">+G1286*0.2</f>
        <v>1974.4697200000001</v>
      </c>
      <c r="M1286" s="8">
        <f t="shared" ref="M1286:M1352" si="162">+G1286*0.55</f>
        <v>5429.7917299999999</v>
      </c>
      <c r="N1286" s="8">
        <f t="shared" ref="N1286:N1352" si="163">+G1286*0.25</f>
        <v>2468.0871499999998</v>
      </c>
      <c r="O1286" s="8">
        <f t="shared" ref="O1286:O1352" si="164">SUM(L1286:N1286)</f>
        <v>9872.3485999999994</v>
      </c>
    </row>
    <row r="1287" spans="1:15" outlineLevel="2" x14ac:dyDescent="0.25">
      <c r="A1287" s="1" t="s">
        <v>1083</v>
      </c>
      <c r="B1287" s="1" t="s">
        <v>1086</v>
      </c>
      <c r="C1287" s="13">
        <v>327.85</v>
      </c>
      <c r="D1287" s="13">
        <v>1016.6255</v>
      </c>
      <c r="E1287" s="13">
        <v>150.96850000000001</v>
      </c>
      <c r="F1287" s="13">
        <v>4057.2736000000004</v>
      </c>
      <c r="G1287" s="8">
        <v>5552.7175999999999</v>
      </c>
      <c r="H1287" s="8">
        <f>+'Current &amp; Proposed Revenues'!D1287*1.08+'Current &amp; Proposed Revenues'!F1287*5.56</f>
        <v>4106.3995999999997</v>
      </c>
      <c r="I1287" s="8">
        <f>(+C1287+E1287+'Current &amp; Proposed Revenues'!D1287*0.79+'Current &amp; Proposed Revenues'!F1287*0.85)*0.8</f>
        <v>1157.0544</v>
      </c>
      <c r="J1287" s="8">
        <f>(+C1287+E1287+'Current &amp; Proposed Revenues'!D1287*0.79+'Current &amp; Proposed Revenues'!F1287*0.85)*0.2</f>
        <v>289.2636</v>
      </c>
      <c r="K1287" s="8">
        <f t="shared" si="160"/>
        <v>5552.7175999999999</v>
      </c>
      <c r="L1287" s="8">
        <f t="shared" si="161"/>
        <v>1110.5435199999999</v>
      </c>
      <c r="M1287" s="8">
        <f t="shared" si="162"/>
        <v>3053.9946800000002</v>
      </c>
      <c r="N1287" s="8">
        <f t="shared" si="163"/>
        <v>1388.1794</v>
      </c>
      <c r="O1287" s="8">
        <f t="shared" si="164"/>
        <v>5552.7175999999999</v>
      </c>
    </row>
    <row r="1288" spans="1:15" outlineLevel="2" x14ac:dyDescent="0.25">
      <c r="A1288" s="1" t="s">
        <v>1083</v>
      </c>
      <c r="B1288" s="1" t="s">
        <v>1087</v>
      </c>
      <c r="C1288" s="13">
        <v>967.61569999999995</v>
      </c>
      <c r="D1288" s="13">
        <v>3320.1102000000001</v>
      </c>
      <c r="E1288" s="13">
        <v>587.79199999999992</v>
      </c>
      <c r="F1288" s="13">
        <v>6012.58</v>
      </c>
      <c r="G1288" s="8">
        <v>10888.097900000001</v>
      </c>
      <c r="H1288" s="8">
        <f>+'Current &amp; Proposed Revenues'!D1288*1.08+'Current &amp; Proposed Revenues'!F1288*5.56</f>
        <v>7132.7767999999996</v>
      </c>
      <c r="I1288" s="8">
        <f>(+C1288+E1288+'Current &amp; Proposed Revenues'!D1288*0.79+'Current &amp; Proposed Revenues'!F1288*0.85)*0.8</f>
        <v>3004.2568800000004</v>
      </c>
      <c r="J1288" s="8">
        <f>(+C1288+E1288+'Current &amp; Proposed Revenues'!D1288*0.79+'Current &amp; Proposed Revenues'!F1288*0.85)*0.2</f>
        <v>751.06422000000009</v>
      </c>
      <c r="K1288" s="8">
        <f t="shared" si="160"/>
        <v>10888.097900000001</v>
      </c>
      <c r="L1288" s="8">
        <f t="shared" si="161"/>
        <v>2177.61958</v>
      </c>
      <c r="M1288" s="8">
        <f t="shared" si="162"/>
        <v>5988.4538450000009</v>
      </c>
      <c r="N1288" s="8">
        <f t="shared" si="163"/>
        <v>2722.0244750000002</v>
      </c>
      <c r="O1288" s="8">
        <f t="shared" si="164"/>
        <v>10888.097900000001</v>
      </c>
    </row>
    <row r="1289" spans="1:15" outlineLevel="2" x14ac:dyDescent="0.25">
      <c r="A1289" s="1" t="s">
        <v>1083</v>
      </c>
      <c r="B1289" s="1" t="s">
        <v>459</v>
      </c>
      <c r="C1289" s="13">
        <v>599.16760000000011</v>
      </c>
      <c r="D1289" s="13">
        <v>3136.3079000000002</v>
      </c>
      <c r="E1289" s="13">
        <v>167.45</v>
      </c>
      <c r="F1289" s="13">
        <v>4603.8543</v>
      </c>
      <c r="G1289" s="8">
        <v>8506.7798000000003</v>
      </c>
      <c r="H1289" s="8">
        <f>+'Current &amp; Proposed Revenues'!D1289*1.08+'Current &amp; Proposed Revenues'!F1289*5.56</f>
        <v>5804.7024000000001</v>
      </c>
      <c r="I1289" s="8">
        <f>(+C1289+E1289+'Current &amp; Proposed Revenues'!D1289*0.79+'Current &amp; Proposed Revenues'!F1289*0.85)*0.8</f>
        <v>2161.66192</v>
      </c>
      <c r="J1289" s="8">
        <f>(+C1289+E1289+'Current &amp; Proposed Revenues'!D1289*0.79+'Current &amp; Proposed Revenues'!F1289*0.85)*0.2</f>
        <v>540.41548</v>
      </c>
      <c r="K1289" s="8">
        <f t="shared" si="160"/>
        <v>8506.7798000000003</v>
      </c>
      <c r="L1289" s="8">
        <f t="shared" si="161"/>
        <v>1701.3559600000001</v>
      </c>
      <c r="M1289" s="8">
        <f t="shared" si="162"/>
        <v>4678.7288900000003</v>
      </c>
      <c r="N1289" s="8">
        <f t="shared" si="163"/>
        <v>2126.6949500000001</v>
      </c>
      <c r="O1289" s="8">
        <f t="shared" si="164"/>
        <v>8506.7798000000003</v>
      </c>
    </row>
    <row r="1290" spans="1:15" outlineLevel="2" x14ac:dyDescent="0.25">
      <c r="A1290" s="1" t="s">
        <v>1083</v>
      </c>
      <c r="B1290" s="1" t="s">
        <v>1088</v>
      </c>
      <c r="C1290" s="13">
        <v>268.4341</v>
      </c>
      <c r="D1290" s="13">
        <v>1087.4798000000001</v>
      </c>
      <c r="E1290" s="13">
        <v>44.310499999999998</v>
      </c>
      <c r="F1290" s="13">
        <v>3054.0445</v>
      </c>
      <c r="G1290" s="8">
        <v>4454.2689</v>
      </c>
      <c r="H1290" s="8">
        <f>+'Current &amp; Proposed Revenues'!D1290*1.08+'Current &amp; Proposed Revenues'!F1290*5.56</f>
        <v>3277.1251999999999</v>
      </c>
      <c r="I1290" s="8">
        <f>(+C1290+E1290+'Current &amp; Proposed Revenues'!D1290*0.79+'Current &amp; Proposed Revenues'!F1290*0.85)*0.8</f>
        <v>941.71496000000013</v>
      </c>
      <c r="J1290" s="8">
        <f>(+C1290+E1290+'Current &amp; Proposed Revenues'!D1290*0.79+'Current &amp; Proposed Revenues'!F1290*0.85)*0.2</f>
        <v>235.42874000000003</v>
      </c>
      <c r="K1290" s="8">
        <f t="shared" si="160"/>
        <v>4454.2689</v>
      </c>
      <c r="L1290" s="8">
        <f t="shared" si="161"/>
        <v>890.85378000000003</v>
      </c>
      <c r="M1290" s="8">
        <f t="shared" si="162"/>
        <v>2449.8478950000003</v>
      </c>
      <c r="N1290" s="8">
        <f t="shared" si="163"/>
        <v>1113.567225</v>
      </c>
      <c r="O1290" s="8">
        <f t="shared" si="164"/>
        <v>4454.2689</v>
      </c>
    </row>
    <row r="1291" spans="1:15" outlineLevel="2" x14ac:dyDescent="0.25">
      <c r="A1291" s="1" t="s">
        <v>1083</v>
      </c>
      <c r="B1291" s="1" t="s">
        <v>1089</v>
      </c>
      <c r="C1291" s="13">
        <v>1490.2244000000001</v>
      </c>
      <c r="D1291" s="13">
        <v>3617.4589000000001</v>
      </c>
      <c r="E1291" s="13">
        <v>255.30600000000001</v>
      </c>
      <c r="F1291" s="13">
        <v>3904.4592000000002</v>
      </c>
      <c r="G1291" s="8">
        <v>9267.4485000000004</v>
      </c>
      <c r="H1291" s="8">
        <f>+'Current &amp; Proposed Revenues'!D1291*1.08+'Current &amp; Proposed Revenues'!F1291*5.56</f>
        <v>5475.9348</v>
      </c>
      <c r="I1291" s="8">
        <f>(+C1291+E1291+'Current &amp; Proposed Revenues'!D1291*0.79+'Current &amp; Proposed Revenues'!F1291*0.85)*0.8</f>
        <v>3033.2109600000003</v>
      </c>
      <c r="J1291" s="8">
        <f>(+C1291+E1291+'Current &amp; Proposed Revenues'!D1291*0.79+'Current &amp; Proposed Revenues'!F1291*0.85)*0.2</f>
        <v>758.30274000000009</v>
      </c>
      <c r="K1291" s="8">
        <f t="shared" si="160"/>
        <v>9267.4484999999986</v>
      </c>
      <c r="L1291" s="8">
        <f t="shared" si="161"/>
        <v>1853.4897000000001</v>
      </c>
      <c r="M1291" s="8">
        <f t="shared" si="162"/>
        <v>5097.0966750000007</v>
      </c>
      <c r="N1291" s="8">
        <f t="shared" si="163"/>
        <v>2316.8621250000001</v>
      </c>
      <c r="O1291" s="8">
        <f t="shared" si="164"/>
        <v>9267.4485000000004</v>
      </c>
    </row>
    <row r="1292" spans="1:15" outlineLevel="2" x14ac:dyDescent="0.25">
      <c r="A1292" s="1" t="s">
        <v>1083</v>
      </c>
      <c r="B1292" s="1" t="s">
        <v>1090</v>
      </c>
      <c r="C1292" s="13">
        <v>1133.3972000000001</v>
      </c>
      <c r="D1292" s="13">
        <v>2503.6869000000002</v>
      </c>
      <c r="E1292" s="13">
        <v>352.97949999999997</v>
      </c>
      <c r="F1292" s="13">
        <v>3824.6547</v>
      </c>
      <c r="G1292" s="8">
        <v>7814.7183000000005</v>
      </c>
      <c r="H1292" s="8">
        <f>+'Current &amp; Proposed Revenues'!D1292*1.08+'Current &amp; Proposed Revenues'!F1292*5.56</f>
        <v>4763.4647999999997</v>
      </c>
      <c r="I1292" s="8">
        <f>(+C1292+E1292+'Current &amp; Proposed Revenues'!D1292*0.79+'Current &amp; Proposed Revenues'!F1292*0.85)*0.8</f>
        <v>2441.0027999999998</v>
      </c>
      <c r="J1292" s="8">
        <f>(+C1292+E1292+'Current &amp; Proposed Revenues'!D1292*0.79+'Current &amp; Proposed Revenues'!F1292*0.85)*0.2</f>
        <v>610.25069999999994</v>
      </c>
      <c r="K1292" s="8">
        <f t="shared" si="160"/>
        <v>7814.7182999999995</v>
      </c>
      <c r="L1292" s="8">
        <f t="shared" si="161"/>
        <v>1562.9436600000001</v>
      </c>
      <c r="M1292" s="8">
        <f t="shared" si="162"/>
        <v>4298.0950650000004</v>
      </c>
      <c r="N1292" s="8">
        <f t="shared" si="163"/>
        <v>1953.6795750000001</v>
      </c>
      <c r="O1292" s="8">
        <f t="shared" si="164"/>
        <v>7814.7183000000005</v>
      </c>
    </row>
    <row r="1293" spans="1:15" outlineLevel="2" x14ac:dyDescent="0.25">
      <c r="A1293" s="1" t="s">
        <v>1083</v>
      </c>
      <c r="B1293" s="1" t="s">
        <v>599</v>
      </c>
      <c r="C1293" s="13">
        <v>41.388100000000001</v>
      </c>
      <c r="D1293" s="13">
        <v>1361.0982000000001</v>
      </c>
      <c r="E1293" s="13">
        <v>66.3</v>
      </c>
      <c r="F1293" s="13">
        <v>5227.3550000000005</v>
      </c>
      <c r="G1293" s="8">
        <v>6696.1413000000002</v>
      </c>
      <c r="H1293" s="8">
        <f>+'Current &amp; Proposed Revenues'!D1293*1.08+'Current &amp; Proposed Revenues'!F1293*5.56</f>
        <v>5320.2687999999998</v>
      </c>
      <c r="I1293" s="8">
        <f>(+C1293+E1293+'Current &amp; Proposed Revenues'!D1293*0.79+'Current &amp; Proposed Revenues'!F1293*0.85)*0.8</f>
        <v>1100.6980000000001</v>
      </c>
      <c r="J1293" s="8">
        <f>(+C1293+E1293+'Current &amp; Proposed Revenues'!D1293*0.79+'Current &amp; Proposed Revenues'!F1293*0.85)*0.2</f>
        <v>275.17450000000002</v>
      </c>
      <c r="K1293" s="8">
        <f t="shared" si="160"/>
        <v>6696.1413000000002</v>
      </c>
      <c r="L1293" s="8">
        <f t="shared" si="161"/>
        <v>1339.2282600000001</v>
      </c>
      <c r="M1293" s="8">
        <f t="shared" si="162"/>
        <v>3682.8777150000005</v>
      </c>
      <c r="N1293" s="8">
        <f t="shared" si="163"/>
        <v>1674.0353250000001</v>
      </c>
      <c r="O1293" s="8">
        <f t="shared" si="164"/>
        <v>6696.1413000000002</v>
      </c>
    </row>
    <row r="1294" spans="1:15" outlineLevel="2" x14ac:dyDescent="0.25">
      <c r="A1294" s="1" t="s">
        <v>1083</v>
      </c>
      <c r="B1294" s="1" t="s">
        <v>1091</v>
      </c>
      <c r="C1294" s="13">
        <v>151.43510000000001</v>
      </c>
      <c r="D1294" s="13">
        <v>1189.3200000000002</v>
      </c>
      <c r="E1294" s="13">
        <v>128.35</v>
      </c>
      <c r="F1294" s="13">
        <v>1592.3722</v>
      </c>
      <c r="G1294" s="8">
        <v>3061.4773</v>
      </c>
      <c r="H1294" s="8">
        <f>+'Current &amp; Proposed Revenues'!D1294*1.08+'Current &amp; Proposed Revenues'!F1294*5.56</f>
        <v>2068.0951999999997</v>
      </c>
      <c r="I1294" s="8">
        <f>(+C1294+E1294+'Current &amp; Proposed Revenues'!D1294*0.79+'Current &amp; Proposed Revenues'!F1294*0.85)*0.8</f>
        <v>794.70568000000003</v>
      </c>
      <c r="J1294" s="8">
        <f>(+C1294+E1294+'Current &amp; Proposed Revenues'!D1294*0.79+'Current &amp; Proposed Revenues'!F1294*0.85)*0.2</f>
        <v>198.67642000000001</v>
      </c>
      <c r="K1294" s="8">
        <f t="shared" si="160"/>
        <v>3061.4772999999996</v>
      </c>
      <c r="L1294" s="8">
        <f t="shared" si="161"/>
        <v>612.29546000000005</v>
      </c>
      <c r="M1294" s="8">
        <f t="shared" si="162"/>
        <v>1683.8125150000001</v>
      </c>
      <c r="N1294" s="8">
        <f t="shared" si="163"/>
        <v>765.369325</v>
      </c>
      <c r="O1294" s="8">
        <f t="shared" si="164"/>
        <v>3061.4773</v>
      </c>
    </row>
    <row r="1295" spans="1:15" outlineLevel="2" x14ac:dyDescent="0.25">
      <c r="A1295" s="1" t="s">
        <v>1083</v>
      </c>
      <c r="B1295" s="1" t="s">
        <v>1092</v>
      </c>
      <c r="C1295" s="13">
        <v>335.29180000000002</v>
      </c>
      <c r="D1295" s="13">
        <v>2193.5287000000003</v>
      </c>
      <c r="E1295" s="13">
        <v>0</v>
      </c>
      <c r="F1295" s="13">
        <v>3589.6</v>
      </c>
      <c r="G1295" s="8">
        <v>6118.4205000000002</v>
      </c>
      <c r="H1295" s="8">
        <f>+'Current &amp; Proposed Revenues'!D1295*1.08+'Current &amp; Proposed Revenues'!F1295*5.56</f>
        <v>4380.4508000000005</v>
      </c>
      <c r="I1295" s="8">
        <f>(+C1295+E1295+'Current &amp; Proposed Revenues'!D1295*0.79+'Current &amp; Proposed Revenues'!F1295*0.85)*0.8</f>
        <v>1390.3757600000001</v>
      </c>
      <c r="J1295" s="8">
        <f>(+C1295+E1295+'Current &amp; Proposed Revenues'!D1295*0.79+'Current &amp; Proposed Revenues'!F1295*0.85)*0.2</f>
        <v>347.59394000000003</v>
      </c>
      <c r="K1295" s="8">
        <f t="shared" si="160"/>
        <v>6118.4205000000002</v>
      </c>
      <c r="L1295" s="8">
        <f t="shared" si="161"/>
        <v>1223.6841000000002</v>
      </c>
      <c r="M1295" s="8">
        <f t="shared" si="162"/>
        <v>3365.1312750000002</v>
      </c>
      <c r="N1295" s="8">
        <f t="shared" si="163"/>
        <v>1529.605125</v>
      </c>
      <c r="O1295" s="8">
        <f t="shared" si="164"/>
        <v>6118.4205000000002</v>
      </c>
    </row>
    <row r="1296" spans="1:15" outlineLevel="2" x14ac:dyDescent="0.25">
      <c r="A1296" s="1" t="s">
        <v>1083</v>
      </c>
      <c r="B1296" s="1" t="s">
        <v>389</v>
      </c>
      <c r="C1296" s="13">
        <v>153.971</v>
      </c>
      <c r="D1296" s="13">
        <v>4561.3600999999999</v>
      </c>
      <c r="E1296" s="13">
        <v>124.04050000000001</v>
      </c>
      <c r="F1296" s="13">
        <v>7259.3891000000003</v>
      </c>
      <c r="G1296" s="8">
        <v>12098.760699999999</v>
      </c>
      <c r="H1296" s="8">
        <f>+'Current &amp; Proposed Revenues'!D1296*1.08+'Current &amp; Proposed Revenues'!F1296*5.56</f>
        <v>8931.1239999999998</v>
      </c>
      <c r="I1296" s="8">
        <f>(+C1296+E1296+'Current &amp; Proposed Revenues'!D1296*0.79+'Current &amp; Proposed Revenues'!F1296*0.85)*0.8</f>
        <v>2534.1093600000004</v>
      </c>
      <c r="J1296" s="8">
        <f>(+C1296+E1296+'Current &amp; Proposed Revenues'!D1296*0.79+'Current &amp; Proposed Revenues'!F1296*0.85)*0.2</f>
        <v>633.52734000000009</v>
      </c>
      <c r="K1296" s="8">
        <f t="shared" si="160"/>
        <v>12098.760700000001</v>
      </c>
      <c r="L1296" s="8">
        <f t="shared" si="161"/>
        <v>2419.7521400000001</v>
      </c>
      <c r="M1296" s="8">
        <f t="shared" si="162"/>
        <v>6654.3183849999996</v>
      </c>
      <c r="N1296" s="8">
        <f t="shared" si="163"/>
        <v>3024.6901749999997</v>
      </c>
      <c r="O1296" s="8">
        <f t="shared" si="164"/>
        <v>12098.760699999999</v>
      </c>
    </row>
    <row r="1297" spans="1:15" outlineLevel="2" x14ac:dyDescent="0.25">
      <c r="A1297" s="1" t="s">
        <v>1083</v>
      </c>
      <c r="B1297" s="1" t="s">
        <v>1093</v>
      </c>
      <c r="C1297" s="13">
        <v>385.73329999999999</v>
      </c>
      <c r="D1297" s="13">
        <v>1687.5441000000001</v>
      </c>
      <c r="E1297" s="13">
        <v>236.06200000000001</v>
      </c>
      <c r="F1297" s="13">
        <v>7940.7721000000001</v>
      </c>
      <c r="G1297" s="8">
        <v>10250.111499999999</v>
      </c>
      <c r="H1297" s="8">
        <f>+'Current &amp; Proposed Revenues'!D1297*1.08+'Current &amp; Proposed Revenues'!F1297*5.56</f>
        <v>7862.4079999999985</v>
      </c>
      <c r="I1297" s="8">
        <f>(+C1297+E1297+'Current &amp; Proposed Revenues'!D1297*0.79+'Current &amp; Proposed Revenues'!F1297*0.85)*0.8</f>
        <v>1910.1628000000001</v>
      </c>
      <c r="J1297" s="8">
        <f>(+C1297+E1297+'Current &amp; Proposed Revenues'!D1297*0.79+'Current &amp; Proposed Revenues'!F1297*0.85)*0.2</f>
        <v>477.54070000000002</v>
      </c>
      <c r="K1297" s="8">
        <f t="shared" si="160"/>
        <v>10250.111499999997</v>
      </c>
      <c r="L1297" s="8">
        <f t="shared" si="161"/>
        <v>2050.0223000000001</v>
      </c>
      <c r="M1297" s="8">
        <f t="shared" si="162"/>
        <v>5637.5613249999997</v>
      </c>
      <c r="N1297" s="8">
        <f t="shared" si="163"/>
        <v>2562.5278749999998</v>
      </c>
      <c r="O1297" s="8">
        <f t="shared" si="164"/>
        <v>10250.111499999999</v>
      </c>
    </row>
    <row r="1298" spans="1:15" outlineLevel="2" x14ac:dyDescent="0.25">
      <c r="A1298" s="1" t="s">
        <v>1083</v>
      </c>
      <c r="B1298" s="1" t="s">
        <v>1094</v>
      </c>
      <c r="C1298" s="13">
        <v>524.2124</v>
      </c>
      <c r="D1298" s="13">
        <v>3153.8485000000001</v>
      </c>
      <c r="E1298" s="13">
        <v>374.51850000000002</v>
      </c>
      <c r="F1298" s="13">
        <v>1533.8489</v>
      </c>
      <c r="G1298" s="8">
        <v>5586.4282999999996</v>
      </c>
      <c r="H1298" s="8">
        <f>+'Current &amp; Proposed Revenues'!D1298*1.08+'Current &amp; Proposed Revenues'!F1298*5.56</f>
        <v>3151.9264000000003</v>
      </c>
      <c r="I1298" s="8">
        <f>(+C1298+E1298+'Current &amp; Proposed Revenues'!D1298*0.79+'Current &amp; Proposed Revenues'!F1298*0.85)*0.8</f>
        <v>1947.6015200000002</v>
      </c>
      <c r="J1298" s="8">
        <f>(+C1298+E1298+'Current &amp; Proposed Revenues'!D1298*0.79+'Current &amp; Proposed Revenues'!F1298*0.85)*0.2</f>
        <v>486.90038000000004</v>
      </c>
      <c r="K1298" s="8">
        <f t="shared" si="160"/>
        <v>5586.4283000000005</v>
      </c>
      <c r="L1298" s="8">
        <f t="shared" si="161"/>
        <v>1117.28566</v>
      </c>
      <c r="M1298" s="8">
        <f t="shared" si="162"/>
        <v>3072.5355650000001</v>
      </c>
      <c r="N1298" s="8">
        <f t="shared" si="163"/>
        <v>1396.6070749999999</v>
      </c>
      <c r="O1298" s="8">
        <f t="shared" si="164"/>
        <v>5586.4282999999996</v>
      </c>
    </row>
    <row r="1299" spans="1:15" outlineLevel="2" x14ac:dyDescent="0.25">
      <c r="A1299" s="1" t="s">
        <v>1083</v>
      </c>
      <c r="B1299" s="1" t="s">
        <v>1095</v>
      </c>
      <c r="C1299" s="13">
        <v>233.01839999999999</v>
      </c>
      <c r="D1299" s="13">
        <v>3158.8227000000002</v>
      </c>
      <c r="E1299" s="13">
        <v>396.09999999999997</v>
      </c>
      <c r="F1299" s="13">
        <v>4182.3326999999999</v>
      </c>
      <c r="G1299" s="8">
        <v>7970.2737999999999</v>
      </c>
      <c r="H1299" s="8">
        <f>+'Current &amp; Proposed Revenues'!D1299*1.08+'Current &amp; Proposed Revenues'!F1299*5.56</f>
        <v>5452.08</v>
      </c>
      <c r="I1299" s="8">
        <f>(+C1299+E1299+'Current &amp; Proposed Revenues'!D1299*0.79+'Current &amp; Proposed Revenues'!F1299*0.85)*0.8</f>
        <v>2014.5550400000002</v>
      </c>
      <c r="J1299" s="8">
        <f>(+C1299+E1299+'Current &amp; Proposed Revenues'!D1299*0.79+'Current &amp; Proposed Revenues'!F1299*0.85)*0.2</f>
        <v>503.63876000000005</v>
      </c>
      <c r="K1299" s="8">
        <f t="shared" si="160"/>
        <v>7970.2737999999999</v>
      </c>
      <c r="L1299" s="8">
        <f t="shared" si="161"/>
        <v>1594.05476</v>
      </c>
      <c r="M1299" s="8">
        <f t="shared" si="162"/>
        <v>4383.6505900000002</v>
      </c>
      <c r="N1299" s="8">
        <f t="shared" si="163"/>
        <v>1992.56845</v>
      </c>
      <c r="O1299" s="8">
        <f t="shared" si="164"/>
        <v>7970.2737999999999</v>
      </c>
    </row>
    <row r="1300" spans="1:15" outlineLevel="2" x14ac:dyDescent="0.25">
      <c r="A1300" s="1" t="s">
        <v>1083</v>
      </c>
      <c r="B1300" s="1" t="s">
        <v>1096</v>
      </c>
      <c r="C1300" s="13">
        <v>0</v>
      </c>
      <c r="D1300" s="13">
        <v>0</v>
      </c>
      <c r="E1300" s="13">
        <v>0</v>
      </c>
      <c r="F1300" s="13">
        <v>281.27080000000001</v>
      </c>
      <c r="G1300" s="8">
        <v>281.27080000000001</v>
      </c>
      <c r="H1300" s="8">
        <f>+'Current &amp; Proposed Revenues'!D1300*1.08+'Current &amp; Proposed Revenues'!F1300*5.56</f>
        <v>243.97280000000001</v>
      </c>
      <c r="I1300" s="8">
        <f>(+C1300+E1300+'Current &amp; Proposed Revenues'!D1300*0.79+'Current &amp; Proposed Revenues'!F1300*0.85)*0.8</f>
        <v>29.838400000000004</v>
      </c>
      <c r="J1300" s="8">
        <f>(+C1300+E1300+'Current &amp; Proposed Revenues'!D1300*0.79+'Current &amp; Proposed Revenues'!F1300*0.85)*0.2</f>
        <v>7.4596000000000009</v>
      </c>
      <c r="K1300" s="8">
        <f t="shared" si="160"/>
        <v>281.27080000000001</v>
      </c>
      <c r="L1300" s="8">
        <f t="shared" si="161"/>
        <v>56.254160000000006</v>
      </c>
      <c r="M1300" s="8">
        <f t="shared" si="162"/>
        <v>154.69894000000002</v>
      </c>
      <c r="N1300" s="8">
        <f t="shared" si="163"/>
        <v>70.317700000000002</v>
      </c>
      <c r="O1300" s="8">
        <f t="shared" si="164"/>
        <v>281.27080000000001</v>
      </c>
    </row>
    <row r="1301" spans="1:15" outlineLevel="2" x14ac:dyDescent="0.25">
      <c r="A1301" s="1" t="s">
        <v>1083</v>
      </c>
      <c r="B1301" s="1" t="s">
        <v>1097</v>
      </c>
      <c r="C1301" s="13">
        <v>171.53270000000001</v>
      </c>
      <c r="D1301" s="13">
        <v>584.05709999999999</v>
      </c>
      <c r="E1301" s="13">
        <v>354.399</v>
      </c>
      <c r="F1301" s="13">
        <v>1097.7125000000001</v>
      </c>
      <c r="G1301" s="8">
        <v>2207.7013000000002</v>
      </c>
      <c r="H1301" s="8">
        <f>+'Current &amp; Proposed Revenues'!D1301*1.08+'Current &amp; Proposed Revenues'!F1301*5.56</f>
        <v>1289.4664</v>
      </c>
      <c r="I1301" s="8">
        <f>(+C1301+E1301+'Current &amp; Proposed Revenues'!D1301*0.79+'Current &amp; Proposed Revenues'!F1301*0.85)*0.8</f>
        <v>734.58791999999994</v>
      </c>
      <c r="J1301" s="8">
        <f>(+C1301+E1301+'Current &amp; Proposed Revenues'!D1301*0.79+'Current &amp; Proposed Revenues'!F1301*0.85)*0.2</f>
        <v>183.64697999999999</v>
      </c>
      <c r="K1301" s="8">
        <f t="shared" si="160"/>
        <v>2207.7012999999997</v>
      </c>
      <c r="L1301" s="8">
        <f t="shared" si="161"/>
        <v>441.54026000000005</v>
      </c>
      <c r="M1301" s="8">
        <f t="shared" si="162"/>
        <v>1214.2357150000003</v>
      </c>
      <c r="N1301" s="8">
        <f t="shared" si="163"/>
        <v>551.92532500000004</v>
      </c>
      <c r="O1301" s="8">
        <f t="shared" si="164"/>
        <v>2207.7013000000002</v>
      </c>
    </row>
    <row r="1302" spans="1:15" outlineLevel="2" x14ac:dyDescent="0.25">
      <c r="A1302" s="1" t="s">
        <v>1083</v>
      </c>
      <c r="B1302" s="1" t="s">
        <v>367</v>
      </c>
      <c r="C1302" s="13">
        <v>1284.3978</v>
      </c>
      <c r="D1302" s="13">
        <v>723.57780000000002</v>
      </c>
      <c r="E1302" s="13">
        <v>62.9</v>
      </c>
      <c r="F1302" s="13">
        <v>3248.9085</v>
      </c>
      <c r="G1302" s="8">
        <v>5319.7840999999999</v>
      </c>
      <c r="H1302" s="8">
        <f>+'Current &amp; Proposed Revenues'!D1302*1.08+'Current &amp; Proposed Revenues'!F1302*5.56</f>
        <v>3235.9811999999997</v>
      </c>
      <c r="I1302" s="8">
        <f>(+C1302+E1302+'Current &amp; Proposed Revenues'!D1302*0.79+'Current &amp; Proposed Revenues'!F1302*0.85)*0.8</f>
        <v>1667.0423200000002</v>
      </c>
      <c r="J1302" s="8">
        <f>(+C1302+E1302+'Current &amp; Proposed Revenues'!D1302*0.79+'Current &amp; Proposed Revenues'!F1302*0.85)*0.2</f>
        <v>416.76058000000006</v>
      </c>
      <c r="K1302" s="8">
        <f t="shared" si="160"/>
        <v>5319.7840999999999</v>
      </c>
      <c r="L1302" s="8">
        <f t="shared" si="161"/>
        <v>1063.9568200000001</v>
      </c>
      <c r="M1302" s="8">
        <f t="shared" si="162"/>
        <v>2925.8812550000002</v>
      </c>
      <c r="N1302" s="8">
        <f t="shared" si="163"/>
        <v>1329.946025</v>
      </c>
      <c r="O1302" s="8">
        <f t="shared" si="164"/>
        <v>5319.7841000000008</v>
      </c>
    </row>
    <row r="1303" spans="1:15" outlineLevel="2" x14ac:dyDescent="0.25">
      <c r="A1303" s="1" t="s">
        <v>1083</v>
      </c>
      <c r="B1303" s="1" t="s">
        <v>1098</v>
      </c>
      <c r="C1303" s="13">
        <v>586.18000000000006</v>
      </c>
      <c r="D1303" s="13">
        <v>44.88</v>
      </c>
      <c r="E1303" s="13">
        <v>167.45</v>
      </c>
      <c r="F1303" s="13">
        <v>480.75</v>
      </c>
      <c r="G1303" s="8">
        <v>1279.26</v>
      </c>
      <c r="H1303" s="8">
        <f>+'Current &amp; Proposed Revenues'!D1303*1.08+'Current &amp; Proposed Revenues'!F1303*5.56</f>
        <v>442.91999999999996</v>
      </c>
      <c r="I1303" s="8">
        <f>(+C1303+E1303+'Current &amp; Proposed Revenues'!D1303*0.79+'Current &amp; Proposed Revenues'!F1303*0.85)*0.8</f>
        <v>669.07200000000012</v>
      </c>
      <c r="J1303" s="8">
        <f>(+C1303+E1303+'Current &amp; Proposed Revenues'!D1303*0.79+'Current &amp; Proposed Revenues'!F1303*0.85)*0.2</f>
        <v>167.26800000000003</v>
      </c>
      <c r="K1303" s="8">
        <f t="shared" si="160"/>
        <v>1279.2600000000002</v>
      </c>
      <c r="L1303" s="8">
        <f t="shared" si="161"/>
        <v>255.852</v>
      </c>
      <c r="M1303" s="8">
        <f t="shared" si="162"/>
        <v>703.59300000000007</v>
      </c>
      <c r="N1303" s="8">
        <f t="shared" si="163"/>
        <v>319.815</v>
      </c>
      <c r="O1303" s="8">
        <f t="shared" si="164"/>
        <v>1279.26</v>
      </c>
    </row>
    <row r="1304" spans="1:15" outlineLevel="2" x14ac:dyDescent="0.25">
      <c r="A1304" s="1" t="s">
        <v>1083</v>
      </c>
      <c r="B1304" s="1" t="s">
        <v>1099</v>
      </c>
      <c r="C1304" s="13">
        <v>682.73537999999996</v>
      </c>
      <c r="D1304" s="13">
        <v>1820.0709999999999</v>
      </c>
      <c r="E1304" s="13">
        <v>529.04849999999999</v>
      </c>
      <c r="F1304" s="13">
        <v>3256.28</v>
      </c>
      <c r="G1304" s="8">
        <v>6288.1348799999996</v>
      </c>
      <c r="H1304" s="8">
        <f>+'Current &amp; Proposed Revenues'!D1304*1.08+'Current &amp; Proposed Revenues'!F1304*5.56</f>
        <v>3875.6440000000002</v>
      </c>
      <c r="I1304" s="8">
        <f>(+C1304+E1304+'Current &amp; Proposed Revenues'!D1304*0.79+'Current &amp; Proposed Revenues'!F1304*0.85)*0.8</f>
        <v>1929.9927040000002</v>
      </c>
      <c r="J1304" s="8">
        <f>(+C1304+E1304+'Current &amp; Proposed Revenues'!D1304*0.79+'Current &amp; Proposed Revenues'!F1304*0.85)*0.2</f>
        <v>482.49817600000006</v>
      </c>
      <c r="K1304" s="8">
        <f t="shared" si="160"/>
        <v>6288.1348800000005</v>
      </c>
      <c r="L1304" s="8">
        <f t="shared" si="161"/>
        <v>1257.626976</v>
      </c>
      <c r="M1304" s="8">
        <f t="shared" si="162"/>
        <v>3458.4741840000002</v>
      </c>
      <c r="N1304" s="8">
        <f t="shared" si="163"/>
        <v>1572.0337199999999</v>
      </c>
      <c r="O1304" s="8">
        <f t="shared" si="164"/>
        <v>6288.1348799999996</v>
      </c>
    </row>
    <row r="1305" spans="1:15" outlineLevel="2" x14ac:dyDescent="0.25">
      <c r="A1305" s="1" t="s">
        <v>1083</v>
      </c>
      <c r="B1305" s="1" t="s">
        <v>1100</v>
      </c>
      <c r="C1305" s="13">
        <v>1481.0525</v>
      </c>
      <c r="D1305" s="13">
        <v>1921.1818999999998</v>
      </c>
      <c r="E1305" s="13">
        <v>99.628499999999988</v>
      </c>
      <c r="F1305" s="13">
        <v>2123.3125</v>
      </c>
      <c r="G1305" s="8">
        <v>5625.1754000000001</v>
      </c>
      <c r="H1305" s="8">
        <f>+'Current &amp; Proposed Revenues'!D1305*1.08+'Current &amp; Proposed Revenues'!F1305*5.56</f>
        <v>2951.3095999999996</v>
      </c>
      <c r="I1305" s="8">
        <f>(+C1305+E1305+'Current &amp; Proposed Revenues'!D1305*0.79+'Current &amp; Proposed Revenues'!F1305*0.85)*0.8</f>
        <v>2139.0926400000003</v>
      </c>
      <c r="J1305" s="8">
        <f>(+C1305+E1305+'Current &amp; Proposed Revenues'!D1305*0.79+'Current &amp; Proposed Revenues'!F1305*0.85)*0.2</f>
        <v>534.77316000000008</v>
      </c>
      <c r="K1305" s="8">
        <f t="shared" si="160"/>
        <v>5625.1753999999992</v>
      </c>
      <c r="L1305" s="8">
        <f t="shared" si="161"/>
        <v>1125.0350800000001</v>
      </c>
      <c r="M1305" s="8">
        <f t="shared" si="162"/>
        <v>3093.8464700000004</v>
      </c>
      <c r="N1305" s="8">
        <f t="shared" si="163"/>
        <v>1406.29385</v>
      </c>
      <c r="O1305" s="8">
        <f t="shared" si="164"/>
        <v>5625.1754000000001</v>
      </c>
    </row>
    <row r="1306" spans="1:15" outlineLevel="1" x14ac:dyDescent="0.25">
      <c r="A1306" s="23" t="s">
        <v>1208</v>
      </c>
      <c r="B1306" s="22"/>
      <c r="C1306" s="13">
        <f t="shared" ref="C1306:O1306" si="165">SUBTOTAL(9,C1284:C1305)</f>
        <v>11270.939480000001</v>
      </c>
      <c r="D1306" s="13">
        <f t="shared" si="165"/>
        <v>41556.804299999996</v>
      </c>
      <c r="E1306" s="13">
        <f t="shared" si="165"/>
        <v>4514.0184999999992</v>
      </c>
      <c r="F1306" s="13">
        <f t="shared" si="165"/>
        <v>83201.351299999995</v>
      </c>
      <c r="G1306" s="8">
        <f t="shared" si="165"/>
        <v>140543.11358</v>
      </c>
      <c r="H1306" s="8">
        <f t="shared" si="165"/>
        <v>96169.131999999998</v>
      </c>
      <c r="I1306" s="8">
        <f t="shared" si="165"/>
        <v>35499.185264</v>
      </c>
      <c r="J1306" s="8">
        <f t="shared" si="165"/>
        <v>8874.7963159999999</v>
      </c>
      <c r="K1306" s="8">
        <f t="shared" si="165"/>
        <v>140543.11358</v>
      </c>
      <c r="L1306" s="8">
        <f t="shared" si="165"/>
        <v>28108.622716000002</v>
      </c>
      <c r="M1306" s="8">
        <f t="shared" si="165"/>
        <v>77298.712469000006</v>
      </c>
      <c r="N1306" s="8">
        <f t="shared" si="165"/>
        <v>35135.778395000001</v>
      </c>
      <c r="O1306" s="8">
        <f t="shared" si="165"/>
        <v>140543.11358</v>
      </c>
    </row>
    <row r="1307" spans="1:15" outlineLevel="2" x14ac:dyDescent="0.25">
      <c r="A1307" s="1" t="s">
        <v>1101</v>
      </c>
      <c r="B1307" s="1" t="s">
        <v>1102</v>
      </c>
      <c r="C1307" s="13">
        <v>0</v>
      </c>
      <c r="D1307" s="13">
        <v>312.29000000000002</v>
      </c>
      <c r="E1307" s="13">
        <v>0</v>
      </c>
      <c r="F1307" s="13">
        <v>342.935</v>
      </c>
      <c r="G1307" s="8">
        <v>655.22500000000002</v>
      </c>
      <c r="H1307" s="8">
        <f>+'Current &amp; Proposed Revenues'!D1307*1.08+'Current &amp; Proposed Revenues'!F1307*5.56</f>
        <v>477.82</v>
      </c>
      <c r="I1307" s="8">
        <f>(+C1307+E1307+'Current &amp; Proposed Revenues'!D1307*0.79+'Current &amp; Proposed Revenues'!F1307*0.85)*0.8</f>
        <v>141.92400000000001</v>
      </c>
      <c r="J1307" s="8">
        <f>(+C1307+E1307+'Current &amp; Proposed Revenues'!D1307*0.79+'Current &amp; Proposed Revenues'!F1307*0.85)*0.2</f>
        <v>35.481000000000002</v>
      </c>
      <c r="K1307" s="8">
        <f t="shared" si="160"/>
        <v>655.22500000000002</v>
      </c>
      <c r="L1307" s="8">
        <f t="shared" si="161"/>
        <v>131.04500000000002</v>
      </c>
      <c r="M1307" s="8">
        <f t="shared" si="162"/>
        <v>360.37375000000003</v>
      </c>
      <c r="N1307" s="8">
        <f t="shared" si="163"/>
        <v>163.80625000000001</v>
      </c>
      <c r="O1307" s="8">
        <f t="shared" si="164"/>
        <v>655.22500000000002</v>
      </c>
    </row>
    <row r="1308" spans="1:15" outlineLevel="2" x14ac:dyDescent="0.25">
      <c r="A1308" s="1" t="s">
        <v>1101</v>
      </c>
      <c r="B1308" s="1" t="s">
        <v>1103</v>
      </c>
      <c r="C1308" s="13">
        <v>0</v>
      </c>
      <c r="D1308" s="13">
        <v>570.35</v>
      </c>
      <c r="E1308" s="13">
        <v>0</v>
      </c>
      <c r="F1308" s="13">
        <v>891.18230000000005</v>
      </c>
      <c r="G1308" s="8">
        <v>1461.5323000000001</v>
      </c>
      <c r="H1308" s="8">
        <f>+'Current &amp; Proposed Revenues'!D1308*1.08+'Current &amp; Proposed Revenues'!F1308*5.56</f>
        <v>1102.4068</v>
      </c>
      <c r="I1308" s="8">
        <f>(+C1308+E1308+'Current &amp; Proposed Revenues'!D1308*0.79+'Current &amp; Proposed Revenues'!F1308*0.85)*0.8</f>
        <v>287.30040000000002</v>
      </c>
      <c r="J1308" s="8">
        <f>(+C1308+E1308+'Current &amp; Proposed Revenues'!D1308*0.79+'Current &amp; Proposed Revenues'!F1308*0.85)*0.2</f>
        <v>71.825100000000006</v>
      </c>
      <c r="K1308" s="8">
        <f t="shared" si="160"/>
        <v>1461.5323000000001</v>
      </c>
      <c r="L1308" s="8">
        <f t="shared" si="161"/>
        <v>292.30646000000002</v>
      </c>
      <c r="M1308" s="8">
        <f t="shared" si="162"/>
        <v>803.8427650000001</v>
      </c>
      <c r="N1308" s="8">
        <f t="shared" si="163"/>
        <v>365.38307500000002</v>
      </c>
      <c r="O1308" s="8">
        <f t="shared" si="164"/>
        <v>1461.5323000000001</v>
      </c>
    </row>
    <row r="1309" spans="1:15" outlineLevel="2" x14ac:dyDescent="0.25">
      <c r="A1309" s="1" t="s">
        <v>1101</v>
      </c>
      <c r="B1309" s="1" t="s">
        <v>1104</v>
      </c>
      <c r="C1309" s="13">
        <v>0</v>
      </c>
      <c r="D1309" s="13">
        <v>2306.1775000000002</v>
      </c>
      <c r="E1309" s="13">
        <v>0</v>
      </c>
      <c r="F1309" s="13">
        <v>551.26</v>
      </c>
      <c r="G1309" s="8">
        <v>2857.4375</v>
      </c>
      <c r="H1309" s="8">
        <f>+'Current &amp; Proposed Revenues'!D1309*1.08+'Current &amp; Proposed Revenues'!F1309*5.56</f>
        <v>1810.0700000000002</v>
      </c>
      <c r="I1309" s="8">
        <f>(+C1309+E1309+'Current &amp; Proposed Revenues'!D1309*0.79+'Current &amp; Proposed Revenues'!F1309*0.85)*0.8</f>
        <v>837.89400000000012</v>
      </c>
      <c r="J1309" s="8">
        <f>(+C1309+E1309+'Current &amp; Proposed Revenues'!D1309*0.79+'Current &amp; Proposed Revenues'!F1309*0.85)*0.2</f>
        <v>209.47350000000003</v>
      </c>
      <c r="K1309" s="8">
        <f t="shared" si="160"/>
        <v>2857.4375000000005</v>
      </c>
      <c r="L1309" s="8">
        <f t="shared" si="161"/>
        <v>571.48750000000007</v>
      </c>
      <c r="M1309" s="8">
        <f t="shared" si="162"/>
        <v>1571.590625</v>
      </c>
      <c r="N1309" s="8">
        <f t="shared" si="163"/>
        <v>714.359375</v>
      </c>
      <c r="O1309" s="8">
        <f t="shared" si="164"/>
        <v>2857.4375</v>
      </c>
    </row>
    <row r="1310" spans="1:15" outlineLevel="2" x14ac:dyDescent="0.25">
      <c r="A1310" s="1" t="s">
        <v>1101</v>
      </c>
      <c r="B1310" s="1" t="s">
        <v>521</v>
      </c>
      <c r="C1310" s="13">
        <v>33.97</v>
      </c>
      <c r="D1310" s="13">
        <v>946.59400000000005</v>
      </c>
      <c r="E1310" s="13">
        <v>0</v>
      </c>
      <c r="F1310" s="13">
        <v>0</v>
      </c>
      <c r="G1310" s="8">
        <v>980.56400000000008</v>
      </c>
      <c r="H1310" s="8">
        <f>+'Current &amp; Proposed Revenues'!D1310*1.08+'Current &amp; Proposed Revenues'!F1310*5.56</f>
        <v>546.69600000000003</v>
      </c>
      <c r="I1310" s="8">
        <f>(+C1310+E1310+'Current &amp; Proposed Revenues'!D1310*0.79+'Current &amp; Proposed Revenues'!F1310*0.85)*0.8</f>
        <v>347.09440000000006</v>
      </c>
      <c r="J1310" s="8">
        <f>(+C1310+E1310+'Current &amp; Proposed Revenues'!D1310*0.79+'Current &amp; Proposed Revenues'!F1310*0.85)*0.2</f>
        <v>86.773600000000016</v>
      </c>
      <c r="K1310" s="8">
        <f t="shared" si="160"/>
        <v>980.56400000000008</v>
      </c>
      <c r="L1310" s="8">
        <f t="shared" si="161"/>
        <v>196.11280000000002</v>
      </c>
      <c r="M1310" s="8">
        <f t="shared" si="162"/>
        <v>539.31020000000012</v>
      </c>
      <c r="N1310" s="8">
        <f t="shared" si="163"/>
        <v>245.14100000000002</v>
      </c>
      <c r="O1310" s="8">
        <f t="shared" si="164"/>
        <v>980.56400000000008</v>
      </c>
    </row>
    <row r="1311" spans="1:15" outlineLevel="2" x14ac:dyDescent="0.25">
      <c r="A1311" s="1" t="s">
        <v>1101</v>
      </c>
      <c r="B1311" s="1" t="s">
        <v>1105</v>
      </c>
      <c r="C1311" s="13">
        <v>32.982500000000002</v>
      </c>
      <c r="D1311" s="13">
        <v>195.88250000000002</v>
      </c>
      <c r="E1311" s="13">
        <v>0</v>
      </c>
      <c r="F1311" s="13">
        <v>0</v>
      </c>
      <c r="G1311" s="8">
        <v>228.86500000000001</v>
      </c>
      <c r="H1311" s="8">
        <f>+'Current &amp; Proposed Revenues'!D1311*1.08+'Current &amp; Proposed Revenues'!F1311*5.56</f>
        <v>113.13000000000001</v>
      </c>
      <c r="I1311" s="8">
        <f>(+C1311+E1311+'Current &amp; Proposed Revenues'!D1311*0.79+'Current &amp; Proposed Revenues'!F1311*0.85)*0.8</f>
        <v>92.588000000000008</v>
      </c>
      <c r="J1311" s="8">
        <f>(+C1311+E1311+'Current &amp; Proposed Revenues'!D1311*0.79+'Current &amp; Proposed Revenues'!F1311*0.85)*0.2</f>
        <v>23.147000000000002</v>
      </c>
      <c r="K1311" s="8">
        <f t="shared" si="160"/>
        <v>228.86500000000001</v>
      </c>
      <c r="L1311" s="8">
        <f t="shared" si="161"/>
        <v>45.773000000000003</v>
      </c>
      <c r="M1311" s="8">
        <f t="shared" si="162"/>
        <v>125.87575000000001</v>
      </c>
      <c r="N1311" s="8">
        <f t="shared" si="163"/>
        <v>57.216250000000002</v>
      </c>
      <c r="O1311" s="8">
        <f t="shared" si="164"/>
        <v>228.86500000000001</v>
      </c>
    </row>
    <row r="1312" spans="1:15" outlineLevel="2" x14ac:dyDescent="0.25">
      <c r="A1312" s="1" t="s">
        <v>1101</v>
      </c>
      <c r="B1312" s="1" t="s">
        <v>1106</v>
      </c>
      <c r="C1312" s="13">
        <v>0</v>
      </c>
      <c r="D1312" s="13">
        <v>252.26300000000003</v>
      </c>
      <c r="E1312" s="13">
        <v>0</v>
      </c>
      <c r="F1312" s="13">
        <v>0</v>
      </c>
      <c r="G1312" s="8">
        <v>252.26300000000003</v>
      </c>
      <c r="H1312" s="8">
        <f>+'Current &amp; Proposed Revenues'!D1312*1.08+'Current &amp; Proposed Revenues'!F1312*5.56</f>
        <v>145.69200000000001</v>
      </c>
      <c r="I1312" s="8">
        <f>(+C1312+E1312+'Current &amp; Proposed Revenues'!D1312*0.79+'Current &amp; Proposed Revenues'!F1312*0.85)*0.8</f>
        <v>85.256800000000013</v>
      </c>
      <c r="J1312" s="8">
        <f>(+C1312+E1312+'Current &amp; Proposed Revenues'!D1312*0.79+'Current &amp; Proposed Revenues'!F1312*0.85)*0.2</f>
        <v>21.314200000000003</v>
      </c>
      <c r="K1312" s="8">
        <f t="shared" si="160"/>
        <v>252.26300000000001</v>
      </c>
      <c r="L1312" s="8">
        <f t="shared" si="161"/>
        <v>50.452600000000011</v>
      </c>
      <c r="M1312" s="8">
        <f t="shared" si="162"/>
        <v>138.74465000000004</v>
      </c>
      <c r="N1312" s="8">
        <f t="shared" si="163"/>
        <v>63.065750000000008</v>
      </c>
      <c r="O1312" s="8">
        <f t="shared" si="164"/>
        <v>252.26300000000006</v>
      </c>
    </row>
    <row r="1313" spans="1:15" outlineLevel="2" x14ac:dyDescent="0.25">
      <c r="A1313" s="1" t="s">
        <v>1101</v>
      </c>
      <c r="B1313" s="1" t="s">
        <v>9</v>
      </c>
      <c r="C1313" s="13">
        <v>0</v>
      </c>
      <c r="D1313" s="13">
        <v>395.67330000000004</v>
      </c>
      <c r="E1313" s="13">
        <v>0</v>
      </c>
      <c r="F1313" s="13">
        <v>179.48000000000002</v>
      </c>
      <c r="G1313" s="8">
        <v>575.15330000000006</v>
      </c>
      <c r="H1313" s="8">
        <f>+'Current &amp; Proposed Revenues'!D1313*1.08+'Current &amp; Proposed Revenues'!F1313*5.56</f>
        <v>384.19720000000001</v>
      </c>
      <c r="I1313" s="8">
        <f>(+C1313+E1313+'Current &amp; Proposed Revenues'!D1313*0.79+'Current &amp; Proposed Revenues'!F1313*0.85)*0.8</f>
        <v>152.76488000000003</v>
      </c>
      <c r="J1313" s="8">
        <f>(+C1313+E1313+'Current &amp; Proposed Revenues'!D1313*0.79+'Current &amp; Proposed Revenues'!F1313*0.85)*0.2</f>
        <v>38.191220000000008</v>
      </c>
      <c r="K1313" s="8">
        <f t="shared" si="160"/>
        <v>575.15330000000006</v>
      </c>
      <c r="L1313" s="8">
        <f t="shared" si="161"/>
        <v>115.03066000000001</v>
      </c>
      <c r="M1313" s="8">
        <f t="shared" si="162"/>
        <v>316.33431500000006</v>
      </c>
      <c r="N1313" s="8">
        <f t="shared" si="163"/>
        <v>143.78832500000001</v>
      </c>
      <c r="O1313" s="8">
        <f t="shared" si="164"/>
        <v>575.15330000000006</v>
      </c>
    </row>
    <row r="1314" spans="1:15" outlineLevel="2" x14ac:dyDescent="0.25">
      <c r="A1314" s="1" t="s">
        <v>1101</v>
      </c>
      <c r="B1314" s="1" t="s">
        <v>1107</v>
      </c>
      <c r="C1314" s="13">
        <v>7.9</v>
      </c>
      <c r="D1314" s="13">
        <v>437.46780000000001</v>
      </c>
      <c r="E1314" s="13">
        <v>0</v>
      </c>
      <c r="F1314" s="13">
        <v>173.07</v>
      </c>
      <c r="G1314" s="8">
        <v>618.43779999999992</v>
      </c>
      <c r="H1314" s="8">
        <f>+'Current &amp; Proposed Revenues'!D1314*1.08+'Current &amp; Proposed Revenues'!F1314*5.56</f>
        <v>402.77519999999998</v>
      </c>
      <c r="I1314" s="8">
        <f>(+C1314+E1314+'Current &amp; Proposed Revenues'!D1314*0.79+'Current &amp; Proposed Revenues'!F1314*0.85)*0.8</f>
        <v>172.53008</v>
      </c>
      <c r="J1314" s="8">
        <f>(+C1314+E1314+'Current &amp; Proposed Revenues'!D1314*0.79+'Current &amp; Proposed Revenues'!F1314*0.85)*0.2</f>
        <v>43.13252</v>
      </c>
      <c r="K1314" s="8">
        <f t="shared" si="160"/>
        <v>618.43780000000004</v>
      </c>
      <c r="L1314" s="8">
        <f t="shared" si="161"/>
        <v>123.68755999999999</v>
      </c>
      <c r="M1314" s="8">
        <f t="shared" si="162"/>
        <v>340.14078999999998</v>
      </c>
      <c r="N1314" s="8">
        <f t="shared" si="163"/>
        <v>154.60944999999998</v>
      </c>
      <c r="O1314" s="8">
        <f t="shared" si="164"/>
        <v>618.43779999999992</v>
      </c>
    </row>
    <row r="1315" spans="1:15" outlineLevel="2" x14ac:dyDescent="0.25">
      <c r="A1315" s="1" t="s">
        <v>1101</v>
      </c>
      <c r="B1315" s="1" t="s">
        <v>1108</v>
      </c>
      <c r="C1315" s="13">
        <v>0</v>
      </c>
      <c r="D1315" s="13">
        <v>576.78280000000007</v>
      </c>
      <c r="E1315" s="13">
        <v>0</v>
      </c>
      <c r="F1315" s="13">
        <v>153.84</v>
      </c>
      <c r="G1315" s="8">
        <v>730.6228000000001</v>
      </c>
      <c r="H1315" s="8">
        <f>+'Current &amp; Proposed Revenues'!D1315*1.08+'Current &amp; Proposed Revenues'!F1315*5.56</f>
        <v>466.55520000000001</v>
      </c>
      <c r="I1315" s="8">
        <f>(+C1315+E1315+'Current &amp; Proposed Revenues'!D1315*0.79+'Current &amp; Proposed Revenues'!F1315*0.85)*0.8</f>
        <v>211.25408000000004</v>
      </c>
      <c r="J1315" s="8">
        <f>(+C1315+E1315+'Current &amp; Proposed Revenues'!D1315*0.79+'Current &amp; Proposed Revenues'!F1315*0.85)*0.2</f>
        <v>52.813520000000011</v>
      </c>
      <c r="K1315" s="8">
        <f t="shared" si="160"/>
        <v>730.6228000000001</v>
      </c>
      <c r="L1315" s="8">
        <f t="shared" si="161"/>
        <v>146.12456000000003</v>
      </c>
      <c r="M1315" s="8">
        <f t="shared" si="162"/>
        <v>401.8425400000001</v>
      </c>
      <c r="N1315" s="8">
        <f t="shared" si="163"/>
        <v>182.65570000000002</v>
      </c>
      <c r="O1315" s="8">
        <f t="shared" si="164"/>
        <v>730.6228000000001</v>
      </c>
    </row>
    <row r="1316" spans="1:15" outlineLevel="2" x14ac:dyDescent="0.25">
      <c r="A1316" s="1" t="s">
        <v>1101</v>
      </c>
      <c r="B1316" s="1" t="s">
        <v>1109</v>
      </c>
      <c r="C1316" s="13">
        <v>0</v>
      </c>
      <c r="D1316" s="13">
        <v>744.83969999999999</v>
      </c>
      <c r="E1316" s="13">
        <v>0</v>
      </c>
      <c r="F1316" s="13">
        <v>488.95480000000003</v>
      </c>
      <c r="G1316" s="8">
        <v>1233.7945</v>
      </c>
      <c r="H1316" s="8">
        <f>+'Current &amp; Proposed Revenues'!D1316*1.08+'Current &amp; Proposed Revenues'!F1316*5.56</f>
        <v>854.29160000000002</v>
      </c>
      <c r="I1316" s="8">
        <f>(+C1316+E1316+'Current &amp; Proposed Revenues'!D1316*0.79+'Current &amp; Proposed Revenues'!F1316*0.85)*0.8</f>
        <v>303.60231999999996</v>
      </c>
      <c r="J1316" s="8">
        <f>(+C1316+E1316+'Current &amp; Proposed Revenues'!D1316*0.79+'Current &amp; Proposed Revenues'!F1316*0.85)*0.2</f>
        <v>75.900579999999991</v>
      </c>
      <c r="K1316" s="8">
        <f t="shared" si="160"/>
        <v>1233.7945</v>
      </c>
      <c r="L1316" s="8">
        <f t="shared" si="161"/>
        <v>246.75890000000001</v>
      </c>
      <c r="M1316" s="8">
        <f t="shared" si="162"/>
        <v>678.58697500000005</v>
      </c>
      <c r="N1316" s="8">
        <f t="shared" si="163"/>
        <v>308.44862499999999</v>
      </c>
      <c r="O1316" s="8">
        <f t="shared" si="164"/>
        <v>1233.7945</v>
      </c>
    </row>
    <row r="1317" spans="1:15" outlineLevel="2" x14ac:dyDescent="0.25">
      <c r="A1317" s="1" t="s">
        <v>1101</v>
      </c>
      <c r="B1317" s="1" t="s">
        <v>315</v>
      </c>
      <c r="C1317" s="13">
        <v>0</v>
      </c>
      <c r="D1317" s="13">
        <v>1023.8063000000001</v>
      </c>
      <c r="E1317" s="13">
        <v>0</v>
      </c>
      <c r="F1317" s="13">
        <v>269.22000000000003</v>
      </c>
      <c r="G1317" s="8">
        <v>1293.0263</v>
      </c>
      <c r="H1317" s="8">
        <f>+'Current &amp; Proposed Revenues'!D1317*1.08+'Current &amp; Proposed Revenues'!F1317*5.56</f>
        <v>824.80920000000003</v>
      </c>
      <c r="I1317" s="8">
        <f>(+C1317+E1317+'Current &amp; Proposed Revenues'!D1317*0.79+'Current &amp; Proposed Revenues'!F1317*0.85)*0.8</f>
        <v>374.57368000000002</v>
      </c>
      <c r="J1317" s="8">
        <f>(+C1317+E1317+'Current &amp; Proposed Revenues'!D1317*0.79+'Current &amp; Proposed Revenues'!F1317*0.85)*0.2</f>
        <v>93.643420000000006</v>
      </c>
      <c r="K1317" s="8">
        <f t="shared" si="160"/>
        <v>1293.0263000000002</v>
      </c>
      <c r="L1317" s="8">
        <f t="shared" si="161"/>
        <v>258.60525999999999</v>
      </c>
      <c r="M1317" s="8">
        <f t="shared" si="162"/>
        <v>711.16446500000006</v>
      </c>
      <c r="N1317" s="8">
        <f t="shared" si="163"/>
        <v>323.256575</v>
      </c>
      <c r="O1317" s="8">
        <f t="shared" si="164"/>
        <v>1293.0263</v>
      </c>
    </row>
    <row r="1318" spans="1:15" outlineLevel="2" x14ac:dyDescent="0.25">
      <c r="A1318" s="1" t="s">
        <v>1101</v>
      </c>
      <c r="B1318" s="1" t="s">
        <v>590</v>
      </c>
      <c r="C1318" s="13">
        <v>65.570000000000007</v>
      </c>
      <c r="D1318" s="13">
        <v>777.09720000000004</v>
      </c>
      <c r="E1318" s="13">
        <v>19.55</v>
      </c>
      <c r="F1318" s="13">
        <v>826.89</v>
      </c>
      <c r="G1318" s="8">
        <v>1689.1071999999999</v>
      </c>
      <c r="H1318" s="8">
        <f>+'Current &amp; Proposed Revenues'!D1318*1.08+'Current &amp; Proposed Revenues'!F1318*5.56</f>
        <v>1166.0447999999999</v>
      </c>
      <c r="I1318" s="8">
        <f>(+C1318+E1318+'Current &amp; Proposed Revenues'!D1318*0.79+'Current &amp; Proposed Revenues'!F1318*0.85)*0.8</f>
        <v>418.44992000000002</v>
      </c>
      <c r="J1318" s="8">
        <f>(+C1318+E1318+'Current &amp; Proposed Revenues'!D1318*0.79+'Current &amp; Proposed Revenues'!F1318*0.85)*0.2</f>
        <v>104.61248000000001</v>
      </c>
      <c r="K1318" s="8">
        <f t="shared" si="160"/>
        <v>1689.1071999999999</v>
      </c>
      <c r="L1318" s="8">
        <f t="shared" si="161"/>
        <v>337.82144</v>
      </c>
      <c r="M1318" s="8">
        <f t="shared" si="162"/>
        <v>929.00896</v>
      </c>
      <c r="N1318" s="8">
        <f t="shared" si="163"/>
        <v>422.27679999999998</v>
      </c>
      <c r="O1318" s="8">
        <f t="shared" si="164"/>
        <v>1689.1071999999999</v>
      </c>
    </row>
    <row r="1319" spans="1:15" outlineLevel="2" x14ac:dyDescent="0.25">
      <c r="A1319" s="1" t="s">
        <v>1101</v>
      </c>
      <c r="B1319" s="1" t="s">
        <v>1110</v>
      </c>
      <c r="C1319" s="13">
        <v>0</v>
      </c>
      <c r="D1319" s="13">
        <v>984.48020000000008</v>
      </c>
      <c r="E1319" s="13">
        <v>0</v>
      </c>
      <c r="F1319" s="13">
        <v>275.63</v>
      </c>
      <c r="G1319" s="8">
        <v>1260.1102000000001</v>
      </c>
      <c r="H1319" s="8">
        <f>+'Current &amp; Proposed Revenues'!D1319*1.08+'Current &amp; Proposed Revenues'!F1319*5.56</f>
        <v>807.65679999999998</v>
      </c>
      <c r="I1319" s="8">
        <f>(+C1319+E1319+'Current &amp; Proposed Revenues'!D1319*0.79+'Current &amp; Proposed Revenues'!F1319*0.85)*0.8</f>
        <v>361.96272000000005</v>
      </c>
      <c r="J1319" s="8">
        <f>(+C1319+E1319+'Current &amp; Proposed Revenues'!D1319*0.79+'Current &amp; Proposed Revenues'!F1319*0.85)*0.2</f>
        <v>90.490680000000012</v>
      </c>
      <c r="K1319" s="8">
        <f t="shared" si="160"/>
        <v>1260.1102000000001</v>
      </c>
      <c r="L1319" s="8">
        <f t="shared" si="161"/>
        <v>252.02204000000003</v>
      </c>
      <c r="M1319" s="8">
        <f t="shared" si="162"/>
        <v>693.06061000000011</v>
      </c>
      <c r="N1319" s="8">
        <f t="shared" si="163"/>
        <v>315.02755000000002</v>
      </c>
      <c r="O1319" s="8">
        <f t="shared" si="164"/>
        <v>1260.1102000000001</v>
      </c>
    </row>
    <row r="1320" spans="1:15" outlineLevel="1" x14ac:dyDescent="0.25">
      <c r="A1320" s="23" t="s">
        <v>1207</v>
      </c>
      <c r="B1320" s="22"/>
      <c r="C1320" s="13">
        <f t="shared" ref="C1320:O1320" si="166">SUBTOTAL(9,C1307:C1319)</f>
        <v>140.42250000000001</v>
      </c>
      <c r="D1320" s="13">
        <f t="shared" si="166"/>
        <v>9523.7043000000012</v>
      </c>
      <c r="E1320" s="13">
        <f t="shared" si="166"/>
        <v>19.55</v>
      </c>
      <c r="F1320" s="13">
        <f t="shared" si="166"/>
        <v>4152.4620999999997</v>
      </c>
      <c r="G1320" s="8">
        <f t="shared" si="166"/>
        <v>13836.138899999998</v>
      </c>
      <c r="H1320" s="8">
        <f t="shared" si="166"/>
        <v>9102.1448</v>
      </c>
      <c r="I1320" s="8">
        <f t="shared" si="166"/>
        <v>3787.1952800000004</v>
      </c>
      <c r="J1320" s="8">
        <f t="shared" si="166"/>
        <v>946.79882000000009</v>
      </c>
      <c r="K1320" s="8">
        <f t="shared" si="166"/>
        <v>13836.138900000002</v>
      </c>
      <c r="L1320" s="8">
        <f t="shared" si="166"/>
        <v>2767.2277800000002</v>
      </c>
      <c r="M1320" s="8">
        <f t="shared" si="166"/>
        <v>7609.8763950000002</v>
      </c>
      <c r="N1320" s="8">
        <f t="shared" si="166"/>
        <v>3459.0347249999995</v>
      </c>
      <c r="O1320" s="8">
        <f t="shared" si="166"/>
        <v>13836.138899999998</v>
      </c>
    </row>
    <row r="1321" spans="1:15" outlineLevel="2" x14ac:dyDescent="0.25">
      <c r="A1321" s="1" t="s">
        <v>1111</v>
      </c>
      <c r="B1321" s="1" t="s">
        <v>1112</v>
      </c>
      <c r="C1321" s="13">
        <v>0</v>
      </c>
      <c r="D1321" s="13">
        <v>0</v>
      </c>
      <c r="E1321" s="13">
        <v>0</v>
      </c>
      <c r="F1321" s="13">
        <v>64.099999999999994</v>
      </c>
      <c r="G1321" s="8">
        <v>64.099999999999994</v>
      </c>
      <c r="H1321" s="8">
        <f>+'Current &amp; Proposed Revenues'!D1321*1.08+'Current &amp; Proposed Revenues'!F1321*5.56</f>
        <v>55.599999999999994</v>
      </c>
      <c r="I1321" s="8">
        <f>(+C1321+E1321+'Current &amp; Proposed Revenues'!D1321*0.79+'Current &amp; Proposed Revenues'!F1321*0.85)*0.8</f>
        <v>6.8000000000000007</v>
      </c>
      <c r="J1321" s="8">
        <f>(+C1321+E1321+'Current &amp; Proposed Revenues'!D1321*0.79+'Current &amp; Proposed Revenues'!F1321*0.85)*0.2</f>
        <v>1.7000000000000002</v>
      </c>
      <c r="K1321" s="8">
        <f t="shared" si="160"/>
        <v>64.099999999999994</v>
      </c>
      <c r="L1321" s="8">
        <f t="shared" si="161"/>
        <v>12.82</v>
      </c>
      <c r="M1321" s="8">
        <f t="shared" si="162"/>
        <v>35.255000000000003</v>
      </c>
      <c r="N1321" s="8">
        <f t="shared" si="163"/>
        <v>16.024999999999999</v>
      </c>
      <c r="O1321" s="8">
        <f t="shared" si="164"/>
        <v>64.099999999999994</v>
      </c>
    </row>
    <row r="1322" spans="1:15" outlineLevel="2" x14ac:dyDescent="0.25">
      <c r="A1322" s="1" t="s">
        <v>1111</v>
      </c>
      <c r="B1322" s="1" t="s">
        <v>1113</v>
      </c>
      <c r="C1322" s="13">
        <v>0</v>
      </c>
      <c r="D1322" s="13">
        <v>51.798999999999999</v>
      </c>
      <c r="E1322" s="13">
        <v>0</v>
      </c>
      <c r="F1322" s="13">
        <v>129.20636999999999</v>
      </c>
      <c r="G1322" s="8">
        <v>181.00537</v>
      </c>
      <c r="H1322" s="8">
        <f>+'Current &amp; Proposed Revenues'!D1322*1.08+'Current &amp; Proposed Revenues'!F1322*5.56</f>
        <v>141.98892000000001</v>
      </c>
      <c r="I1322" s="8">
        <f>(+C1322+E1322+'Current &amp; Proposed Revenues'!D1322*0.79+'Current &amp; Proposed Revenues'!F1322*0.85)*0.8</f>
        <v>31.213160000000002</v>
      </c>
      <c r="J1322" s="8">
        <f>(+C1322+E1322+'Current &amp; Proposed Revenues'!D1322*0.79+'Current &amp; Proposed Revenues'!F1322*0.85)*0.2</f>
        <v>7.8032900000000005</v>
      </c>
      <c r="K1322" s="8">
        <f t="shared" si="160"/>
        <v>181.00537000000003</v>
      </c>
      <c r="L1322" s="8">
        <f t="shared" si="161"/>
        <v>36.201073999999998</v>
      </c>
      <c r="M1322" s="8">
        <f t="shared" si="162"/>
        <v>99.552953500000001</v>
      </c>
      <c r="N1322" s="8">
        <f t="shared" si="163"/>
        <v>45.2513425</v>
      </c>
      <c r="O1322" s="8">
        <f t="shared" si="164"/>
        <v>181.00537</v>
      </c>
    </row>
    <row r="1323" spans="1:15" outlineLevel="2" x14ac:dyDescent="0.25">
      <c r="A1323" s="1" t="s">
        <v>1111</v>
      </c>
      <c r="B1323" s="1" t="s">
        <v>1114</v>
      </c>
      <c r="C1323" s="13">
        <v>0</v>
      </c>
      <c r="D1323" s="13">
        <v>84.15</v>
      </c>
      <c r="E1323" s="13">
        <v>0</v>
      </c>
      <c r="F1323" s="13">
        <v>0</v>
      </c>
      <c r="G1323" s="8">
        <v>84.15</v>
      </c>
      <c r="H1323" s="8">
        <f>+'Current &amp; Proposed Revenues'!D1323*1.08+'Current &amp; Proposed Revenues'!F1323*5.56</f>
        <v>48.6</v>
      </c>
      <c r="I1323" s="8">
        <f>(+C1323+E1323+'Current &amp; Proposed Revenues'!D1323*0.79+'Current &amp; Proposed Revenues'!F1323*0.85)*0.8</f>
        <v>28.440000000000005</v>
      </c>
      <c r="J1323" s="8">
        <f>(+C1323+E1323+'Current &amp; Proposed Revenues'!D1323*0.79+'Current &amp; Proposed Revenues'!F1323*0.85)*0.2</f>
        <v>7.1100000000000012</v>
      </c>
      <c r="K1323" s="8">
        <f t="shared" si="160"/>
        <v>84.15</v>
      </c>
      <c r="L1323" s="8">
        <f t="shared" si="161"/>
        <v>16.830000000000002</v>
      </c>
      <c r="M1323" s="8">
        <f t="shared" si="162"/>
        <v>46.282500000000006</v>
      </c>
      <c r="N1323" s="8">
        <f t="shared" si="163"/>
        <v>21.037500000000001</v>
      </c>
      <c r="O1323" s="8">
        <f t="shared" si="164"/>
        <v>84.15</v>
      </c>
    </row>
    <row r="1324" spans="1:15" outlineLevel="2" x14ac:dyDescent="0.25">
      <c r="A1324" s="1" t="s">
        <v>1111</v>
      </c>
      <c r="B1324" s="1" t="s">
        <v>1115</v>
      </c>
      <c r="C1324" s="13">
        <v>0</v>
      </c>
      <c r="D1324" s="13">
        <v>43.010000000000005</v>
      </c>
      <c r="E1324" s="13">
        <v>0</v>
      </c>
      <c r="F1324" s="13">
        <v>0</v>
      </c>
      <c r="G1324" s="8">
        <v>43.010000000000005</v>
      </c>
      <c r="H1324" s="8">
        <f>+'Current &amp; Proposed Revenues'!D1324*1.08+'Current &amp; Proposed Revenues'!F1324*5.56</f>
        <v>24.840000000000003</v>
      </c>
      <c r="I1324" s="8">
        <f>(+C1324+E1324+'Current &amp; Proposed Revenues'!D1324*0.79+'Current &amp; Proposed Revenues'!F1324*0.85)*0.8</f>
        <v>14.536000000000001</v>
      </c>
      <c r="J1324" s="8">
        <f>(+C1324+E1324+'Current &amp; Proposed Revenues'!D1324*0.79+'Current &amp; Proposed Revenues'!F1324*0.85)*0.2</f>
        <v>3.6340000000000003</v>
      </c>
      <c r="K1324" s="8">
        <f t="shared" si="160"/>
        <v>43.010000000000005</v>
      </c>
      <c r="L1324" s="8">
        <f t="shared" si="161"/>
        <v>8.6020000000000021</v>
      </c>
      <c r="M1324" s="8">
        <f t="shared" si="162"/>
        <v>23.655500000000004</v>
      </c>
      <c r="N1324" s="8">
        <f t="shared" si="163"/>
        <v>10.752500000000001</v>
      </c>
      <c r="O1324" s="8">
        <f t="shared" si="164"/>
        <v>43.010000000000005</v>
      </c>
    </row>
    <row r="1325" spans="1:15" outlineLevel="2" x14ac:dyDescent="0.25">
      <c r="A1325" s="1" t="s">
        <v>1111</v>
      </c>
      <c r="B1325" s="1" t="s">
        <v>895</v>
      </c>
      <c r="C1325" s="13">
        <v>0</v>
      </c>
      <c r="D1325" s="13">
        <v>259.93</v>
      </c>
      <c r="E1325" s="13">
        <v>0</v>
      </c>
      <c r="F1325" s="13">
        <v>0</v>
      </c>
      <c r="G1325" s="8">
        <v>259.93</v>
      </c>
      <c r="H1325" s="8">
        <f>+'Current &amp; Proposed Revenues'!D1325*1.08+'Current &amp; Proposed Revenues'!F1325*5.56</f>
        <v>150.12</v>
      </c>
      <c r="I1325" s="8">
        <f>(+C1325+E1325+'Current &amp; Proposed Revenues'!D1325*0.79+'Current &amp; Proposed Revenues'!F1325*0.85)*0.8</f>
        <v>87.848000000000013</v>
      </c>
      <c r="J1325" s="8">
        <f>(+C1325+E1325+'Current &amp; Proposed Revenues'!D1325*0.79+'Current &amp; Proposed Revenues'!F1325*0.85)*0.2</f>
        <v>21.962000000000003</v>
      </c>
      <c r="K1325" s="8">
        <f t="shared" si="160"/>
        <v>259.93</v>
      </c>
      <c r="L1325" s="8">
        <f t="shared" si="161"/>
        <v>51.986000000000004</v>
      </c>
      <c r="M1325" s="8">
        <f t="shared" si="162"/>
        <v>142.96150000000003</v>
      </c>
      <c r="N1325" s="8">
        <f t="shared" si="163"/>
        <v>64.982500000000002</v>
      </c>
      <c r="O1325" s="8">
        <f t="shared" si="164"/>
        <v>259.93000000000006</v>
      </c>
    </row>
    <row r="1326" spans="1:15" outlineLevel="2" x14ac:dyDescent="0.25">
      <c r="A1326" s="1" t="s">
        <v>1111</v>
      </c>
      <c r="B1326" s="1" t="s">
        <v>1116</v>
      </c>
      <c r="C1326" s="13">
        <v>0</v>
      </c>
      <c r="D1326" s="13">
        <v>476.56015000000002</v>
      </c>
      <c r="E1326" s="13">
        <v>0</v>
      </c>
      <c r="F1326" s="13">
        <v>0</v>
      </c>
      <c r="G1326" s="8">
        <v>476.56015000000002</v>
      </c>
      <c r="H1326" s="8">
        <f>+'Current &amp; Proposed Revenues'!D1326*1.08+'Current &amp; Proposed Revenues'!F1326*5.56</f>
        <v>275.23259999999999</v>
      </c>
      <c r="I1326" s="8">
        <f>(+C1326+E1326+'Current &amp; Proposed Revenues'!D1326*0.79+'Current &amp; Proposed Revenues'!F1326*0.85)*0.8</f>
        <v>161.06204000000002</v>
      </c>
      <c r="J1326" s="8">
        <f>(+C1326+E1326+'Current &amp; Proposed Revenues'!D1326*0.79+'Current &amp; Proposed Revenues'!F1326*0.85)*0.2</f>
        <v>40.265510000000006</v>
      </c>
      <c r="K1326" s="8">
        <f t="shared" si="160"/>
        <v>476.56015000000002</v>
      </c>
      <c r="L1326" s="8">
        <f t="shared" si="161"/>
        <v>95.312030000000007</v>
      </c>
      <c r="M1326" s="8">
        <f t="shared" si="162"/>
        <v>262.10808250000002</v>
      </c>
      <c r="N1326" s="8">
        <f t="shared" si="163"/>
        <v>119.14003750000001</v>
      </c>
      <c r="O1326" s="8">
        <f t="shared" si="164"/>
        <v>476.56015000000002</v>
      </c>
    </row>
    <row r="1327" spans="1:15" outlineLevel="2" x14ac:dyDescent="0.25">
      <c r="A1327" s="1" t="s">
        <v>1111</v>
      </c>
      <c r="B1327" s="1" t="s">
        <v>541</v>
      </c>
      <c r="C1327" s="13">
        <v>0</v>
      </c>
      <c r="D1327" s="13">
        <v>222.53</v>
      </c>
      <c r="E1327" s="13">
        <v>0</v>
      </c>
      <c r="F1327" s="13">
        <v>410.24</v>
      </c>
      <c r="G1327" s="8">
        <v>632.77</v>
      </c>
      <c r="H1327" s="8">
        <f>+'Current &amp; Proposed Revenues'!D1327*1.08+'Current &amp; Proposed Revenues'!F1327*5.56</f>
        <v>484.36</v>
      </c>
      <c r="I1327" s="8">
        <f>(+C1327+E1327+'Current &amp; Proposed Revenues'!D1327*0.79+'Current &amp; Proposed Revenues'!F1327*0.85)*0.8</f>
        <v>118.72800000000001</v>
      </c>
      <c r="J1327" s="8">
        <f>(+C1327+E1327+'Current &amp; Proposed Revenues'!D1327*0.79+'Current &amp; Proposed Revenues'!F1327*0.85)*0.2</f>
        <v>29.682000000000002</v>
      </c>
      <c r="K1327" s="8">
        <f t="shared" si="160"/>
        <v>632.77</v>
      </c>
      <c r="L1327" s="8">
        <f t="shared" si="161"/>
        <v>126.554</v>
      </c>
      <c r="M1327" s="8">
        <f t="shared" si="162"/>
        <v>348.02350000000001</v>
      </c>
      <c r="N1327" s="8">
        <f t="shared" si="163"/>
        <v>158.1925</v>
      </c>
      <c r="O1327" s="8">
        <f t="shared" si="164"/>
        <v>632.77</v>
      </c>
    </row>
    <row r="1328" spans="1:15" outlineLevel="2" x14ac:dyDescent="0.25">
      <c r="A1328" s="1" t="s">
        <v>1111</v>
      </c>
      <c r="B1328" s="1" t="s">
        <v>1117</v>
      </c>
      <c r="C1328" s="13">
        <v>32.39</v>
      </c>
      <c r="D1328" s="13">
        <v>123.42</v>
      </c>
      <c r="E1328" s="13">
        <v>0</v>
      </c>
      <c r="F1328" s="13">
        <v>0</v>
      </c>
      <c r="G1328" s="8">
        <v>155.81</v>
      </c>
      <c r="H1328" s="8">
        <f>+'Current &amp; Proposed Revenues'!D1328*1.08+'Current &amp; Proposed Revenues'!F1328*5.56</f>
        <v>71.28</v>
      </c>
      <c r="I1328" s="8">
        <f>(+C1328+E1328+'Current &amp; Proposed Revenues'!D1328*0.79+'Current &amp; Proposed Revenues'!F1328*0.85)*0.8</f>
        <v>67.624000000000009</v>
      </c>
      <c r="J1328" s="8">
        <f>(+C1328+E1328+'Current &amp; Proposed Revenues'!D1328*0.79+'Current &amp; Proposed Revenues'!F1328*0.85)*0.2</f>
        <v>16.906000000000002</v>
      </c>
      <c r="K1328" s="8">
        <f t="shared" si="160"/>
        <v>155.81</v>
      </c>
      <c r="L1328" s="8">
        <f t="shared" si="161"/>
        <v>31.162000000000003</v>
      </c>
      <c r="M1328" s="8">
        <f t="shared" si="162"/>
        <v>85.69550000000001</v>
      </c>
      <c r="N1328" s="8">
        <f t="shared" si="163"/>
        <v>38.952500000000001</v>
      </c>
      <c r="O1328" s="8">
        <f t="shared" si="164"/>
        <v>155.81</v>
      </c>
    </row>
    <row r="1329" spans="1:15" outlineLevel="2" x14ac:dyDescent="0.25">
      <c r="A1329" s="1" t="s">
        <v>1111</v>
      </c>
      <c r="B1329" s="1" t="s">
        <v>1118</v>
      </c>
      <c r="C1329" s="13">
        <v>0</v>
      </c>
      <c r="D1329" s="13">
        <v>230.77670000000001</v>
      </c>
      <c r="E1329" s="13">
        <v>0</v>
      </c>
      <c r="F1329" s="13">
        <v>712.92020000000002</v>
      </c>
      <c r="G1329" s="8">
        <v>943.69690000000003</v>
      </c>
      <c r="H1329" s="8">
        <f>+'Current &amp; Proposed Revenues'!D1329*1.08+'Current &amp; Proposed Revenues'!F1329*5.56</f>
        <v>751.66599999999994</v>
      </c>
      <c r="I1329" s="8">
        <f>(+C1329+E1329+'Current &amp; Proposed Revenues'!D1329*0.79+'Current &amp; Proposed Revenues'!F1329*0.85)*0.8</f>
        <v>153.62472</v>
      </c>
      <c r="J1329" s="8">
        <f>(+C1329+E1329+'Current &amp; Proposed Revenues'!D1329*0.79+'Current &amp; Proposed Revenues'!F1329*0.85)*0.2</f>
        <v>38.406179999999999</v>
      </c>
      <c r="K1329" s="8">
        <f t="shared" si="160"/>
        <v>943.69689999999991</v>
      </c>
      <c r="L1329" s="8">
        <f t="shared" si="161"/>
        <v>188.73938000000001</v>
      </c>
      <c r="M1329" s="8">
        <f t="shared" si="162"/>
        <v>519.03329500000007</v>
      </c>
      <c r="N1329" s="8">
        <f t="shared" si="163"/>
        <v>235.92422500000001</v>
      </c>
      <c r="O1329" s="8">
        <f t="shared" si="164"/>
        <v>943.69690000000003</v>
      </c>
    </row>
    <row r="1330" spans="1:15" outlineLevel="2" x14ac:dyDescent="0.25">
      <c r="A1330" s="1" t="s">
        <v>1111</v>
      </c>
      <c r="B1330" s="1" t="s">
        <v>1119</v>
      </c>
      <c r="C1330" s="13">
        <v>0</v>
      </c>
      <c r="D1330" s="13">
        <v>18.700000000000003</v>
      </c>
      <c r="E1330" s="13">
        <v>0</v>
      </c>
      <c r="F1330" s="13">
        <v>0</v>
      </c>
      <c r="G1330" s="8">
        <v>18.700000000000003</v>
      </c>
      <c r="H1330" s="8">
        <f>+'Current &amp; Proposed Revenues'!D1330*1.08+'Current &amp; Proposed Revenues'!F1330*5.56</f>
        <v>10.8</v>
      </c>
      <c r="I1330" s="8">
        <f>(+C1330+E1330+'Current &amp; Proposed Revenues'!D1330*0.79+'Current &amp; Proposed Revenues'!F1330*0.85)*0.8</f>
        <v>6.32</v>
      </c>
      <c r="J1330" s="8">
        <f>(+C1330+E1330+'Current &amp; Proposed Revenues'!D1330*0.79+'Current &amp; Proposed Revenues'!F1330*0.85)*0.2</f>
        <v>1.58</v>
      </c>
      <c r="K1330" s="8">
        <f t="shared" si="160"/>
        <v>18.700000000000003</v>
      </c>
      <c r="L1330" s="8">
        <f t="shared" si="161"/>
        <v>3.7400000000000007</v>
      </c>
      <c r="M1330" s="8">
        <f t="shared" si="162"/>
        <v>10.285000000000002</v>
      </c>
      <c r="N1330" s="8">
        <f t="shared" si="163"/>
        <v>4.6750000000000007</v>
      </c>
      <c r="O1330" s="8">
        <f t="shared" si="164"/>
        <v>18.700000000000003</v>
      </c>
    </row>
    <row r="1331" spans="1:15" outlineLevel="2" x14ac:dyDescent="0.25">
      <c r="A1331" s="1" t="s">
        <v>1111</v>
      </c>
      <c r="B1331" s="1" t="s">
        <v>1120</v>
      </c>
      <c r="C1331" s="13">
        <v>0</v>
      </c>
      <c r="D1331" s="13">
        <v>536.69000000000005</v>
      </c>
      <c r="E1331" s="13">
        <v>0</v>
      </c>
      <c r="F1331" s="13">
        <v>0</v>
      </c>
      <c r="G1331" s="8">
        <v>536.69000000000005</v>
      </c>
      <c r="H1331" s="8">
        <f>+'Current &amp; Proposed Revenues'!D1331*1.08+'Current &amp; Proposed Revenues'!F1331*5.56</f>
        <v>309.96000000000004</v>
      </c>
      <c r="I1331" s="8">
        <f>(+C1331+E1331+'Current &amp; Proposed Revenues'!D1331*0.79+'Current &amp; Proposed Revenues'!F1331*0.85)*0.8</f>
        <v>181.38400000000001</v>
      </c>
      <c r="J1331" s="8">
        <f>(+C1331+E1331+'Current &amp; Proposed Revenues'!D1331*0.79+'Current &amp; Proposed Revenues'!F1331*0.85)*0.2</f>
        <v>45.346000000000004</v>
      </c>
      <c r="K1331" s="8">
        <f t="shared" si="160"/>
        <v>536.69000000000005</v>
      </c>
      <c r="L1331" s="8">
        <f t="shared" si="161"/>
        <v>107.33800000000002</v>
      </c>
      <c r="M1331" s="8">
        <f t="shared" si="162"/>
        <v>295.17950000000008</v>
      </c>
      <c r="N1331" s="8">
        <f t="shared" si="163"/>
        <v>134.17250000000001</v>
      </c>
      <c r="O1331" s="8">
        <f t="shared" si="164"/>
        <v>536.69000000000005</v>
      </c>
    </row>
    <row r="1332" spans="1:15" outlineLevel="2" x14ac:dyDescent="0.25">
      <c r="A1332" s="1" t="s">
        <v>1111</v>
      </c>
      <c r="B1332" s="1" t="s">
        <v>1121</v>
      </c>
      <c r="C1332" s="13">
        <v>0</v>
      </c>
      <c r="D1332" s="13">
        <v>0</v>
      </c>
      <c r="E1332" s="13">
        <v>0</v>
      </c>
      <c r="F1332" s="13">
        <v>64.099999999999994</v>
      </c>
      <c r="G1332" s="8">
        <v>64.099999999999994</v>
      </c>
      <c r="H1332" s="8">
        <f>+'Current &amp; Proposed Revenues'!D1332*1.08+'Current &amp; Proposed Revenues'!F1332*5.56</f>
        <v>55.599999999999994</v>
      </c>
      <c r="I1332" s="8">
        <f>(+C1332+E1332+'Current &amp; Proposed Revenues'!D1332*0.79+'Current &amp; Proposed Revenues'!F1332*0.85)*0.8</f>
        <v>6.8000000000000007</v>
      </c>
      <c r="J1332" s="8">
        <f>(+C1332+E1332+'Current &amp; Proposed Revenues'!D1332*0.79+'Current &amp; Proposed Revenues'!F1332*0.85)*0.2</f>
        <v>1.7000000000000002</v>
      </c>
      <c r="K1332" s="8">
        <f t="shared" si="160"/>
        <v>64.099999999999994</v>
      </c>
      <c r="L1332" s="8">
        <f t="shared" si="161"/>
        <v>12.82</v>
      </c>
      <c r="M1332" s="8">
        <f t="shared" si="162"/>
        <v>35.255000000000003</v>
      </c>
      <c r="N1332" s="8">
        <f t="shared" si="163"/>
        <v>16.024999999999999</v>
      </c>
      <c r="O1332" s="8">
        <f t="shared" si="164"/>
        <v>64.099999999999994</v>
      </c>
    </row>
    <row r="1333" spans="1:15" outlineLevel="2" x14ac:dyDescent="0.25">
      <c r="A1333" s="1" t="s">
        <v>1111</v>
      </c>
      <c r="B1333" s="1" t="s">
        <v>1122</v>
      </c>
      <c r="C1333" s="13">
        <v>0</v>
      </c>
      <c r="D1333" s="13">
        <v>100.98</v>
      </c>
      <c r="E1333" s="13">
        <v>0</v>
      </c>
      <c r="F1333" s="13">
        <v>0</v>
      </c>
      <c r="G1333" s="8">
        <v>100.98</v>
      </c>
      <c r="H1333" s="8">
        <f>+'Current &amp; Proposed Revenues'!D1333*1.08+'Current &amp; Proposed Revenues'!F1333*5.56</f>
        <v>58.320000000000007</v>
      </c>
      <c r="I1333" s="8">
        <f>(+C1333+E1333+'Current &amp; Proposed Revenues'!D1333*0.79+'Current &amp; Proposed Revenues'!F1333*0.85)*0.8</f>
        <v>34.128000000000007</v>
      </c>
      <c r="J1333" s="8">
        <f>(+C1333+E1333+'Current &amp; Proposed Revenues'!D1333*0.79+'Current &amp; Proposed Revenues'!F1333*0.85)*0.2</f>
        <v>8.5320000000000018</v>
      </c>
      <c r="K1333" s="8">
        <f t="shared" si="160"/>
        <v>100.98</v>
      </c>
      <c r="L1333" s="8">
        <f t="shared" si="161"/>
        <v>20.196000000000002</v>
      </c>
      <c r="M1333" s="8">
        <f t="shared" si="162"/>
        <v>55.539000000000009</v>
      </c>
      <c r="N1333" s="8">
        <f t="shared" si="163"/>
        <v>25.245000000000001</v>
      </c>
      <c r="O1333" s="8">
        <f t="shared" si="164"/>
        <v>100.98000000000002</v>
      </c>
    </row>
    <row r="1334" spans="1:15" outlineLevel="2" x14ac:dyDescent="0.25">
      <c r="A1334" s="1" t="s">
        <v>1111</v>
      </c>
      <c r="B1334" s="1" t="s">
        <v>1123</v>
      </c>
      <c r="C1334" s="13">
        <v>0</v>
      </c>
      <c r="D1334" s="13">
        <v>80.410000000000011</v>
      </c>
      <c r="E1334" s="13">
        <v>0</v>
      </c>
      <c r="F1334" s="13">
        <v>0</v>
      </c>
      <c r="G1334" s="8">
        <v>80.410000000000011</v>
      </c>
      <c r="H1334" s="8">
        <f>+'Current &amp; Proposed Revenues'!D1334*1.08+'Current &amp; Proposed Revenues'!F1334*5.56</f>
        <v>46.440000000000005</v>
      </c>
      <c r="I1334" s="8">
        <f>(+C1334+E1334+'Current &amp; Proposed Revenues'!D1334*0.79+'Current &amp; Proposed Revenues'!F1334*0.85)*0.8</f>
        <v>27.176000000000002</v>
      </c>
      <c r="J1334" s="8">
        <f>(+C1334+E1334+'Current &amp; Proposed Revenues'!D1334*0.79+'Current &amp; Proposed Revenues'!F1334*0.85)*0.2</f>
        <v>6.7940000000000005</v>
      </c>
      <c r="K1334" s="8">
        <f t="shared" si="160"/>
        <v>80.410000000000011</v>
      </c>
      <c r="L1334" s="8">
        <f t="shared" si="161"/>
        <v>16.082000000000004</v>
      </c>
      <c r="M1334" s="8">
        <f t="shared" si="162"/>
        <v>44.225500000000011</v>
      </c>
      <c r="N1334" s="8">
        <f t="shared" si="163"/>
        <v>20.102500000000003</v>
      </c>
      <c r="O1334" s="8">
        <f t="shared" si="164"/>
        <v>80.410000000000025</v>
      </c>
    </row>
    <row r="1335" spans="1:15" outlineLevel="2" x14ac:dyDescent="0.25">
      <c r="A1335" s="1" t="s">
        <v>1111</v>
      </c>
      <c r="B1335" s="1" t="s">
        <v>1124</v>
      </c>
      <c r="C1335" s="13">
        <v>0</v>
      </c>
      <c r="D1335" s="13">
        <v>754.26450000000011</v>
      </c>
      <c r="E1335" s="13">
        <v>0</v>
      </c>
      <c r="F1335" s="13">
        <v>352.55</v>
      </c>
      <c r="G1335" s="8">
        <v>1106.8145000000002</v>
      </c>
      <c r="H1335" s="8">
        <f>+'Current &amp; Proposed Revenues'!D1335*1.08+'Current &amp; Proposed Revenues'!F1335*5.56</f>
        <v>741.41800000000001</v>
      </c>
      <c r="I1335" s="8">
        <f>(+C1335+E1335+'Current &amp; Proposed Revenues'!D1335*0.79+'Current &amp; Proposed Revenues'!F1335*0.85)*0.8</f>
        <v>292.31720000000007</v>
      </c>
      <c r="J1335" s="8">
        <f>(+C1335+E1335+'Current &amp; Proposed Revenues'!D1335*0.79+'Current &amp; Proposed Revenues'!F1335*0.85)*0.2</f>
        <v>73.079300000000018</v>
      </c>
      <c r="K1335" s="8">
        <f t="shared" si="160"/>
        <v>1106.8145000000002</v>
      </c>
      <c r="L1335" s="8">
        <f t="shared" si="161"/>
        <v>221.36290000000005</v>
      </c>
      <c r="M1335" s="8">
        <f t="shared" si="162"/>
        <v>608.74797500000011</v>
      </c>
      <c r="N1335" s="8">
        <f t="shared" si="163"/>
        <v>276.70362500000005</v>
      </c>
      <c r="O1335" s="8">
        <f t="shared" si="164"/>
        <v>1106.8145000000002</v>
      </c>
    </row>
    <row r="1336" spans="1:15" outlineLevel="2" x14ac:dyDescent="0.25">
      <c r="A1336" s="1" t="s">
        <v>1111</v>
      </c>
      <c r="B1336" s="1" t="s">
        <v>1125</v>
      </c>
      <c r="C1336" s="13">
        <v>0</v>
      </c>
      <c r="D1336" s="13">
        <v>0</v>
      </c>
      <c r="E1336" s="13">
        <v>0</v>
      </c>
      <c r="F1336" s="13">
        <v>76.150800000000004</v>
      </c>
      <c r="G1336" s="8">
        <v>76.150800000000004</v>
      </c>
      <c r="H1336" s="8">
        <f>+'Current &amp; Proposed Revenues'!D1336*1.08+'Current &amp; Proposed Revenues'!F1336*5.56</f>
        <v>66.052800000000005</v>
      </c>
      <c r="I1336" s="8">
        <f>(+C1336+E1336+'Current &amp; Proposed Revenues'!D1336*0.79+'Current &amp; Proposed Revenues'!F1336*0.85)*0.8</f>
        <v>8.0784000000000002</v>
      </c>
      <c r="J1336" s="8">
        <f>(+C1336+E1336+'Current &amp; Proposed Revenues'!D1336*0.79+'Current &amp; Proposed Revenues'!F1336*0.85)*0.2</f>
        <v>2.0196000000000001</v>
      </c>
      <c r="K1336" s="8">
        <f t="shared" si="160"/>
        <v>76.150800000000004</v>
      </c>
      <c r="L1336" s="8">
        <f t="shared" si="161"/>
        <v>15.230160000000001</v>
      </c>
      <c r="M1336" s="8">
        <f t="shared" si="162"/>
        <v>41.882940000000005</v>
      </c>
      <c r="N1336" s="8">
        <f t="shared" si="163"/>
        <v>19.037700000000001</v>
      </c>
      <c r="O1336" s="8">
        <f t="shared" si="164"/>
        <v>76.150800000000004</v>
      </c>
    </row>
    <row r="1337" spans="1:15" outlineLevel="2" x14ac:dyDescent="0.25">
      <c r="A1337" s="1" t="s">
        <v>1111</v>
      </c>
      <c r="B1337" s="1" t="s">
        <v>1126</v>
      </c>
      <c r="C1337" s="13">
        <v>0</v>
      </c>
      <c r="D1337" s="13">
        <v>467.5</v>
      </c>
      <c r="E1337" s="13">
        <v>0</v>
      </c>
      <c r="F1337" s="13">
        <v>0</v>
      </c>
      <c r="G1337" s="8">
        <v>467.5</v>
      </c>
      <c r="H1337" s="8">
        <f>+'Current &amp; Proposed Revenues'!D1337*1.08+'Current &amp; Proposed Revenues'!F1337*5.56</f>
        <v>270</v>
      </c>
      <c r="I1337" s="8">
        <f>(+C1337+E1337+'Current &amp; Proposed Revenues'!D1337*0.79+'Current &amp; Proposed Revenues'!F1337*0.85)*0.8</f>
        <v>158</v>
      </c>
      <c r="J1337" s="8">
        <f>(+C1337+E1337+'Current &amp; Proposed Revenues'!D1337*0.79+'Current &amp; Proposed Revenues'!F1337*0.85)*0.2</f>
        <v>39.5</v>
      </c>
      <c r="K1337" s="8">
        <f t="shared" si="160"/>
        <v>467.5</v>
      </c>
      <c r="L1337" s="8">
        <f t="shared" si="161"/>
        <v>93.5</v>
      </c>
      <c r="M1337" s="8">
        <f t="shared" si="162"/>
        <v>257.125</v>
      </c>
      <c r="N1337" s="8">
        <f t="shared" si="163"/>
        <v>116.875</v>
      </c>
      <c r="O1337" s="8">
        <f t="shared" si="164"/>
        <v>467.5</v>
      </c>
    </row>
    <row r="1338" spans="1:15" outlineLevel="2" x14ac:dyDescent="0.25">
      <c r="A1338" s="1" t="s">
        <v>1111</v>
      </c>
      <c r="B1338" s="1" t="s">
        <v>1127</v>
      </c>
      <c r="C1338" s="13">
        <v>0</v>
      </c>
      <c r="D1338" s="13">
        <v>140.25</v>
      </c>
      <c r="E1338" s="13">
        <v>0</v>
      </c>
      <c r="F1338" s="13">
        <v>423.06</v>
      </c>
      <c r="G1338" s="8">
        <v>563.30999999999995</v>
      </c>
      <c r="H1338" s="8">
        <f>+'Current &amp; Proposed Revenues'!D1338*1.08+'Current &amp; Proposed Revenues'!F1338*5.56</f>
        <v>447.96</v>
      </c>
      <c r="I1338" s="8">
        <f>(+C1338+E1338+'Current &amp; Proposed Revenues'!D1338*0.79+'Current &amp; Proposed Revenues'!F1338*0.85)*0.8</f>
        <v>92.28</v>
      </c>
      <c r="J1338" s="8">
        <f>(+C1338+E1338+'Current &amp; Proposed Revenues'!D1338*0.79+'Current &amp; Proposed Revenues'!F1338*0.85)*0.2</f>
        <v>23.07</v>
      </c>
      <c r="K1338" s="8">
        <f t="shared" si="160"/>
        <v>563.31000000000006</v>
      </c>
      <c r="L1338" s="8">
        <f t="shared" si="161"/>
        <v>112.66199999999999</v>
      </c>
      <c r="M1338" s="8">
        <f t="shared" si="162"/>
        <v>309.82049999999998</v>
      </c>
      <c r="N1338" s="8">
        <f t="shared" si="163"/>
        <v>140.82749999999999</v>
      </c>
      <c r="O1338" s="8">
        <f t="shared" si="164"/>
        <v>563.30999999999995</v>
      </c>
    </row>
    <row r="1339" spans="1:15" outlineLevel="2" x14ac:dyDescent="0.25">
      <c r="A1339" s="1" t="s">
        <v>1111</v>
      </c>
      <c r="B1339" s="1" t="s">
        <v>1128</v>
      </c>
      <c r="C1339" s="13">
        <v>0</v>
      </c>
      <c r="D1339" s="13">
        <v>119.68</v>
      </c>
      <c r="E1339" s="13">
        <v>0</v>
      </c>
      <c r="F1339" s="13">
        <v>0</v>
      </c>
      <c r="G1339" s="8">
        <v>119.68</v>
      </c>
      <c r="H1339" s="8">
        <f>+'Current &amp; Proposed Revenues'!D1339*1.08+'Current &amp; Proposed Revenues'!F1339*5.56</f>
        <v>69.12</v>
      </c>
      <c r="I1339" s="8">
        <f>(+C1339+E1339+'Current &amp; Proposed Revenues'!D1339*0.79+'Current &amp; Proposed Revenues'!F1339*0.85)*0.8</f>
        <v>40.448000000000008</v>
      </c>
      <c r="J1339" s="8">
        <f>(+C1339+E1339+'Current &amp; Proposed Revenues'!D1339*0.79+'Current &amp; Proposed Revenues'!F1339*0.85)*0.2</f>
        <v>10.112000000000002</v>
      </c>
      <c r="K1339" s="8">
        <f t="shared" si="160"/>
        <v>119.68</v>
      </c>
      <c r="L1339" s="8">
        <f t="shared" si="161"/>
        <v>23.936000000000003</v>
      </c>
      <c r="M1339" s="8">
        <f t="shared" si="162"/>
        <v>65.824000000000012</v>
      </c>
      <c r="N1339" s="8">
        <f t="shared" si="163"/>
        <v>29.92</v>
      </c>
      <c r="O1339" s="8">
        <f t="shared" si="164"/>
        <v>119.68000000000002</v>
      </c>
    </row>
    <row r="1340" spans="1:15" outlineLevel="1" x14ac:dyDescent="0.25">
      <c r="A1340" s="23" t="s">
        <v>1206</v>
      </c>
      <c r="B1340" s="22"/>
      <c r="C1340" s="13">
        <f t="shared" ref="C1340:O1340" si="167">SUBTOTAL(9,C1321:C1339)</f>
        <v>32.39</v>
      </c>
      <c r="D1340" s="13">
        <f t="shared" si="167"/>
        <v>3710.6503499999999</v>
      </c>
      <c r="E1340" s="13">
        <f t="shared" si="167"/>
        <v>0</v>
      </c>
      <c r="F1340" s="13">
        <f t="shared" si="167"/>
        <v>2232.32737</v>
      </c>
      <c r="G1340" s="8">
        <f t="shared" si="167"/>
        <v>5975.3677200000002</v>
      </c>
      <c r="H1340" s="8">
        <f t="shared" si="167"/>
        <v>4079.3583199999998</v>
      </c>
      <c r="I1340" s="8">
        <f t="shared" si="167"/>
        <v>1516.8075200000005</v>
      </c>
      <c r="J1340" s="8">
        <f t="shared" si="167"/>
        <v>379.20188000000013</v>
      </c>
      <c r="K1340" s="8">
        <f t="shared" si="167"/>
        <v>5975.3677200000011</v>
      </c>
      <c r="L1340" s="8">
        <f t="shared" si="167"/>
        <v>1195.0735440000001</v>
      </c>
      <c r="M1340" s="8">
        <f t="shared" si="167"/>
        <v>3286.4522460000003</v>
      </c>
      <c r="N1340" s="8">
        <f t="shared" si="167"/>
        <v>1493.84193</v>
      </c>
      <c r="O1340" s="8">
        <f t="shared" si="167"/>
        <v>5975.3677200000002</v>
      </c>
    </row>
    <row r="1341" spans="1:15" outlineLevel="2" x14ac:dyDescent="0.25">
      <c r="A1341" s="1" t="s">
        <v>1129</v>
      </c>
      <c r="B1341" s="1" t="s">
        <v>962</v>
      </c>
      <c r="C1341" s="13">
        <v>30.020000000000003</v>
      </c>
      <c r="D1341" s="13">
        <v>2053.2600000000002</v>
      </c>
      <c r="E1341" s="13">
        <v>0</v>
      </c>
      <c r="F1341" s="13">
        <v>8205.2166500000003</v>
      </c>
      <c r="G1341" s="8">
        <v>10288.496650000001</v>
      </c>
      <c r="H1341" s="8">
        <f>+'Current &amp; Proposed Revenues'!D1341*1.08+'Current &amp; Proposed Revenues'!F1341*5.56</f>
        <v>8303.001400000001</v>
      </c>
      <c r="I1341" s="8">
        <f>(+C1341+E1341+'Current &amp; Proposed Revenues'!D1341*0.79+'Current &amp; Proposed Revenues'!F1341*0.85)*0.8</f>
        <v>1588.3962000000001</v>
      </c>
      <c r="J1341" s="8">
        <f>(+C1341+E1341+'Current &amp; Proposed Revenues'!D1341*0.79+'Current &amp; Proposed Revenues'!F1341*0.85)*0.2</f>
        <v>397.09905000000003</v>
      </c>
      <c r="K1341" s="8">
        <f t="shared" si="160"/>
        <v>10288.496650000001</v>
      </c>
      <c r="L1341" s="8">
        <f t="shared" si="161"/>
        <v>2057.6993300000004</v>
      </c>
      <c r="M1341" s="8">
        <f t="shared" si="162"/>
        <v>5658.6731575000013</v>
      </c>
      <c r="N1341" s="8">
        <f t="shared" si="163"/>
        <v>2572.1241625000002</v>
      </c>
      <c r="O1341" s="8">
        <f t="shared" si="164"/>
        <v>10288.496650000001</v>
      </c>
    </row>
    <row r="1342" spans="1:15" outlineLevel="2" x14ac:dyDescent="0.25">
      <c r="A1342" s="1" t="s">
        <v>1129</v>
      </c>
      <c r="B1342" s="1" t="s">
        <v>1130</v>
      </c>
      <c r="C1342" s="13">
        <v>0</v>
      </c>
      <c r="D1342" s="13">
        <v>61.822200000000009</v>
      </c>
      <c r="E1342" s="13">
        <v>0</v>
      </c>
      <c r="F1342" s="13">
        <v>0</v>
      </c>
      <c r="G1342" s="8">
        <v>61.822200000000009</v>
      </c>
      <c r="H1342" s="8">
        <f>+'Current &amp; Proposed Revenues'!D1342*1.08+'Current &amp; Proposed Revenues'!F1342*5.56</f>
        <v>35.704800000000006</v>
      </c>
      <c r="I1342" s="8">
        <f>(+C1342+E1342+'Current &amp; Proposed Revenues'!D1342*0.79+'Current &amp; Proposed Revenues'!F1342*0.85)*0.8</f>
        <v>20.893920000000005</v>
      </c>
      <c r="J1342" s="8">
        <f>(+C1342+E1342+'Current &amp; Proposed Revenues'!D1342*0.79+'Current &amp; Proposed Revenues'!F1342*0.85)*0.2</f>
        <v>5.2234800000000012</v>
      </c>
      <c r="K1342" s="8">
        <f t="shared" si="160"/>
        <v>61.822200000000016</v>
      </c>
      <c r="L1342" s="8">
        <f t="shared" si="161"/>
        <v>12.364440000000002</v>
      </c>
      <c r="M1342" s="8">
        <f t="shared" si="162"/>
        <v>34.002210000000005</v>
      </c>
      <c r="N1342" s="8">
        <f t="shared" si="163"/>
        <v>15.455550000000002</v>
      </c>
      <c r="O1342" s="8">
        <f t="shared" si="164"/>
        <v>61.822200000000009</v>
      </c>
    </row>
    <row r="1343" spans="1:15" outlineLevel="2" x14ac:dyDescent="0.25">
      <c r="A1343" s="1" t="s">
        <v>1129</v>
      </c>
      <c r="B1343" s="1" t="s">
        <v>218</v>
      </c>
      <c r="C1343" s="13">
        <v>15.8</v>
      </c>
      <c r="D1343" s="13">
        <v>3039.4793000000004</v>
      </c>
      <c r="E1343" s="13">
        <v>0</v>
      </c>
      <c r="F1343" s="13">
        <v>1541.2845</v>
      </c>
      <c r="G1343" s="8">
        <v>4596.5638000000008</v>
      </c>
      <c r="H1343" s="8">
        <f>+'Current &amp; Proposed Revenues'!D1343*1.08+'Current &amp; Proposed Revenues'!F1343*5.56</f>
        <v>3092.3231999999998</v>
      </c>
      <c r="I1343" s="8">
        <f>(+C1343+E1343+'Current &amp; Proposed Revenues'!D1343*0.79+'Current &amp; Proposed Revenues'!F1343*0.85)*0.8</f>
        <v>1203.3924800000002</v>
      </c>
      <c r="J1343" s="8">
        <f>(+C1343+E1343+'Current &amp; Proposed Revenues'!D1343*0.79+'Current &amp; Proposed Revenues'!F1343*0.85)*0.2</f>
        <v>300.84812000000005</v>
      </c>
      <c r="K1343" s="8">
        <f t="shared" si="160"/>
        <v>4596.5637999999999</v>
      </c>
      <c r="L1343" s="8">
        <f t="shared" si="161"/>
        <v>919.31276000000025</v>
      </c>
      <c r="M1343" s="8">
        <f t="shared" si="162"/>
        <v>2528.1100900000006</v>
      </c>
      <c r="N1343" s="8">
        <f t="shared" si="163"/>
        <v>1149.1409500000002</v>
      </c>
      <c r="O1343" s="8">
        <f t="shared" si="164"/>
        <v>4596.5638000000008</v>
      </c>
    </row>
    <row r="1344" spans="1:15" outlineLevel="2" x14ac:dyDescent="0.25">
      <c r="A1344" s="1" t="s">
        <v>1129</v>
      </c>
      <c r="B1344" s="1" t="s">
        <v>1131</v>
      </c>
      <c r="C1344" s="13">
        <v>0</v>
      </c>
      <c r="D1344" s="13">
        <v>0</v>
      </c>
      <c r="E1344" s="13">
        <v>0</v>
      </c>
      <c r="F1344" s="13">
        <v>228.90110000000001</v>
      </c>
      <c r="G1344" s="8">
        <v>228.90110000000001</v>
      </c>
      <c r="H1344" s="8">
        <f>+'Current &amp; Proposed Revenues'!D1344*1.08+'Current &amp; Proposed Revenues'!F1344*5.56</f>
        <v>198.54759999999999</v>
      </c>
      <c r="I1344" s="8">
        <f>(+C1344+E1344+'Current &amp; Proposed Revenues'!D1344*0.79+'Current &amp; Proposed Revenues'!F1344*0.85)*0.8</f>
        <v>24.282800000000002</v>
      </c>
      <c r="J1344" s="8">
        <f>(+C1344+E1344+'Current &amp; Proposed Revenues'!D1344*0.79+'Current &amp; Proposed Revenues'!F1344*0.85)*0.2</f>
        <v>6.0707000000000004</v>
      </c>
      <c r="K1344" s="8">
        <f t="shared" si="160"/>
        <v>228.90109999999999</v>
      </c>
      <c r="L1344" s="8">
        <f t="shared" si="161"/>
        <v>45.780220000000007</v>
      </c>
      <c r="M1344" s="8">
        <f t="shared" si="162"/>
        <v>125.89560500000002</v>
      </c>
      <c r="N1344" s="8">
        <f t="shared" si="163"/>
        <v>57.225275000000003</v>
      </c>
      <c r="O1344" s="8">
        <f t="shared" si="164"/>
        <v>228.90110000000004</v>
      </c>
    </row>
    <row r="1345" spans="1:15" outlineLevel="2" x14ac:dyDescent="0.25">
      <c r="A1345" s="1" t="s">
        <v>1129</v>
      </c>
      <c r="B1345" s="1" t="s">
        <v>894</v>
      </c>
      <c r="C1345" s="13">
        <v>0</v>
      </c>
      <c r="D1345" s="13">
        <v>5734.2614999999996</v>
      </c>
      <c r="E1345" s="13">
        <v>0</v>
      </c>
      <c r="F1345" s="13">
        <v>5230.1112999999996</v>
      </c>
      <c r="G1345" s="8">
        <v>10964.372799999999</v>
      </c>
      <c r="H1345" s="8">
        <f>+'Current &amp; Proposed Revenues'!D1345*1.08+'Current &amp; Proposed Revenues'!F1345*5.56</f>
        <v>7848.3367999999991</v>
      </c>
      <c r="I1345" s="8">
        <f>(+C1345+E1345+'Current &amp; Proposed Revenues'!D1345*0.79+'Current &amp; Proposed Revenues'!F1345*0.85)*0.8</f>
        <v>2492.8288000000002</v>
      </c>
      <c r="J1345" s="8">
        <f>(+C1345+E1345+'Current &amp; Proposed Revenues'!D1345*0.79+'Current &amp; Proposed Revenues'!F1345*0.85)*0.2</f>
        <v>623.20720000000006</v>
      </c>
      <c r="K1345" s="8">
        <f t="shared" si="160"/>
        <v>10964.372800000001</v>
      </c>
      <c r="L1345" s="8">
        <f t="shared" si="161"/>
        <v>2192.8745599999997</v>
      </c>
      <c r="M1345" s="8">
        <f t="shared" si="162"/>
        <v>6030.4050399999996</v>
      </c>
      <c r="N1345" s="8">
        <f t="shared" si="163"/>
        <v>2741.0931999999998</v>
      </c>
      <c r="O1345" s="8">
        <f t="shared" si="164"/>
        <v>10964.372799999999</v>
      </c>
    </row>
    <row r="1346" spans="1:15" outlineLevel="2" x14ac:dyDescent="0.25">
      <c r="A1346" s="1" t="s">
        <v>1129</v>
      </c>
      <c r="B1346" s="1" t="s">
        <v>1132</v>
      </c>
      <c r="C1346" s="13">
        <v>31.6</v>
      </c>
      <c r="D1346" s="13">
        <v>4064.0710000000004</v>
      </c>
      <c r="E1346" s="13">
        <v>0</v>
      </c>
      <c r="F1346" s="13">
        <v>2789.6961000000001</v>
      </c>
      <c r="G1346" s="8">
        <v>6885.3671000000004</v>
      </c>
      <c r="H1346" s="8">
        <f>+'Current &amp; Proposed Revenues'!D1346*1.08+'Current &amp; Proposed Revenues'!F1346*5.56</f>
        <v>4766.9315999999999</v>
      </c>
      <c r="I1346" s="8">
        <f>(+C1346+E1346+'Current &amp; Proposed Revenues'!D1346*0.79+'Current &amp; Proposed Revenues'!F1346*0.85)*0.8</f>
        <v>1694.7484000000002</v>
      </c>
      <c r="J1346" s="8">
        <f>(+C1346+E1346+'Current &amp; Proposed Revenues'!D1346*0.79+'Current &amp; Proposed Revenues'!F1346*0.85)*0.2</f>
        <v>423.68710000000004</v>
      </c>
      <c r="K1346" s="8">
        <f t="shared" si="160"/>
        <v>6885.3671000000004</v>
      </c>
      <c r="L1346" s="8">
        <f t="shared" si="161"/>
        <v>1377.0734200000002</v>
      </c>
      <c r="M1346" s="8">
        <f t="shared" si="162"/>
        <v>3786.9519050000004</v>
      </c>
      <c r="N1346" s="8">
        <f t="shared" si="163"/>
        <v>1721.3417750000001</v>
      </c>
      <c r="O1346" s="8">
        <f t="shared" si="164"/>
        <v>6885.3671000000004</v>
      </c>
    </row>
    <row r="1347" spans="1:15" outlineLevel="2" x14ac:dyDescent="0.25">
      <c r="A1347" s="1" t="s">
        <v>1129</v>
      </c>
      <c r="B1347" s="1" t="s">
        <v>1133</v>
      </c>
      <c r="C1347" s="13">
        <v>7.9</v>
      </c>
      <c r="D1347" s="13">
        <v>0</v>
      </c>
      <c r="E1347" s="13">
        <v>0</v>
      </c>
      <c r="F1347" s="13">
        <v>0</v>
      </c>
      <c r="G1347" s="8">
        <v>7.9</v>
      </c>
      <c r="H1347" s="8">
        <f>+'Current &amp; Proposed Revenues'!D1347*1.08+'Current &amp; Proposed Revenues'!F1347*5.56</f>
        <v>0</v>
      </c>
      <c r="I1347" s="8">
        <f>(+C1347+E1347+'Current &amp; Proposed Revenues'!D1347*0.79+'Current &amp; Proposed Revenues'!F1347*0.85)*0.8</f>
        <v>6.32</v>
      </c>
      <c r="J1347" s="8">
        <f>(+C1347+E1347+'Current &amp; Proposed Revenues'!D1347*0.79+'Current &amp; Proposed Revenues'!F1347*0.85)*0.2</f>
        <v>1.58</v>
      </c>
      <c r="K1347" s="8">
        <f t="shared" si="160"/>
        <v>7.9</v>
      </c>
      <c r="L1347" s="8">
        <f t="shared" si="161"/>
        <v>1.58</v>
      </c>
      <c r="M1347" s="8">
        <f t="shared" si="162"/>
        <v>4.3450000000000006</v>
      </c>
      <c r="N1347" s="8">
        <f t="shared" si="163"/>
        <v>1.9750000000000001</v>
      </c>
      <c r="O1347" s="8">
        <f t="shared" si="164"/>
        <v>7.9</v>
      </c>
    </row>
    <row r="1348" spans="1:15" outlineLevel="2" x14ac:dyDescent="0.25">
      <c r="A1348" s="1" t="s">
        <v>1129</v>
      </c>
      <c r="B1348" s="1" t="s">
        <v>521</v>
      </c>
      <c r="C1348" s="13">
        <v>0</v>
      </c>
      <c r="D1348" s="13">
        <v>4082.8832000000007</v>
      </c>
      <c r="E1348" s="13">
        <v>0</v>
      </c>
      <c r="F1348" s="13">
        <v>8401.9651900000008</v>
      </c>
      <c r="G1348" s="8">
        <v>12484.848390000001</v>
      </c>
      <c r="H1348" s="8">
        <f>+'Current &amp; Proposed Revenues'!D1348*1.08+'Current &amp; Proposed Revenues'!F1348*5.56</f>
        <v>9645.8488400000006</v>
      </c>
      <c r="I1348" s="8">
        <f>(+C1348+E1348+'Current &amp; Proposed Revenues'!D1348*0.79+'Current &amp; Proposed Revenues'!F1348*0.85)*0.8</f>
        <v>2271.1996400000003</v>
      </c>
      <c r="J1348" s="8">
        <f>(+C1348+E1348+'Current &amp; Proposed Revenues'!D1348*0.79+'Current &amp; Proposed Revenues'!F1348*0.85)*0.2</f>
        <v>567.79991000000007</v>
      </c>
      <c r="K1348" s="8">
        <f t="shared" si="160"/>
        <v>12484.848390000001</v>
      </c>
      <c r="L1348" s="8">
        <f t="shared" si="161"/>
        <v>2496.9696780000004</v>
      </c>
      <c r="M1348" s="8">
        <f t="shared" si="162"/>
        <v>6866.6666145000008</v>
      </c>
      <c r="N1348" s="8">
        <f t="shared" si="163"/>
        <v>3121.2120975000003</v>
      </c>
      <c r="O1348" s="8">
        <f t="shared" si="164"/>
        <v>12484.848390000001</v>
      </c>
    </row>
    <row r="1349" spans="1:15" outlineLevel="2" x14ac:dyDescent="0.25">
      <c r="A1349" s="1" t="s">
        <v>1129</v>
      </c>
      <c r="B1349" s="1" t="s">
        <v>188</v>
      </c>
      <c r="C1349" s="13">
        <v>0</v>
      </c>
      <c r="D1349" s="13">
        <v>741.7355</v>
      </c>
      <c r="E1349" s="13">
        <v>0</v>
      </c>
      <c r="F1349" s="13">
        <v>2236.9874399999999</v>
      </c>
      <c r="G1349" s="8">
        <v>2978.7229399999997</v>
      </c>
      <c r="H1349" s="8">
        <f>+'Current &amp; Proposed Revenues'!D1349*1.08+'Current &amp; Proposed Revenues'!F1349*5.56</f>
        <v>2368.7330399999996</v>
      </c>
      <c r="I1349" s="8">
        <f>(+C1349+E1349+'Current &amp; Proposed Revenues'!D1349*0.79+'Current &amp; Proposed Revenues'!F1349*0.85)*0.8</f>
        <v>487.99192000000005</v>
      </c>
      <c r="J1349" s="8">
        <f>(+C1349+E1349+'Current &amp; Proposed Revenues'!D1349*0.79+'Current &amp; Proposed Revenues'!F1349*0.85)*0.2</f>
        <v>121.99798000000001</v>
      </c>
      <c r="K1349" s="8">
        <f t="shared" si="160"/>
        <v>2978.7229399999997</v>
      </c>
      <c r="L1349" s="8">
        <f t="shared" si="161"/>
        <v>595.74458799999991</v>
      </c>
      <c r="M1349" s="8">
        <f t="shared" si="162"/>
        <v>1638.2976169999999</v>
      </c>
      <c r="N1349" s="8">
        <f t="shared" si="163"/>
        <v>744.68073499999991</v>
      </c>
      <c r="O1349" s="8">
        <f t="shared" si="164"/>
        <v>2978.7229399999997</v>
      </c>
    </row>
    <row r="1350" spans="1:15" outlineLevel="2" x14ac:dyDescent="0.25">
      <c r="A1350" s="1" t="s">
        <v>1129</v>
      </c>
      <c r="B1350" s="1" t="s">
        <v>153</v>
      </c>
      <c r="C1350" s="13">
        <v>126.4</v>
      </c>
      <c r="D1350" s="13">
        <v>9494.8689000000013</v>
      </c>
      <c r="E1350" s="13">
        <v>65.45</v>
      </c>
      <c r="F1350" s="13">
        <v>19174.489400000002</v>
      </c>
      <c r="G1350" s="8">
        <v>28861.208300000006</v>
      </c>
      <c r="H1350" s="8">
        <f>+'Current &amp; Proposed Revenues'!D1350*1.08+'Current &amp; Proposed Revenues'!F1350*5.56</f>
        <v>22115.518</v>
      </c>
      <c r="I1350" s="8">
        <f>(+C1350+E1350+'Current &amp; Proposed Revenues'!D1350*0.79+'Current &amp; Proposed Revenues'!F1350*0.85)*0.8</f>
        <v>5396.5522400000009</v>
      </c>
      <c r="J1350" s="8">
        <f>(+C1350+E1350+'Current &amp; Proposed Revenues'!D1350*0.79+'Current &amp; Proposed Revenues'!F1350*0.85)*0.2</f>
        <v>1349.1380600000002</v>
      </c>
      <c r="K1350" s="8">
        <f t="shared" si="160"/>
        <v>28861.208300000002</v>
      </c>
      <c r="L1350" s="8">
        <f t="shared" si="161"/>
        <v>5772.2416600000015</v>
      </c>
      <c r="M1350" s="8">
        <f t="shared" si="162"/>
        <v>15873.664565000005</v>
      </c>
      <c r="N1350" s="8">
        <f t="shared" si="163"/>
        <v>7215.3020750000014</v>
      </c>
      <c r="O1350" s="8">
        <f t="shared" si="164"/>
        <v>28861.208300000006</v>
      </c>
    </row>
    <row r="1351" spans="1:15" outlineLevel="2" x14ac:dyDescent="0.25">
      <c r="A1351" s="1" t="s">
        <v>1129</v>
      </c>
      <c r="B1351" s="1" t="s">
        <v>1134</v>
      </c>
      <c r="C1351" s="13">
        <v>0</v>
      </c>
      <c r="D1351" s="13">
        <v>11610.867400000001</v>
      </c>
      <c r="E1351" s="13">
        <v>0</v>
      </c>
      <c r="F1351" s="13">
        <v>10677.406220000001</v>
      </c>
      <c r="G1351" s="8">
        <v>22288.27362</v>
      </c>
      <c r="H1351" s="8">
        <f>+'Current &amp; Proposed Revenues'!D1351*1.08+'Current &amp; Proposed Revenues'!F1351*5.56</f>
        <v>15967.26712</v>
      </c>
      <c r="I1351" s="8">
        <f>(+C1351+E1351+'Current &amp; Proposed Revenues'!D1351*0.79+'Current &amp; Proposed Revenues'!F1351*0.85)*0.8</f>
        <v>5056.8052000000007</v>
      </c>
      <c r="J1351" s="8">
        <f>(+C1351+E1351+'Current &amp; Proposed Revenues'!D1351*0.79+'Current &amp; Proposed Revenues'!F1351*0.85)*0.2</f>
        <v>1264.2013000000002</v>
      </c>
      <c r="K1351" s="8">
        <f t="shared" si="160"/>
        <v>22288.27362</v>
      </c>
      <c r="L1351" s="8">
        <f t="shared" si="161"/>
        <v>4457.654724</v>
      </c>
      <c r="M1351" s="8">
        <f t="shared" si="162"/>
        <v>12258.550491000002</v>
      </c>
      <c r="N1351" s="8">
        <f t="shared" si="163"/>
        <v>5572.068405</v>
      </c>
      <c r="O1351" s="8">
        <f t="shared" si="164"/>
        <v>22288.27362</v>
      </c>
    </row>
    <row r="1352" spans="1:15" outlineLevel="2" x14ac:dyDescent="0.25">
      <c r="A1352" s="1" t="s">
        <v>1129</v>
      </c>
      <c r="B1352" s="1" t="s">
        <v>1135</v>
      </c>
      <c r="C1352" s="13">
        <v>14.22</v>
      </c>
      <c r="D1352" s="13">
        <v>8081.5603000000001</v>
      </c>
      <c r="E1352" s="13">
        <v>0</v>
      </c>
      <c r="F1352" s="13">
        <v>5021.3375999999998</v>
      </c>
      <c r="G1352" s="8">
        <v>13117.117900000001</v>
      </c>
      <c r="H1352" s="8">
        <f>+'Current &amp; Proposed Revenues'!D1352*1.08+'Current &amp; Proposed Revenues'!F1352*5.56</f>
        <v>9022.9068000000007</v>
      </c>
      <c r="I1352" s="8">
        <f>(+C1352+E1352+'Current &amp; Proposed Revenues'!D1352*0.79+'Current &amp; Proposed Revenues'!F1352*0.85)*0.8</f>
        <v>3275.36888</v>
      </c>
      <c r="J1352" s="8">
        <f>(+C1352+E1352+'Current &amp; Proposed Revenues'!D1352*0.79+'Current &amp; Proposed Revenues'!F1352*0.85)*0.2</f>
        <v>818.84222</v>
      </c>
      <c r="K1352" s="8">
        <f t="shared" si="160"/>
        <v>13117.117900000001</v>
      </c>
      <c r="L1352" s="8">
        <f t="shared" si="161"/>
        <v>2623.4235800000006</v>
      </c>
      <c r="M1352" s="8">
        <f t="shared" si="162"/>
        <v>7214.4148450000012</v>
      </c>
      <c r="N1352" s="8">
        <f t="shared" si="163"/>
        <v>3279.2794750000003</v>
      </c>
      <c r="O1352" s="8">
        <f t="shared" si="164"/>
        <v>13117.117900000001</v>
      </c>
    </row>
    <row r="1353" spans="1:15" outlineLevel="2" x14ac:dyDescent="0.25">
      <c r="A1353" s="1" t="s">
        <v>1129</v>
      </c>
      <c r="B1353" s="1" t="s">
        <v>1136</v>
      </c>
      <c r="C1353" s="13">
        <v>0</v>
      </c>
      <c r="D1353" s="13">
        <v>2681.5239000000001</v>
      </c>
      <c r="E1353" s="13">
        <v>0</v>
      </c>
      <c r="F1353" s="13">
        <v>1843.4518999999998</v>
      </c>
      <c r="G1353" s="8">
        <v>4524.9758000000002</v>
      </c>
      <c r="H1353" s="8">
        <f>+'Current &amp; Proposed Revenues'!D1353*1.08+'Current &amp; Proposed Revenues'!F1353*5.56</f>
        <v>3147.6880000000001</v>
      </c>
      <c r="I1353" s="8">
        <f>(+C1353+E1353+'Current &amp; Proposed Revenues'!D1353*0.79+'Current &amp; Proposed Revenues'!F1353*0.85)*0.8</f>
        <v>1101.83024</v>
      </c>
      <c r="J1353" s="8">
        <f>(+C1353+E1353+'Current &amp; Proposed Revenues'!D1353*0.79+'Current &amp; Proposed Revenues'!F1353*0.85)*0.2</f>
        <v>275.45756</v>
      </c>
      <c r="K1353" s="8">
        <f t="shared" ref="K1353:K1419" si="168">SUM(H1353:J1353)</f>
        <v>4524.9758000000002</v>
      </c>
      <c r="L1353" s="8">
        <f t="shared" ref="L1353:L1419" si="169">+G1353*0.2</f>
        <v>904.99516000000006</v>
      </c>
      <c r="M1353" s="8">
        <f t="shared" ref="M1353:M1419" si="170">+G1353*0.55</f>
        <v>2488.7366900000002</v>
      </c>
      <c r="N1353" s="8">
        <f t="shared" ref="N1353:N1419" si="171">+G1353*0.25</f>
        <v>1131.24395</v>
      </c>
      <c r="O1353" s="8">
        <f t="shared" ref="O1353:O1419" si="172">SUM(L1353:N1353)</f>
        <v>4524.9758000000002</v>
      </c>
    </row>
    <row r="1354" spans="1:15" outlineLevel="2" x14ac:dyDescent="0.25">
      <c r="A1354" s="1" t="s">
        <v>1129</v>
      </c>
      <c r="B1354" s="1" t="s">
        <v>307</v>
      </c>
      <c r="C1354" s="13">
        <v>0</v>
      </c>
      <c r="D1354" s="13">
        <v>3547.1057599999999</v>
      </c>
      <c r="E1354" s="13">
        <v>0</v>
      </c>
      <c r="F1354" s="13">
        <v>5490.4214000000002</v>
      </c>
      <c r="G1354" s="8">
        <v>9037.5271599999996</v>
      </c>
      <c r="H1354" s="8">
        <f>+'Current &amp; Proposed Revenues'!D1354*1.08+'Current &amp; Proposed Revenues'!F1354*5.56</f>
        <v>6810.958239999999</v>
      </c>
      <c r="I1354" s="8">
        <f>(+C1354+E1354+'Current &amp; Proposed Revenues'!D1354*0.79+'Current &amp; Proposed Revenues'!F1354*0.85)*0.8</f>
        <v>1781.2551359999998</v>
      </c>
      <c r="J1354" s="8">
        <f>(+C1354+E1354+'Current &amp; Proposed Revenues'!D1354*0.79+'Current &amp; Proposed Revenues'!F1354*0.85)*0.2</f>
        <v>445.31378399999994</v>
      </c>
      <c r="K1354" s="8">
        <f t="shared" si="168"/>
        <v>9037.5271599999996</v>
      </c>
      <c r="L1354" s="8">
        <f t="shared" si="169"/>
        <v>1807.5054319999999</v>
      </c>
      <c r="M1354" s="8">
        <f t="shared" si="170"/>
        <v>4970.6399380000003</v>
      </c>
      <c r="N1354" s="8">
        <f t="shared" si="171"/>
        <v>2259.3817899999999</v>
      </c>
      <c r="O1354" s="8">
        <f t="shared" si="172"/>
        <v>9037.5271599999996</v>
      </c>
    </row>
    <row r="1355" spans="1:15" outlineLevel="2" x14ac:dyDescent="0.25">
      <c r="A1355" s="1" t="s">
        <v>1129</v>
      </c>
      <c r="B1355" s="1" t="s">
        <v>1137</v>
      </c>
      <c r="C1355" s="13">
        <v>0</v>
      </c>
      <c r="D1355" s="13">
        <v>1981.2276000000002</v>
      </c>
      <c r="E1355" s="13">
        <v>0</v>
      </c>
      <c r="F1355" s="13">
        <v>2933.1518999999998</v>
      </c>
      <c r="G1355" s="8">
        <v>4914.3795</v>
      </c>
      <c r="H1355" s="8">
        <f>+'Current &amp; Proposed Revenues'!D1355*1.08+'Current &amp; Proposed Revenues'!F1355*5.56</f>
        <v>3688.4387999999999</v>
      </c>
      <c r="I1355" s="8">
        <f>(+C1355+E1355+'Current &amp; Proposed Revenues'!D1355*0.79+'Current &amp; Proposed Revenues'!F1355*0.85)*0.8</f>
        <v>980.75256000000013</v>
      </c>
      <c r="J1355" s="8">
        <f>(+C1355+E1355+'Current &amp; Proposed Revenues'!D1355*0.79+'Current &amp; Proposed Revenues'!F1355*0.85)*0.2</f>
        <v>245.18814000000003</v>
      </c>
      <c r="K1355" s="8">
        <f t="shared" si="168"/>
        <v>4914.3795</v>
      </c>
      <c r="L1355" s="8">
        <f t="shared" si="169"/>
        <v>982.8759</v>
      </c>
      <c r="M1355" s="8">
        <f t="shared" si="170"/>
        <v>2702.9087250000002</v>
      </c>
      <c r="N1355" s="8">
        <f t="shared" si="171"/>
        <v>1228.594875</v>
      </c>
      <c r="O1355" s="8">
        <f t="shared" si="172"/>
        <v>4914.3795</v>
      </c>
    </row>
    <row r="1356" spans="1:15" outlineLevel="2" x14ac:dyDescent="0.25">
      <c r="A1356" s="1" t="s">
        <v>1129</v>
      </c>
      <c r="B1356" s="1" t="s">
        <v>1138</v>
      </c>
      <c r="C1356" s="13">
        <v>0</v>
      </c>
      <c r="D1356" s="13">
        <v>2050.4549999999999</v>
      </c>
      <c r="E1356" s="13">
        <v>0</v>
      </c>
      <c r="F1356" s="13">
        <v>1309.0502000000001</v>
      </c>
      <c r="G1356" s="8">
        <v>3359.5052000000001</v>
      </c>
      <c r="H1356" s="8">
        <f>+'Current &amp; Proposed Revenues'!D1356*1.08+'Current &amp; Proposed Revenues'!F1356*5.56</f>
        <v>2319.6831999999999</v>
      </c>
      <c r="I1356" s="8">
        <f>(+C1356+E1356+'Current &amp; Proposed Revenues'!D1356*0.79+'Current &amp; Proposed Revenues'!F1356*0.85)*0.8</f>
        <v>831.85760000000016</v>
      </c>
      <c r="J1356" s="8">
        <f>(+C1356+E1356+'Current &amp; Proposed Revenues'!D1356*0.79+'Current &amp; Proposed Revenues'!F1356*0.85)*0.2</f>
        <v>207.96440000000004</v>
      </c>
      <c r="K1356" s="8">
        <f t="shared" si="168"/>
        <v>3359.5052000000001</v>
      </c>
      <c r="L1356" s="8">
        <f t="shared" si="169"/>
        <v>671.90104000000008</v>
      </c>
      <c r="M1356" s="8">
        <f t="shared" si="170"/>
        <v>1847.7278600000002</v>
      </c>
      <c r="N1356" s="8">
        <f t="shared" si="171"/>
        <v>839.87630000000001</v>
      </c>
      <c r="O1356" s="8">
        <f t="shared" si="172"/>
        <v>3359.5052000000001</v>
      </c>
    </row>
    <row r="1357" spans="1:15" outlineLevel="2" x14ac:dyDescent="0.25">
      <c r="A1357" s="1" t="s">
        <v>1129</v>
      </c>
      <c r="B1357" s="1" t="s">
        <v>1139</v>
      </c>
      <c r="C1357" s="13">
        <v>11.850000000000001</v>
      </c>
      <c r="D1357" s="13">
        <v>4504.7178000000004</v>
      </c>
      <c r="E1357" s="13">
        <v>22.95</v>
      </c>
      <c r="F1357" s="13">
        <v>11882.65288</v>
      </c>
      <c r="G1357" s="8">
        <v>16422.170679999999</v>
      </c>
      <c r="H1357" s="8">
        <f>+'Current &amp; Proposed Revenues'!D1357*1.08+'Current &amp; Proposed Revenues'!F1357*5.56</f>
        <v>12908.60528</v>
      </c>
      <c r="I1357" s="8">
        <f>(+C1357+E1357+'Current &amp; Proposed Revenues'!D1357*0.79+'Current &amp; Proposed Revenues'!F1357*0.85)*0.8</f>
        <v>2810.8523200000004</v>
      </c>
      <c r="J1357" s="8">
        <f>(+C1357+E1357+'Current &amp; Proposed Revenues'!D1357*0.79+'Current &amp; Proposed Revenues'!F1357*0.85)*0.2</f>
        <v>702.7130800000001</v>
      </c>
      <c r="K1357" s="8">
        <f t="shared" si="168"/>
        <v>16422.170679999999</v>
      </c>
      <c r="L1357" s="8">
        <f t="shared" si="169"/>
        <v>3284.4341359999999</v>
      </c>
      <c r="M1357" s="8">
        <f t="shared" si="170"/>
        <v>9032.1938740000005</v>
      </c>
      <c r="N1357" s="8">
        <f t="shared" si="171"/>
        <v>4105.5426699999998</v>
      </c>
      <c r="O1357" s="8">
        <f t="shared" si="172"/>
        <v>16422.170679999999</v>
      </c>
    </row>
    <row r="1358" spans="1:15" outlineLevel="2" x14ac:dyDescent="0.25">
      <c r="A1358" s="1" t="s">
        <v>1129</v>
      </c>
      <c r="B1358" s="1" t="s">
        <v>1140</v>
      </c>
      <c r="C1358" s="13">
        <v>230.41930000000002</v>
      </c>
      <c r="D1358" s="13">
        <v>4450.0857500000002</v>
      </c>
      <c r="E1358" s="13">
        <v>0</v>
      </c>
      <c r="F1358" s="13">
        <v>2070.9427999999998</v>
      </c>
      <c r="G1358" s="8">
        <v>6751.4478499999996</v>
      </c>
      <c r="H1358" s="8">
        <f>+'Current &amp; Proposed Revenues'!D1358*1.08+'Current &amp; Proposed Revenues'!F1358*5.56</f>
        <v>4366.4277999999995</v>
      </c>
      <c r="I1358" s="8">
        <f>(+C1358+E1358+'Current &amp; Proposed Revenues'!D1358*0.79+'Current &amp; Proposed Revenues'!F1358*0.85)*0.8</f>
        <v>1908.0160400000002</v>
      </c>
      <c r="J1358" s="8">
        <f>(+C1358+E1358+'Current &amp; Proposed Revenues'!D1358*0.79+'Current &amp; Proposed Revenues'!F1358*0.85)*0.2</f>
        <v>477.00401000000005</v>
      </c>
      <c r="K1358" s="8">
        <f t="shared" si="168"/>
        <v>6751.4478499999996</v>
      </c>
      <c r="L1358" s="8">
        <f t="shared" si="169"/>
        <v>1350.2895699999999</v>
      </c>
      <c r="M1358" s="8">
        <f t="shared" si="170"/>
        <v>3713.2963175</v>
      </c>
      <c r="N1358" s="8">
        <f t="shared" si="171"/>
        <v>1687.8619624999999</v>
      </c>
      <c r="O1358" s="8">
        <f t="shared" si="172"/>
        <v>6751.4478499999996</v>
      </c>
    </row>
    <row r="1359" spans="1:15" outlineLevel="2" x14ac:dyDescent="0.25">
      <c r="A1359" s="1" t="s">
        <v>1129</v>
      </c>
      <c r="B1359" s="1" t="s">
        <v>1141</v>
      </c>
      <c r="C1359" s="13">
        <v>0</v>
      </c>
      <c r="D1359" s="13">
        <v>3758.8720400000002</v>
      </c>
      <c r="E1359" s="13">
        <v>0</v>
      </c>
      <c r="F1359" s="13">
        <v>2803.6057999999998</v>
      </c>
      <c r="G1359" s="8">
        <v>6562.4778399999996</v>
      </c>
      <c r="H1359" s="8">
        <f>+'Current &amp; Proposed Revenues'!D1359*1.08+'Current &amp; Proposed Revenues'!F1359*5.56</f>
        <v>4602.7321599999996</v>
      </c>
      <c r="I1359" s="8">
        <f>(+C1359+E1359+'Current &amp; Proposed Revenues'!D1359*0.79+'Current &amp; Proposed Revenues'!F1359*0.85)*0.8</f>
        <v>1567.796544</v>
      </c>
      <c r="J1359" s="8">
        <f>(+C1359+E1359+'Current &amp; Proposed Revenues'!D1359*0.79+'Current &amp; Proposed Revenues'!F1359*0.85)*0.2</f>
        <v>391.94913600000001</v>
      </c>
      <c r="K1359" s="8">
        <f t="shared" si="168"/>
        <v>6562.4778399999996</v>
      </c>
      <c r="L1359" s="8">
        <f t="shared" si="169"/>
        <v>1312.495568</v>
      </c>
      <c r="M1359" s="8">
        <f t="shared" si="170"/>
        <v>3609.3628119999998</v>
      </c>
      <c r="N1359" s="8">
        <f t="shared" si="171"/>
        <v>1640.6194599999999</v>
      </c>
      <c r="O1359" s="8">
        <f t="shared" si="172"/>
        <v>6562.4778399999996</v>
      </c>
    </row>
    <row r="1360" spans="1:15" outlineLevel="2" x14ac:dyDescent="0.25">
      <c r="A1360" s="1" t="s">
        <v>1129</v>
      </c>
      <c r="B1360" s="1" t="s">
        <v>1142</v>
      </c>
      <c r="C1360" s="13">
        <v>0</v>
      </c>
      <c r="D1360" s="13">
        <v>3220.2521999999999</v>
      </c>
      <c r="E1360" s="13">
        <v>0</v>
      </c>
      <c r="F1360" s="13">
        <v>6252.6345000000001</v>
      </c>
      <c r="G1360" s="8">
        <v>9472.8866999999991</v>
      </c>
      <c r="H1360" s="8">
        <f>+'Current &amp; Proposed Revenues'!D1360*1.08+'Current &amp; Proposed Revenues'!F1360*5.56</f>
        <v>7283.3267999999998</v>
      </c>
      <c r="I1360" s="8">
        <f>(+C1360+E1360+'Current &amp; Proposed Revenues'!D1360*0.79+'Current &amp; Proposed Revenues'!F1360*0.85)*0.8</f>
        <v>1751.6479200000003</v>
      </c>
      <c r="J1360" s="8">
        <f>(+C1360+E1360+'Current &amp; Proposed Revenues'!D1360*0.79+'Current &amp; Proposed Revenues'!F1360*0.85)*0.2</f>
        <v>437.91198000000009</v>
      </c>
      <c r="K1360" s="8">
        <f t="shared" si="168"/>
        <v>9472.8867000000009</v>
      </c>
      <c r="L1360" s="8">
        <f t="shared" si="169"/>
        <v>1894.5773399999998</v>
      </c>
      <c r="M1360" s="8">
        <f t="shared" si="170"/>
        <v>5210.0876849999995</v>
      </c>
      <c r="N1360" s="8">
        <f t="shared" si="171"/>
        <v>2368.2216749999998</v>
      </c>
      <c r="O1360" s="8">
        <f t="shared" si="172"/>
        <v>9472.8866999999991</v>
      </c>
    </row>
    <row r="1361" spans="1:15" outlineLevel="2" x14ac:dyDescent="0.25">
      <c r="A1361" s="1" t="s">
        <v>1129</v>
      </c>
      <c r="B1361" s="1" t="s">
        <v>1143</v>
      </c>
      <c r="C1361" s="13">
        <v>109.81</v>
      </c>
      <c r="D1361" s="13">
        <v>5037.7239</v>
      </c>
      <c r="E1361" s="13">
        <v>0</v>
      </c>
      <c r="F1361" s="13">
        <v>12385.402</v>
      </c>
      <c r="G1361" s="8">
        <v>17532.9359</v>
      </c>
      <c r="H1361" s="8">
        <f>+'Current &amp; Proposed Revenues'!D1361*1.08+'Current &amp; Proposed Revenues'!F1361*5.56</f>
        <v>13652.5196</v>
      </c>
      <c r="I1361" s="8">
        <f>(+C1361+E1361+'Current &amp; Proposed Revenues'!D1361*0.79+'Current &amp; Proposed Revenues'!F1361*0.85)*0.8</f>
        <v>3104.33304</v>
      </c>
      <c r="J1361" s="8">
        <f>(+C1361+E1361+'Current &amp; Proposed Revenues'!D1361*0.79+'Current &amp; Proposed Revenues'!F1361*0.85)*0.2</f>
        <v>776.08326</v>
      </c>
      <c r="K1361" s="8">
        <f t="shared" si="168"/>
        <v>17532.9359</v>
      </c>
      <c r="L1361" s="8">
        <f t="shared" si="169"/>
        <v>3506.5871800000004</v>
      </c>
      <c r="M1361" s="8">
        <f t="shared" si="170"/>
        <v>9643.1147450000008</v>
      </c>
      <c r="N1361" s="8">
        <f t="shared" si="171"/>
        <v>4383.2339750000001</v>
      </c>
      <c r="O1361" s="8">
        <f t="shared" si="172"/>
        <v>17532.9359</v>
      </c>
    </row>
    <row r="1362" spans="1:15" outlineLevel="2" x14ac:dyDescent="0.25">
      <c r="A1362" s="1" t="s">
        <v>1129</v>
      </c>
      <c r="B1362" s="1" t="s">
        <v>144</v>
      </c>
      <c r="C1362" s="13">
        <v>0</v>
      </c>
      <c r="D1362" s="13">
        <v>3243.9451000000004</v>
      </c>
      <c r="E1362" s="13">
        <v>34</v>
      </c>
      <c r="F1362" s="13">
        <v>4675.1976000000004</v>
      </c>
      <c r="G1362" s="8">
        <v>7953.1427000000003</v>
      </c>
      <c r="H1362" s="8">
        <f>+'Current &amp; Proposed Revenues'!D1362*1.08+'Current &amp; Proposed Revenues'!F1362*5.56</f>
        <v>5928.75</v>
      </c>
      <c r="I1362" s="8">
        <f>(+C1362+E1362+'Current &amp; Proposed Revenues'!D1362*0.79+'Current &amp; Proposed Revenues'!F1362*0.85)*0.8</f>
        <v>1619.5141599999999</v>
      </c>
      <c r="J1362" s="8">
        <f>(+C1362+E1362+'Current &amp; Proposed Revenues'!D1362*0.79+'Current &amp; Proposed Revenues'!F1362*0.85)*0.2</f>
        <v>404.87853999999999</v>
      </c>
      <c r="K1362" s="8">
        <f t="shared" si="168"/>
        <v>7953.1426999999994</v>
      </c>
      <c r="L1362" s="8">
        <f t="shared" si="169"/>
        <v>1590.6285400000002</v>
      </c>
      <c r="M1362" s="8">
        <f t="shared" si="170"/>
        <v>4374.2284850000005</v>
      </c>
      <c r="N1362" s="8">
        <f t="shared" si="171"/>
        <v>1988.2856750000001</v>
      </c>
      <c r="O1362" s="8">
        <f t="shared" si="172"/>
        <v>7953.1427000000012</v>
      </c>
    </row>
    <row r="1363" spans="1:15" outlineLevel="2" x14ac:dyDescent="0.25">
      <c r="A1363" s="1" t="s">
        <v>1129</v>
      </c>
      <c r="B1363" s="1" t="s">
        <v>1144</v>
      </c>
      <c r="C1363" s="13">
        <v>0</v>
      </c>
      <c r="D1363" s="13">
        <v>1592.2676000000001</v>
      </c>
      <c r="E1363" s="13">
        <v>0</v>
      </c>
      <c r="F1363" s="13">
        <v>3198.8464000000004</v>
      </c>
      <c r="G1363" s="8">
        <v>4791.1140000000005</v>
      </c>
      <c r="H1363" s="8">
        <f>+'Current &amp; Proposed Revenues'!D1363*1.08+'Current &amp; Proposed Revenues'!F1363*5.56</f>
        <v>3694.2608</v>
      </c>
      <c r="I1363" s="8">
        <f>(+C1363+E1363+'Current &amp; Proposed Revenues'!D1363*0.79+'Current &amp; Proposed Revenues'!F1363*0.85)*0.8</f>
        <v>877.48256000000003</v>
      </c>
      <c r="J1363" s="8">
        <f>(+C1363+E1363+'Current &amp; Proposed Revenues'!D1363*0.79+'Current &amp; Proposed Revenues'!F1363*0.85)*0.2</f>
        <v>219.37064000000001</v>
      </c>
      <c r="K1363" s="8">
        <f t="shared" si="168"/>
        <v>4791.1140000000005</v>
      </c>
      <c r="L1363" s="8">
        <f t="shared" si="169"/>
        <v>958.22280000000012</v>
      </c>
      <c r="M1363" s="8">
        <f t="shared" si="170"/>
        <v>2635.1127000000006</v>
      </c>
      <c r="N1363" s="8">
        <f t="shared" si="171"/>
        <v>1197.7785000000001</v>
      </c>
      <c r="O1363" s="8">
        <f t="shared" si="172"/>
        <v>4791.1140000000005</v>
      </c>
    </row>
    <row r="1364" spans="1:15" outlineLevel="2" x14ac:dyDescent="0.25">
      <c r="A1364" s="1" t="s">
        <v>1129</v>
      </c>
      <c r="B1364" s="1" t="s">
        <v>1145</v>
      </c>
      <c r="C1364" s="13">
        <v>0</v>
      </c>
      <c r="D1364" s="13">
        <v>1164.8790999999999</v>
      </c>
      <c r="E1364" s="13">
        <v>0</v>
      </c>
      <c r="F1364" s="13">
        <v>2875.7824000000001</v>
      </c>
      <c r="G1364" s="8">
        <v>4040.6615000000002</v>
      </c>
      <c r="H1364" s="8">
        <f>+'Current &amp; Proposed Revenues'!D1364*1.08+'Current &amp; Proposed Revenues'!F1364*5.56</f>
        <v>3167.2027999999996</v>
      </c>
      <c r="I1364" s="8">
        <f>(+C1364+E1364+'Current &amp; Proposed Revenues'!D1364*0.79+'Current &amp; Proposed Revenues'!F1364*0.85)*0.8</f>
        <v>698.76695999999993</v>
      </c>
      <c r="J1364" s="8">
        <f>(+C1364+E1364+'Current &amp; Proposed Revenues'!D1364*0.79+'Current &amp; Proposed Revenues'!F1364*0.85)*0.2</f>
        <v>174.69173999999998</v>
      </c>
      <c r="K1364" s="8">
        <f t="shared" si="168"/>
        <v>4040.6614999999993</v>
      </c>
      <c r="L1364" s="8">
        <f t="shared" si="169"/>
        <v>808.1323000000001</v>
      </c>
      <c r="M1364" s="8">
        <f t="shared" si="170"/>
        <v>2222.3638250000004</v>
      </c>
      <c r="N1364" s="8">
        <f t="shared" si="171"/>
        <v>1010.165375</v>
      </c>
      <c r="O1364" s="8">
        <f t="shared" si="172"/>
        <v>4040.6615000000006</v>
      </c>
    </row>
    <row r="1365" spans="1:15" outlineLevel="2" x14ac:dyDescent="0.25">
      <c r="A1365" s="1" t="s">
        <v>1129</v>
      </c>
      <c r="B1365" s="1" t="s">
        <v>490</v>
      </c>
      <c r="C1365" s="13">
        <v>39.5</v>
      </c>
      <c r="D1365" s="13">
        <v>20629.783899999999</v>
      </c>
      <c r="E1365" s="13">
        <v>0</v>
      </c>
      <c r="F1365" s="13">
        <v>8867.4658000000018</v>
      </c>
      <c r="G1365" s="8">
        <v>29536.7497</v>
      </c>
      <c r="H1365" s="8">
        <f>+'Current &amp; Proposed Revenues'!D1365*1.08+'Current &amp; Proposed Revenues'!F1365*5.56</f>
        <v>19606.1204</v>
      </c>
      <c r="I1365" s="8">
        <f>(+C1365+E1365+'Current &amp; Proposed Revenues'!D1365*0.79+'Current &amp; Proposed Revenues'!F1365*0.85)*0.8</f>
        <v>7944.5034399999995</v>
      </c>
      <c r="J1365" s="8">
        <f>(+C1365+E1365+'Current &amp; Proposed Revenues'!D1365*0.79+'Current &amp; Proposed Revenues'!F1365*0.85)*0.2</f>
        <v>1986.1258599999999</v>
      </c>
      <c r="K1365" s="8">
        <f t="shared" si="168"/>
        <v>29536.7497</v>
      </c>
      <c r="L1365" s="8">
        <f t="shared" si="169"/>
        <v>5907.3499400000001</v>
      </c>
      <c r="M1365" s="8">
        <f t="shared" si="170"/>
        <v>16245.212335000002</v>
      </c>
      <c r="N1365" s="8">
        <f t="shared" si="171"/>
        <v>7384.1874250000001</v>
      </c>
      <c r="O1365" s="8">
        <f t="shared" si="172"/>
        <v>29536.749700000004</v>
      </c>
    </row>
    <row r="1366" spans="1:15" outlineLevel="1" x14ac:dyDescent="0.25">
      <c r="A1366" s="23" t="s">
        <v>1205</v>
      </c>
      <c r="B1366" s="22"/>
      <c r="C1366" s="13">
        <f t="shared" ref="C1366:O1366" si="173">SUBTOTAL(9,C1341:C1365)</f>
        <v>617.51930000000004</v>
      </c>
      <c r="D1366" s="13">
        <f t="shared" si="173"/>
        <v>106827.64895</v>
      </c>
      <c r="E1366" s="13">
        <f t="shared" si="173"/>
        <v>122.4</v>
      </c>
      <c r="F1366" s="13">
        <f t="shared" si="173"/>
        <v>130096.00108</v>
      </c>
      <c r="G1366" s="8">
        <f t="shared" si="173"/>
        <v>237663.56933000003</v>
      </c>
      <c r="H1366" s="8">
        <f t="shared" si="173"/>
        <v>174541.83307999995</v>
      </c>
      <c r="I1366" s="8">
        <f t="shared" si="173"/>
        <v>50497.388999999996</v>
      </c>
      <c r="J1366" s="8">
        <f t="shared" si="173"/>
        <v>12624.347249999999</v>
      </c>
      <c r="K1366" s="8">
        <f t="shared" si="173"/>
        <v>237663.56933000003</v>
      </c>
      <c r="L1366" s="8">
        <f t="shared" si="173"/>
        <v>47532.713865999998</v>
      </c>
      <c r="M1366" s="8">
        <f t="shared" si="173"/>
        <v>130714.96313150002</v>
      </c>
      <c r="N1366" s="8">
        <f t="shared" si="173"/>
        <v>59415.892332500007</v>
      </c>
      <c r="O1366" s="8">
        <f t="shared" si="173"/>
        <v>237663.56933000006</v>
      </c>
    </row>
    <row r="1367" spans="1:15" outlineLevel="2" x14ac:dyDescent="0.25">
      <c r="A1367" s="1" t="s">
        <v>1146</v>
      </c>
      <c r="B1367" s="1" t="s">
        <v>383</v>
      </c>
      <c r="C1367" s="13">
        <v>0</v>
      </c>
      <c r="D1367" s="13">
        <v>305.93200000000002</v>
      </c>
      <c r="E1367" s="13">
        <v>0</v>
      </c>
      <c r="F1367" s="13">
        <v>410.24</v>
      </c>
      <c r="G1367" s="8">
        <v>716.17200000000003</v>
      </c>
      <c r="H1367" s="8">
        <f>+'Current &amp; Proposed Revenues'!D1367*1.08+'Current &amp; Proposed Revenues'!F1367*5.56</f>
        <v>532.52800000000002</v>
      </c>
      <c r="I1367" s="8">
        <f>(+C1367+E1367+'Current &amp; Proposed Revenues'!D1367*0.79+'Current &amp; Proposed Revenues'!F1367*0.85)*0.8</f>
        <v>146.9152</v>
      </c>
      <c r="J1367" s="8">
        <f>(+C1367+E1367+'Current &amp; Proposed Revenues'!D1367*0.79+'Current &amp; Proposed Revenues'!F1367*0.85)*0.2</f>
        <v>36.7288</v>
      </c>
      <c r="K1367" s="8">
        <f t="shared" si="168"/>
        <v>716.17200000000003</v>
      </c>
      <c r="L1367" s="8">
        <f t="shared" si="169"/>
        <v>143.23440000000002</v>
      </c>
      <c r="M1367" s="8">
        <f t="shared" si="170"/>
        <v>393.89460000000003</v>
      </c>
      <c r="N1367" s="8">
        <f t="shared" si="171"/>
        <v>179.04300000000001</v>
      </c>
      <c r="O1367" s="8">
        <f t="shared" si="172"/>
        <v>716.17200000000003</v>
      </c>
    </row>
    <row r="1368" spans="1:15" outlineLevel="2" x14ac:dyDescent="0.25">
      <c r="A1368" s="1" t="s">
        <v>1146</v>
      </c>
      <c r="B1368" s="1" t="s">
        <v>1147</v>
      </c>
      <c r="C1368" s="13">
        <v>0</v>
      </c>
      <c r="D1368" s="13">
        <v>3050.9050000000002</v>
      </c>
      <c r="E1368" s="13">
        <v>0</v>
      </c>
      <c r="F1368" s="13">
        <v>1769.4805000000001</v>
      </c>
      <c r="G1368" s="8">
        <v>4820.3855000000003</v>
      </c>
      <c r="H1368" s="8">
        <f>+'Current &amp; Proposed Revenues'!D1368*1.08+'Current &amp; Proposed Revenues'!F1368*5.56</f>
        <v>3296.8580000000002</v>
      </c>
      <c r="I1368" s="8">
        <f>(+C1368+E1368+'Current &amp; Proposed Revenues'!D1368*0.79+'Current &amp; Proposed Revenues'!F1368*0.85)*0.8</f>
        <v>1218.8219999999999</v>
      </c>
      <c r="J1368" s="8">
        <f>(+C1368+E1368+'Current &amp; Proposed Revenues'!D1368*0.79+'Current &amp; Proposed Revenues'!F1368*0.85)*0.2</f>
        <v>304.70549999999997</v>
      </c>
      <c r="K1368" s="8">
        <f t="shared" si="168"/>
        <v>4820.3855000000003</v>
      </c>
      <c r="L1368" s="8">
        <f t="shared" si="169"/>
        <v>964.07710000000009</v>
      </c>
      <c r="M1368" s="8">
        <f t="shared" si="170"/>
        <v>2651.2120250000003</v>
      </c>
      <c r="N1368" s="8">
        <f t="shared" si="171"/>
        <v>1205.0963750000001</v>
      </c>
      <c r="O1368" s="8">
        <f t="shared" si="172"/>
        <v>4820.3855000000003</v>
      </c>
    </row>
    <row r="1369" spans="1:15" outlineLevel="2" x14ac:dyDescent="0.25">
      <c r="A1369" s="1" t="s">
        <v>1146</v>
      </c>
      <c r="B1369" s="1" t="s">
        <v>1148</v>
      </c>
      <c r="C1369" s="13">
        <v>182.8297</v>
      </c>
      <c r="D1369" s="13">
        <v>3593.9343000000003</v>
      </c>
      <c r="E1369" s="13">
        <v>316.42099999999999</v>
      </c>
      <c r="F1369" s="13">
        <v>3425.9527000000003</v>
      </c>
      <c r="G1369" s="8">
        <v>7519.1377000000002</v>
      </c>
      <c r="H1369" s="8">
        <f>+'Current &amp; Proposed Revenues'!D1369*1.08+'Current &amp; Proposed Revenues'!F1369*5.56</f>
        <v>5047.2943999999998</v>
      </c>
      <c r="I1369" s="8">
        <f>(+C1369+E1369+'Current &amp; Proposed Revenues'!D1369*0.79+'Current &amp; Proposed Revenues'!F1369*0.85)*0.8</f>
        <v>1977.4746400000001</v>
      </c>
      <c r="J1369" s="8">
        <f>(+C1369+E1369+'Current &amp; Proposed Revenues'!D1369*0.79+'Current &amp; Proposed Revenues'!F1369*0.85)*0.2</f>
        <v>494.36866000000003</v>
      </c>
      <c r="K1369" s="8">
        <f t="shared" si="168"/>
        <v>7519.1377000000002</v>
      </c>
      <c r="L1369" s="8">
        <f t="shared" si="169"/>
        <v>1503.8275400000002</v>
      </c>
      <c r="M1369" s="8">
        <f t="shared" si="170"/>
        <v>4135.5257350000002</v>
      </c>
      <c r="N1369" s="8">
        <f t="shared" si="171"/>
        <v>1879.7844250000001</v>
      </c>
      <c r="O1369" s="8">
        <f t="shared" si="172"/>
        <v>7519.1377000000002</v>
      </c>
    </row>
    <row r="1370" spans="1:15" outlineLevel="2" x14ac:dyDescent="0.25">
      <c r="A1370" s="1" t="s">
        <v>1146</v>
      </c>
      <c r="B1370" s="1" t="s">
        <v>1149</v>
      </c>
      <c r="C1370" s="13">
        <v>0</v>
      </c>
      <c r="D1370" s="13">
        <v>93.649600000000007</v>
      </c>
      <c r="E1370" s="13">
        <v>0</v>
      </c>
      <c r="F1370" s="13">
        <v>0</v>
      </c>
      <c r="G1370" s="8">
        <v>93.649600000000007</v>
      </c>
      <c r="H1370" s="8">
        <f>+'Current &amp; Proposed Revenues'!D1370*1.08+'Current &amp; Proposed Revenues'!F1370*5.56</f>
        <v>54.086400000000005</v>
      </c>
      <c r="I1370" s="8">
        <f>(+C1370+E1370+'Current &amp; Proposed Revenues'!D1370*0.79+'Current &amp; Proposed Revenues'!F1370*0.85)*0.8</f>
        <v>31.650560000000002</v>
      </c>
      <c r="J1370" s="8">
        <f>(+C1370+E1370+'Current &amp; Proposed Revenues'!D1370*0.79+'Current &amp; Proposed Revenues'!F1370*0.85)*0.2</f>
        <v>7.9126400000000006</v>
      </c>
      <c r="K1370" s="8">
        <f t="shared" si="168"/>
        <v>93.649600000000007</v>
      </c>
      <c r="L1370" s="8">
        <f t="shared" si="169"/>
        <v>18.729920000000003</v>
      </c>
      <c r="M1370" s="8">
        <f t="shared" si="170"/>
        <v>51.507280000000009</v>
      </c>
      <c r="N1370" s="8">
        <f t="shared" si="171"/>
        <v>23.412400000000002</v>
      </c>
      <c r="O1370" s="8">
        <f t="shared" si="172"/>
        <v>93.649600000000021</v>
      </c>
    </row>
    <row r="1371" spans="1:15" outlineLevel="2" x14ac:dyDescent="0.25">
      <c r="A1371" s="1" t="s">
        <v>1146</v>
      </c>
      <c r="B1371" s="1" t="s">
        <v>1150</v>
      </c>
      <c r="C1371" s="13">
        <v>0</v>
      </c>
      <c r="D1371" s="13">
        <v>2732.7095400000003</v>
      </c>
      <c r="E1371" s="13">
        <v>0</v>
      </c>
      <c r="F1371" s="13">
        <v>4213.2801799999997</v>
      </c>
      <c r="G1371" s="8">
        <v>6945.9897199999996</v>
      </c>
      <c r="H1371" s="8">
        <f>+'Current &amp; Proposed Revenues'!D1371*1.08+'Current &amp; Proposed Revenues'!F1371*5.56</f>
        <v>5232.8262400000003</v>
      </c>
      <c r="I1371" s="8">
        <f>(+C1371+E1371+'Current &amp; Proposed Revenues'!D1371*0.79+'Current &amp; Proposed Revenues'!F1371*0.85)*0.8</f>
        <v>1370.5307840000003</v>
      </c>
      <c r="J1371" s="8">
        <f>(+C1371+E1371+'Current &amp; Proposed Revenues'!D1371*0.79+'Current &amp; Proposed Revenues'!F1371*0.85)*0.2</f>
        <v>342.63269600000007</v>
      </c>
      <c r="K1371" s="8">
        <f t="shared" si="168"/>
        <v>6945.9897200000005</v>
      </c>
      <c r="L1371" s="8">
        <f t="shared" si="169"/>
        <v>1389.197944</v>
      </c>
      <c r="M1371" s="8">
        <f t="shared" si="170"/>
        <v>3820.2943460000001</v>
      </c>
      <c r="N1371" s="8">
        <f t="shared" si="171"/>
        <v>1736.4974299999999</v>
      </c>
      <c r="O1371" s="8">
        <f t="shared" si="172"/>
        <v>6945.9897199999996</v>
      </c>
    </row>
    <row r="1372" spans="1:15" outlineLevel="2" x14ac:dyDescent="0.25">
      <c r="A1372" s="1" t="s">
        <v>1146</v>
      </c>
      <c r="B1372" s="1" t="s">
        <v>271</v>
      </c>
      <c r="C1372" s="13">
        <v>46.61</v>
      </c>
      <c r="D1372" s="13">
        <v>5230.7527799999998</v>
      </c>
      <c r="E1372" s="13">
        <v>66.659549999999996</v>
      </c>
      <c r="F1372" s="13">
        <v>4781.8599999999997</v>
      </c>
      <c r="G1372" s="8">
        <v>10125.88233</v>
      </c>
      <c r="H1372" s="8">
        <f>+'Current &amp; Proposed Revenues'!D1372*1.08+'Current &amp; Proposed Revenues'!F1372*5.56</f>
        <v>7168.729519999999</v>
      </c>
      <c r="I1372" s="8">
        <f>(+C1372+E1372+'Current &amp; Proposed Revenues'!D1372*0.79+'Current &amp; Proposed Revenues'!F1372*0.85)*0.8</f>
        <v>2365.722248</v>
      </c>
      <c r="J1372" s="8">
        <f>(+C1372+E1372+'Current &amp; Proposed Revenues'!D1372*0.79+'Current &amp; Proposed Revenues'!F1372*0.85)*0.2</f>
        <v>591.43056200000001</v>
      </c>
      <c r="K1372" s="8">
        <f t="shared" si="168"/>
        <v>10125.882329999999</v>
      </c>
      <c r="L1372" s="8">
        <f t="shared" si="169"/>
        <v>2025.1764660000001</v>
      </c>
      <c r="M1372" s="8">
        <f t="shared" si="170"/>
        <v>5569.2352815000004</v>
      </c>
      <c r="N1372" s="8">
        <f t="shared" si="171"/>
        <v>2531.4705825000001</v>
      </c>
      <c r="O1372" s="8">
        <f t="shared" si="172"/>
        <v>10125.88233</v>
      </c>
    </row>
    <row r="1373" spans="1:15" outlineLevel="2" x14ac:dyDescent="0.25">
      <c r="A1373" s="1" t="s">
        <v>1146</v>
      </c>
      <c r="B1373" s="1" t="s">
        <v>1151</v>
      </c>
      <c r="C1373" s="13">
        <v>67.150000000000006</v>
      </c>
      <c r="D1373" s="13">
        <v>2137.68489</v>
      </c>
      <c r="E1373" s="13">
        <v>34</v>
      </c>
      <c r="F1373" s="13">
        <v>1457.5699</v>
      </c>
      <c r="G1373" s="8">
        <v>3696.40479</v>
      </c>
      <c r="H1373" s="8">
        <f>+'Current &amp; Proposed Revenues'!D1373*1.08+'Current &amp; Proposed Revenues'!F1373*5.56</f>
        <v>2498.8871600000002</v>
      </c>
      <c r="I1373" s="8">
        <f>(+C1373+E1373+'Current &amp; Proposed Revenues'!D1373*0.79+'Current &amp; Proposed Revenues'!F1373*0.85)*0.8</f>
        <v>958.01410400000009</v>
      </c>
      <c r="J1373" s="8">
        <f>(+C1373+E1373+'Current &amp; Proposed Revenues'!D1373*0.79+'Current &amp; Proposed Revenues'!F1373*0.85)*0.2</f>
        <v>239.50352600000002</v>
      </c>
      <c r="K1373" s="8">
        <f t="shared" si="168"/>
        <v>3696.40479</v>
      </c>
      <c r="L1373" s="8">
        <f t="shared" si="169"/>
        <v>739.28095800000006</v>
      </c>
      <c r="M1373" s="8">
        <f t="shared" si="170"/>
        <v>2033.0226345000001</v>
      </c>
      <c r="N1373" s="8">
        <f t="shared" si="171"/>
        <v>924.10119750000001</v>
      </c>
      <c r="O1373" s="8">
        <f t="shared" si="172"/>
        <v>3696.4047900000005</v>
      </c>
    </row>
    <row r="1374" spans="1:15" outlineLevel="2" x14ac:dyDescent="0.25">
      <c r="A1374" s="1" t="s">
        <v>1146</v>
      </c>
      <c r="B1374" s="1" t="s">
        <v>1152</v>
      </c>
      <c r="C1374" s="13">
        <v>0</v>
      </c>
      <c r="D1374" s="13">
        <v>37.400000000000006</v>
      </c>
      <c r="E1374" s="13">
        <v>0</v>
      </c>
      <c r="F1374" s="13">
        <v>0</v>
      </c>
      <c r="G1374" s="8">
        <v>37.400000000000006</v>
      </c>
      <c r="H1374" s="8">
        <f>+'Current &amp; Proposed Revenues'!D1374*1.08+'Current &amp; Proposed Revenues'!F1374*5.56</f>
        <v>21.6</v>
      </c>
      <c r="I1374" s="8">
        <f>(+C1374+E1374+'Current &amp; Proposed Revenues'!D1374*0.79+'Current &amp; Proposed Revenues'!F1374*0.85)*0.8</f>
        <v>12.64</v>
      </c>
      <c r="J1374" s="8">
        <f>(+C1374+E1374+'Current &amp; Proposed Revenues'!D1374*0.79+'Current &amp; Proposed Revenues'!F1374*0.85)*0.2</f>
        <v>3.16</v>
      </c>
      <c r="K1374" s="8">
        <f t="shared" si="168"/>
        <v>37.400000000000006</v>
      </c>
      <c r="L1374" s="8">
        <f t="shared" si="169"/>
        <v>7.4800000000000013</v>
      </c>
      <c r="M1374" s="8">
        <f t="shared" si="170"/>
        <v>20.570000000000004</v>
      </c>
      <c r="N1374" s="8">
        <f t="shared" si="171"/>
        <v>9.3500000000000014</v>
      </c>
      <c r="O1374" s="8">
        <f t="shared" si="172"/>
        <v>37.400000000000006</v>
      </c>
    </row>
    <row r="1375" spans="1:15" outlineLevel="2" x14ac:dyDescent="0.25">
      <c r="A1375" s="1" t="s">
        <v>1146</v>
      </c>
      <c r="B1375" s="1" t="s">
        <v>720</v>
      </c>
      <c r="C1375" s="13">
        <v>0</v>
      </c>
      <c r="D1375" s="13">
        <v>4744.0778</v>
      </c>
      <c r="E1375" s="13">
        <v>102</v>
      </c>
      <c r="F1375" s="13">
        <v>10154.74764</v>
      </c>
      <c r="G1375" s="8">
        <v>15000.825440000001</v>
      </c>
      <c r="H1375" s="8">
        <f>+'Current &amp; Proposed Revenues'!D1375*1.08+'Current &amp; Proposed Revenues'!F1375*5.56</f>
        <v>11548.069439999999</v>
      </c>
      <c r="I1375" s="8">
        <f>(+C1375+E1375+'Current &amp; Proposed Revenues'!D1375*0.79+'Current &amp; Proposed Revenues'!F1375*0.85)*0.8</f>
        <v>2762.2048000000004</v>
      </c>
      <c r="J1375" s="8">
        <f>(+C1375+E1375+'Current &amp; Proposed Revenues'!D1375*0.79+'Current &amp; Proposed Revenues'!F1375*0.85)*0.2</f>
        <v>690.55120000000011</v>
      </c>
      <c r="K1375" s="8">
        <f t="shared" si="168"/>
        <v>15000.825439999999</v>
      </c>
      <c r="L1375" s="8">
        <f t="shared" si="169"/>
        <v>3000.1650880000002</v>
      </c>
      <c r="M1375" s="8">
        <f t="shared" si="170"/>
        <v>8250.4539920000007</v>
      </c>
      <c r="N1375" s="8">
        <f t="shared" si="171"/>
        <v>3750.2063600000001</v>
      </c>
      <c r="O1375" s="8">
        <f t="shared" si="172"/>
        <v>15000.825440000001</v>
      </c>
    </row>
    <row r="1376" spans="1:15" outlineLevel="2" x14ac:dyDescent="0.25">
      <c r="A1376" s="1" t="s">
        <v>1146</v>
      </c>
      <c r="B1376" s="1" t="s">
        <v>1153</v>
      </c>
      <c r="C1376" s="13">
        <v>0</v>
      </c>
      <c r="D1376" s="13">
        <v>137.85266000000001</v>
      </c>
      <c r="E1376" s="13">
        <v>0</v>
      </c>
      <c r="F1376" s="13">
        <v>0</v>
      </c>
      <c r="G1376" s="8">
        <v>137.85266000000001</v>
      </c>
      <c r="H1376" s="8">
        <f>+'Current &amp; Proposed Revenues'!D1376*1.08+'Current &amp; Proposed Revenues'!F1376*5.56</f>
        <v>79.615440000000007</v>
      </c>
      <c r="I1376" s="8">
        <f>(+C1376+E1376+'Current &amp; Proposed Revenues'!D1376*0.79+'Current &amp; Proposed Revenues'!F1376*0.85)*0.8</f>
        <v>46.589776000000008</v>
      </c>
      <c r="J1376" s="8">
        <f>(+C1376+E1376+'Current &amp; Proposed Revenues'!D1376*0.79+'Current &amp; Proposed Revenues'!F1376*0.85)*0.2</f>
        <v>11.647444000000002</v>
      </c>
      <c r="K1376" s="8">
        <f t="shared" si="168"/>
        <v>137.85266000000001</v>
      </c>
      <c r="L1376" s="8">
        <f t="shared" si="169"/>
        <v>27.570532000000004</v>
      </c>
      <c r="M1376" s="8">
        <f t="shared" si="170"/>
        <v>75.818963000000011</v>
      </c>
      <c r="N1376" s="8">
        <f t="shared" si="171"/>
        <v>34.463165000000004</v>
      </c>
      <c r="O1376" s="8">
        <f t="shared" si="172"/>
        <v>137.85266000000001</v>
      </c>
    </row>
    <row r="1377" spans="1:15" outlineLevel="2" x14ac:dyDescent="0.25">
      <c r="A1377" s="1" t="s">
        <v>1146</v>
      </c>
      <c r="B1377" s="1" t="s">
        <v>439</v>
      </c>
      <c r="C1377" s="13">
        <v>0</v>
      </c>
      <c r="D1377" s="13">
        <v>2269.7592500000005</v>
      </c>
      <c r="E1377" s="13">
        <v>0</v>
      </c>
      <c r="F1377" s="13">
        <v>5357.0293000000001</v>
      </c>
      <c r="G1377" s="8">
        <v>7626.7885500000011</v>
      </c>
      <c r="H1377" s="8">
        <f>+'Current &amp; Proposed Revenues'!D1377*1.08+'Current &amp; Proposed Revenues'!F1377*5.56</f>
        <v>5957.5358000000006</v>
      </c>
      <c r="I1377" s="8">
        <f>(+C1377+E1377+'Current &amp; Proposed Revenues'!D1377*0.79+'Current &amp; Proposed Revenues'!F1377*0.85)*0.8</f>
        <v>1335.4022000000002</v>
      </c>
      <c r="J1377" s="8">
        <f>(+C1377+E1377+'Current &amp; Proposed Revenues'!D1377*0.79+'Current &amp; Proposed Revenues'!F1377*0.85)*0.2</f>
        <v>333.85055000000006</v>
      </c>
      <c r="K1377" s="8">
        <f t="shared" si="168"/>
        <v>7626.7885500000011</v>
      </c>
      <c r="L1377" s="8">
        <f t="shared" si="169"/>
        <v>1525.3577100000002</v>
      </c>
      <c r="M1377" s="8">
        <f t="shared" si="170"/>
        <v>4194.7337025000006</v>
      </c>
      <c r="N1377" s="8">
        <f t="shared" si="171"/>
        <v>1906.6971375000003</v>
      </c>
      <c r="O1377" s="8">
        <f t="shared" si="172"/>
        <v>7626.7885500000011</v>
      </c>
    </row>
    <row r="1378" spans="1:15" outlineLevel="2" x14ac:dyDescent="0.25">
      <c r="A1378" s="1" t="s">
        <v>1146</v>
      </c>
      <c r="B1378" s="1" t="s">
        <v>1154</v>
      </c>
      <c r="C1378" s="13">
        <v>0</v>
      </c>
      <c r="D1378" s="13">
        <v>5346.2589400000006</v>
      </c>
      <c r="E1378" s="13">
        <v>0</v>
      </c>
      <c r="F1378" s="13">
        <v>6635.6576399999994</v>
      </c>
      <c r="G1378" s="8">
        <v>11981.916580000001</v>
      </c>
      <c r="H1378" s="8">
        <f>+'Current &amp; Proposed Revenues'!D1378*1.08+'Current &amp; Proposed Revenues'!F1378*5.56</f>
        <v>8843.4131999999991</v>
      </c>
      <c r="I1378" s="8">
        <f>(+C1378+E1378+'Current &amp; Proposed Revenues'!D1378*0.79+'Current &amp; Proposed Revenues'!F1378*0.85)*0.8</f>
        <v>2510.8027040000002</v>
      </c>
      <c r="J1378" s="8">
        <f>(+C1378+E1378+'Current &amp; Proposed Revenues'!D1378*0.79+'Current &amp; Proposed Revenues'!F1378*0.85)*0.2</f>
        <v>627.70067600000004</v>
      </c>
      <c r="K1378" s="8">
        <f t="shared" si="168"/>
        <v>11981.916579999999</v>
      </c>
      <c r="L1378" s="8">
        <f t="shared" si="169"/>
        <v>2396.3833160000004</v>
      </c>
      <c r="M1378" s="8">
        <f t="shared" si="170"/>
        <v>6590.0541190000013</v>
      </c>
      <c r="N1378" s="8">
        <f t="shared" si="171"/>
        <v>2995.4791450000002</v>
      </c>
      <c r="O1378" s="8">
        <f t="shared" si="172"/>
        <v>11981.916580000001</v>
      </c>
    </row>
    <row r="1379" spans="1:15" outlineLevel="2" x14ac:dyDescent="0.25">
      <c r="A1379" s="1" t="s">
        <v>1146</v>
      </c>
      <c r="B1379" s="1" t="s">
        <v>1155</v>
      </c>
      <c r="C1379" s="13">
        <v>157.67610000000002</v>
      </c>
      <c r="D1379" s="13">
        <v>2335.6487000000002</v>
      </c>
      <c r="E1379" s="13">
        <v>0</v>
      </c>
      <c r="F1379" s="13">
        <v>1139.0826400000001</v>
      </c>
      <c r="G1379" s="8">
        <v>3632.4074400000004</v>
      </c>
      <c r="H1379" s="8">
        <f>+'Current &amp; Proposed Revenues'!D1379*1.08+'Current &amp; Proposed Revenues'!F1379*5.56</f>
        <v>2336.96504</v>
      </c>
      <c r="I1379" s="8">
        <f>(+C1379+E1379+'Current &amp; Proposed Revenues'!D1379*0.79+'Current &amp; Proposed Revenues'!F1379*0.85)*0.8</f>
        <v>1036.35392</v>
      </c>
      <c r="J1379" s="8">
        <f>(+C1379+E1379+'Current &amp; Proposed Revenues'!D1379*0.79+'Current &amp; Proposed Revenues'!F1379*0.85)*0.2</f>
        <v>259.08848</v>
      </c>
      <c r="K1379" s="8">
        <f t="shared" si="168"/>
        <v>3632.40744</v>
      </c>
      <c r="L1379" s="8">
        <f t="shared" si="169"/>
        <v>726.48148800000013</v>
      </c>
      <c r="M1379" s="8">
        <f t="shared" si="170"/>
        <v>1997.8240920000003</v>
      </c>
      <c r="N1379" s="8">
        <f t="shared" si="171"/>
        <v>908.1018600000001</v>
      </c>
      <c r="O1379" s="8">
        <f t="shared" si="172"/>
        <v>3632.4074400000004</v>
      </c>
    </row>
    <row r="1380" spans="1:15" outlineLevel="2" x14ac:dyDescent="0.25">
      <c r="A1380" s="1" t="s">
        <v>1146</v>
      </c>
      <c r="B1380" s="1" t="s">
        <v>1156</v>
      </c>
      <c r="C1380" s="13">
        <v>59.25</v>
      </c>
      <c r="D1380" s="13">
        <v>1462.3774000000001</v>
      </c>
      <c r="E1380" s="13">
        <v>0</v>
      </c>
      <c r="F1380" s="13">
        <v>1797.8768000000002</v>
      </c>
      <c r="G1380" s="8">
        <v>3319.5042000000003</v>
      </c>
      <c r="H1380" s="8">
        <f>+'Current &amp; Proposed Revenues'!D1380*1.08+'Current &amp; Proposed Revenues'!F1380*5.56</f>
        <v>2404.0504000000001</v>
      </c>
      <c r="I1380" s="8">
        <f>(+C1380+E1380+'Current &amp; Proposed Revenues'!D1380*0.79+'Current &amp; Proposed Revenues'!F1380*0.85)*0.8</f>
        <v>732.36304000000007</v>
      </c>
      <c r="J1380" s="8">
        <f>(+C1380+E1380+'Current &amp; Proposed Revenues'!D1380*0.79+'Current &amp; Proposed Revenues'!F1380*0.85)*0.2</f>
        <v>183.09076000000002</v>
      </c>
      <c r="K1380" s="8">
        <f t="shared" si="168"/>
        <v>3319.5042000000003</v>
      </c>
      <c r="L1380" s="8">
        <f t="shared" si="169"/>
        <v>663.90084000000013</v>
      </c>
      <c r="M1380" s="8">
        <f t="shared" si="170"/>
        <v>1825.7273100000002</v>
      </c>
      <c r="N1380" s="8">
        <f t="shared" si="171"/>
        <v>829.87605000000008</v>
      </c>
      <c r="O1380" s="8">
        <f t="shared" si="172"/>
        <v>3319.5042000000003</v>
      </c>
    </row>
    <row r="1381" spans="1:15" outlineLevel="2" x14ac:dyDescent="0.25">
      <c r="A1381" s="1" t="s">
        <v>1146</v>
      </c>
      <c r="B1381" s="1" t="s">
        <v>1157</v>
      </c>
      <c r="C1381" s="13">
        <v>0</v>
      </c>
      <c r="D1381" s="13">
        <v>893.7478000000001</v>
      </c>
      <c r="E1381" s="13">
        <v>0</v>
      </c>
      <c r="F1381" s="13">
        <v>665.03750000000002</v>
      </c>
      <c r="G1381" s="8">
        <v>1558.7853</v>
      </c>
      <c r="H1381" s="8">
        <f>+'Current &amp; Proposed Revenues'!D1381*1.08+'Current &amp; Proposed Revenues'!F1381*5.56</f>
        <v>1093.0252</v>
      </c>
      <c r="I1381" s="8">
        <f>(+C1381+E1381+'Current &amp; Proposed Revenues'!D1381*0.79+'Current &amp; Proposed Revenues'!F1381*0.85)*0.8</f>
        <v>372.60808000000003</v>
      </c>
      <c r="J1381" s="8">
        <f>(+C1381+E1381+'Current &amp; Proposed Revenues'!D1381*0.79+'Current &amp; Proposed Revenues'!F1381*0.85)*0.2</f>
        <v>93.152020000000007</v>
      </c>
      <c r="K1381" s="8">
        <f t="shared" si="168"/>
        <v>1558.7853</v>
      </c>
      <c r="L1381" s="8">
        <f t="shared" si="169"/>
        <v>311.75706000000002</v>
      </c>
      <c r="M1381" s="8">
        <f t="shared" si="170"/>
        <v>857.33191500000009</v>
      </c>
      <c r="N1381" s="8">
        <f t="shared" si="171"/>
        <v>389.696325</v>
      </c>
      <c r="O1381" s="8">
        <f t="shared" si="172"/>
        <v>1558.7853</v>
      </c>
    </row>
    <row r="1382" spans="1:15" outlineLevel="2" x14ac:dyDescent="0.25">
      <c r="A1382" s="1" t="s">
        <v>1146</v>
      </c>
      <c r="B1382" s="1" t="s">
        <v>1158</v>
      </c>
      <c r="C1382" s="13">
        <v>0</v>
      </c>
      <c r="D1382" s="13">
        <v>74.800000000000011</v>
      </c>
      <c r="E1382" s="13">
        <v>0</v>
      </c>
      <c r="F1382" s="13">
        <v>0</v>
      </c>
      <c r="G1382" s="8">
        <v>74.800000000000011</v>
      </c>
      <c r="H1382" s="8">
        <f>+'Current &amp; Proposed Revenues'!D1382*1.08+'Current &amp; Proposed Revenues'!F1382*5.56</f>
        <v>43.2</v>
      </c>
      <c r="I1382" s="8">
        <f>(+C1382+E1382+'Current &amp; Proposed Revenues'!D1382*0.79+'Current &amp; Proposed Revenues'!F1382*0.85)*0.8</f>
        <v>25.28</v>
      </c>
      <c r="J1382" s="8">
        <f>(+C1382+E1382+'Current &amp; Proposed Revenues'!D1382*0.79+'Current &amp; Proposed Revenues'!F1382*0.85)*0.2</f>
        <v>6.32</v>
      </c>
      <c r="K1382" s="8">
        <f t="shared" si="168"/>
        <v>74.800000000000011</v>
      </c>
      <c r="L1382" s="8">
        <f t="shared" si="169"/>
        <v>14.960000000000003</v>
      </c>
      <c r="M1382" s="8">
        <f t="shared" si="170"/>
        <v>41.140000000000008</v>
      </c>
      <c r="N1382" s="8">
        <f t="shared" si="171"/>
        <v>18.700000000000003</v>
      </c>
      <c r="O1382" s="8">
        <f t="shared" si="172"/>
        <v>74.800000000000011</v>
      </c>
    </row>
    <row r="1383" spans="1:15" outlineLevel="2" x14ac:dyDescent="0.25">
      <c r="A1383" s="1" t="s">
        <v>1146</v>
      </c>
      <c r="B1383" s="1" t="s">
        <v>1159</v>
      </c>
      <c r="C1383" s="13">
        <v>63.2</v>
      </c>
      <c r="D1383" s="13">
        <v>3683.9748</v>
      </c>
      <c r="E1383" s="13">
        <v>4.25</v>
      </c>
      <c r="F1383" s="13">
        <v>3948.56</v>
      </c>
      <c r="G1383" s="8">
        <v>7699.9848000000002</v>
      </c>
      <c r="H1383" s="8">
        <f>+'Current &amp; Proposed Revenues'!D1383*1.08+'Current &amp; Proposed Revenues'!F1383*5.56</f>
        <v>5552.6031999999996</v>
      </c>
      <c r="I1383" s="8">
        <f>(+C1383+E1383+'Current &amp; Proposed Revenues'!D1383*0.79+'Current &amp; Proposed Revenues'!F1383*0.85)*0.8</f>
        <v>1717.9052800000002</v>
      </c>
      <c r="J1383" s="8">
        <f>(+C1383+E1383+'Current &amp; Proposed Revenues'!D1383*0.79+'Current &amp; Proposed Revenues'!F1383*0.85)*0.2</f>
        <v>429.47632000000004</v>
      </c>
      <c r="K1383" s="8">
        <f t="shared" si="168"/>
        <v>7699.9847999999993</v>
      </c>
      <c r="L1383" s="8">
        <f t="shared" si="169"/>
        <v>1539.9969600000002</v>
      </c>
      <c r="M1383" s="8">
        <f t="shared" si="170"/>
        <v>4234.9916400000002</v>
      </c>
      <c r="N1383" s="8">
        <f t="shared" si="171"/>
        <v>1924.9962</v>
      </c>
      <c r="O1383" s="8">
        <f t="shared" si="172"/>
        <v>7699.9848000000002</v>
      </c>
    </row>
    <row r="1384" spans="1:15" outlineLevel="2" x14ac:dyDescent="0.25">
      <c r="A1384" s="1" t="s">
        <v>1146</v>
      </c>
      <c r="B1384" s="1" t="s">
        <v>1160</v>
      </c>
      <c r="C1384" s="13">
        <v>0</v>
      </c>
      <c r="D1384" s="13">
        <v>5570.5093400000005</v>
      </c>
      <c r="E1384" s="13">
        <v>0</v>
      </c>
      <c r="F1384" s="13">
        <v>5100.0523999999996</v>
      </c>
      <c r="G1384" s="8">
        <v>10670.561740000001</v>
      </c>
      <c r="H1384" s="8">
        <f>+'Current &amp; Proposed Revenues'!D1384*1.08+'Current &amp; Proposed Revenues'!F1384*5.56</f>
        <v>7640.9509600000001</v>
      </c>
      <c r="I1384" s="8">
        <f>(+C1384+E1384+'Current &amp; Proposed Revenues'!D1384*0.79+'Current &amp; Proposed Revenues'!F1384*0.85)*0.8</f>
        <v>2423.6886239999999</v>
      </c>
      <c r="J1384" s="8">
        <f>(+C1384+E1384+'Current &amp; Proposed Revenues'!D1384*0.79+'Current &amp; Proposed Revenues'!F1384*0.85)*0.2</f>
        <v>605.92215599999997</v>
      </c>
      <c r="K1384" s="8">
        <f t="shared" si="168"/>
        <v>10670.561740000001</v>
      </c>
      <c r="L1384" s="8">
        <f t="shared" si="169"/>
        <v>2134.1123480000001</v>
      </c>
      <c r="M1384" s="8">
        <f t="shared" si="170"/>
        <v>5868.8089570000011</v>
      </c>
      <c r="N1384" s="8">
        <f t="shared" si="171"/>
        <v>2667.6404350000003</v>
      </c>
      <c r="O1384" s="8">
        <f t="shared" si="172"/>
        <v>10670.561740000001</v>
      </c>
    </row>
    <row r="1385" spans="1:15" outlineLevel="2" x14ac:dyDescent="0.25">
      <c r="A1385" s="1" t="s">
        <v>1146</v>
      </c>
      <c r="B1385" s="1" t="s">
        <v>1161</v>
      </c>
      <c r="C1385" s="13">
        <v>0</v>
      </c>
      <c r="D1385" s="13">
        <v>5433.2289000000001</v>
      </c>
      <c r="E1385" s="13">
        <v>0</v>
      </c>
      <c r="F1385" s="13">
        <v>5576.2641199999998</v>
      </c>
      <c r="G1385" s="8">
        <v>11009.49302</v>
      </c>
      <c r="H1385" s="8">
        <f>+'Current &amp; Proposed Revenues'!D1385*1.08+'Current &amp; Proposed Revenues'!F1385*5.56</f>
        <v>7974.729519999999</v>
      </c>
      <c r="I1385" s="8">
        <f>(+C1385+E1385+'Current &amp; Proposed Revenues'!D1385*0.79+'Current &amp; Proposed Revenues'!F1385*0.85)*0.8</f>
        <v>2427.8108000000002</v>
      </c>
      <c r="J1385" s="8">
        <f>(+C1385+E1385+'Current &amp; Proposed Revenues'!D1385*0.79+'Current &amp; Proposed Revenues'!F1385*0.85)*0.2</f>
        <v>606.95270000000005</v>
      </c>
      <c r="K1385" s="8">
        <f t="shared" si="168"/>
        <v>11009.49302</v>
      </c>
      <c r="L1385" s="8">
        <f t="shared" si="169"/>
        <v>2201.898604</v>
      </c>
      <c r="M1385" s="8">
        <f t="shared" si="170"/>
        <v>6055.2211610000004</v>
      </c>
      <c r="N1385" s="8">
        <f t="shared" si="171"/>
        <v>2752.373255</v>
      </c>
      <c r="O1385" s="8">
        <f t="shared" si="172"/>
        <v>11009.49302</v>
      </c>
    </row>
    <row r="1386" spans="1:15" outlineLevel="2" x14ac:dyDescent="0.25">
      <c r="A1386" s="1" t="s">
        <v>1146</v>
      </c>
      <c r="B1386" s="1" t="s">
        <v>1162</v>
      </c>
      <c r="C1386" s="13">
        <v>33.18</v>
      </c>
      <c r="D1386" s="13">
        <v>4320.5078400000002</v>
      </c>
      <c r="E1386" s="13">
        <v>0</v>
      </c>
      <c r="F1386" s="13">
        <v>7018.9435899999999</v>
      </c>
      <c r="G1386" s="8">
        <v>11372.631430000001</v>
      </c>
      <c r="H1386" s="8">
        <f>+'Current &amp; Proposed Revenues'!D1386*1.08+'Current &amp; Proposed Revenues'!F1386*5.56</f>
        <v>8583.4609999999993</v>
      </c>
      <c r="I1386" s="8">
        <f>(+C1386+E1386+'Current &amp; Proposed Revenues'!D1386*0.79+'Current &amp; Proposed Revenues'!F1386*0.85)*0.8</f>
        <v>2231.3363440000003</v>
      </c>
      <c r="J1386" s="8">
        <f>(+C1386+E1386+'Current &amp; Proposed Revenues'!D1386*0.79+'Current &amp; Proposed Revenues'!F1386*0.85)*0.2</f>
        <v>557.83408600000007</v>
      </c>
      <c r="K1386" s="8">
        <f t="shared" si="168"/>
        <v>11372.631429999999</v>
      </c>
      <c r="L1386" s="8">
        <f t="shared" si="169"/>
        <v>2274.5262860000003</v>
      </c>
      <c r="M1386" s="8">
        <f t="shared" si="170"/>
        <v>6254.9472865000016</v>
      </c>
      <c r="N1386" s="8">
        <f t="shared" si="171"/>
        <v>2843.1578575000003</v>
      </c>
      <c r="O1386" s="8">
        <f t="shared" si="172"/>
        <v>11372.631430000003</v>
      </c>
    </row>
    <row r="1387" spans="1:15" outlineLevel="2" x14ac:dyDescent="0.25">
      <c r="A1387" s="1" t="s">
        <v>1146</v>
      </c>
      <c r="B1387" s="1" t="s">
        <v>957</v>
      </c>
      <c r="C1387" s="13">
        <v>0</v>
      </c>
      <c r="D1387" s="13">
        <v>1451.2696000000001</v>
      </c>
      <c r="E1387" s="13">
        <v>0</v>
      </c>
      <c r="F1387" s="13">
        <v>3087.1201000000001</v>
      </c>
      <c r="G1387" s="8">
        <v>4538.3896999999997</v>
      </c>
      <c r="H1387" s="8">
        <f>+'Current &amp; Proposed Revenues'!D1387*1.08+'Current &amp; Proposed Revenues'!F1387*5.56</f>
        <v>3515.9180000000001</v>
      </c>
      <c r="I1387" s="8">
        <f>(+C1387+E1387+'Current &amp; Proposed Revenues'!D1387*0.79+'Current &amp; Proposed Revenues'!F1387*0.85)*0.8</f>
        <v>817.97736000000009</v>
      </c>
      <c r="J1387" s="8">
        <f>(+C1387+E1387+'Current &amp; Proposed Revenues'!D1387*0.79+'Current &amp; Proposed Revenues'!F1387*0.85)*0.2</f>
        <v>204.49434000000002</v>
      </c>
      <c r="K1387" s="8">
        <f t="shared" si="168"/>
        <v>4538.3897000000006</v>
      </c>
      <c r="L1387" s="8">
        <f t="shared" si="169"/>
        <v>907.67794000000004</v>
      </c>
      <c r="M1387" s="8">
        <f t="shared" si="170"/>
        <v>2496.1143350000002</v>
      </c>
      <c r="N1387" s="8">
        <f t="shared" si="171"/>
        <v>1134.5974249999999</v>
      </c>
      <c r="O1387" s="8">
        <f t="shared" si="172"/>
        <v>4538.3896999999997</v>
      </c>
    </row>
    <row r="1388" spans="1:15" outlineLevel="2" x14ac:dyDescent="0.25">
      <c r="A1388" s="1" t="s">
        <v>1146</v>
      </c>
      <c r="B1388" s="1" t="s">
        <v>1163</v>
      </c>
      <c r="C1388" s="13">
        <v>17.222000000000001</v>
      </c>
      <c r="D1388" s="13">
        <v>3921.0590099999999</v>
      </c>
      <c r="E1388" s="13">
        <v>0</v>
      </c>
      <c r="F1388" s="13">
        <v>3465.5664999999999</v>
      </c>
      <c r="G1388" s="8">
        <v>7403.8475099999996</v>
      </c>
      <c r="H1388" s="8">
        <f>+'Current &amp; Proposed Revenues'!D1388*1.08+'Current &amp; Proposed Revenues'!F1388*5.56</f>
        <v>5270.5828399999991</v>
      </c>
      <c r="I1388" s="8">
        <f>(+C1388+E1388+'Current &amp; Proposed Revenues'!D1388*0.79+'Current &amp; Proposed Revenues'!F1388*0.85)*0.8</f>
        <v>1706.6117360000001</v>
      </c>
      <c r="J1388" s="8">
        <f>(+C1388+E1388+'Current &amp; Proposed Revenues'!D1388*0.79+'Current &amp; Proposed Revenues'!F1388*0.85)*0.2</f>
        <v>426.65293400000002</v>
      </c>
      <c r="K1388" s="8">
        <f t="shared" si="168"/>
        <v>7403.8475099999987</v>
      </c>
      <c r="L1388" s="8">
        <f t="shared" si="169"/>
        <v>1480.7695020000001</v>
      </c>
      <c r="M1388" s="8">
        <f t="shared" si="170"/>
        <v>4072.1161305000001</v>
      </c>
      <c r="N1388" s="8">
        <f t="shared" si="171"/>
        <v>1850.9618774999999</v>
      </c>
      <c r="O1388" s="8">
        <f t="shared" si="172"/>
        <v>7403.8475099999996</v>
      </c>
    </row>
    <row r="1389" spans="1:15" outlineLevel="1" x14ac:dyDescent="0.25">
      <c r="A1389" s="23" t="s">
        <v>1204</v>
      </c>
      <c r="B1389" s="22"/>
      <c r="C1389" s="13">
        <f t="shared" ref="C1389:O1389" si="174">SUBTOTAL(9,C1367:C1388)</f>
        <v>627.11779999999999</v>
      </c>
      <c r="D1389" s="13">
        <f t="shared" si="174"/>
        <v>58828.040150000008</v>
      </c>
      <c r="E1389" s="13">
        <f t="shared" si="174"/>
        <v>523.33055000000002</v>
      </c>
      <c r="F1389" s="13">
        <f t="shared" si="174"/>
        <v>70004.321509999994</v>
      </c>
      <c r="G1389" s="8">
        <f t="shared" si="174"/>
        <v>129982.81001000002</v>
      </c>
      <c r="H1389" s="8">
        <f t="shared" si="174"/>
        <v>94696.929759999999</v>
      </c>
      <c r="I1389" s="8">
        <f t="shared" si="174"/>
        <v>28228.704199999996</v>
      </c>
      <c r="J1389" s="8">
        <f t="shared" si="174"/>
        <v>7057.1760499999991</v>
      </c>
      <c r="K1389" s="8">
        <f t="shared" si="174"/>
        <v>129982.81001</v>
      </c>
      <c r="L1389" s="8">
        <f t="shared" si="174"/>
        <v>25996.562002000002</v>
      </c>
      <c r="M1389" s="8">
        <f t="shared" si="174"/>
        <v>71490.54550550002</v>
      </c>
      <c r="N1389" s="8">
        <f t="shared" si="174"/>
        <v>32495.702502500004</v>
      </c>
      <c r="O1389" s="8">
        <f t="shared" si="174"/>
        <v>129982.81001000002</v>
      </c>
    </row>
    <row r="1390" spans="1:15" outlineLevel="2" x14ac:dyDescent="0.25">
      <c r="A1390" s="1" t="s">
        <v>1164</v>
      </c>
      <c r="B1390" s="1" t="s">
        <v>1165</v>
      </c>
      <c r="C1390" s="13">
        <v>15.8</v>
      </c>
      <c r="D1390" s="13">
        <v>479.16880000000003</v>
      </c>
      <c r="E1390" s="13">
        <v>0</v>
      </c>
      <c r="F1390" s="13">
        <v>141.02000000000001</v>
      </c>
      <c r="G1390" s="8">
        <v>635.98880000000008</v>
      </c>
      <c r="H1390" s="8">
        <f>+'Current &amp; Proposed Revenues'!D1390*1.08+'Current &amp; Proposed Revenues'!F1390*5.56</f>
        <v>399.05920000000003</v>
      </c>
      <c r="I1390" s="8">
        <f>(+C1390+E1390+'Current &amp; Proposed Revenues'!D1390*0.79+'Current &amp; Proposed Revenues'!F1390*0.85)*0.8</f>
        <v>189.54368000000002</v>
      </c>
      <c r="J1390" s="8">
        <f>(+C1390+E1390+'Current &amp; Proposed Revenues'!D1390*0.79+'Current &amp; Proposed Revenues'!F1390*0.85)*0.2</f>
        <v>47.385920000000006</v>
      </c>
      <c r="K1390" s="8">
        <f t="shared" si="168"/>
        <v>635.98880000000008</v>
      </c>
      <c r="L1390" s="8">
        <f t="shared" si="169"/>
        <v>127.19776000000002</v>
      </c>
      <c r="M1390" s="8">
        <f t="shared" si="170"/>
        <v>349.79384000000005</v>
      </c>
      <c r="N1390" s="8">
        <f t="shared" si="171"/>
        <v>158.99720000000002</v>
      </c>
      <c r="O1390" s="8">
        <f t="shared" si="172"/>
        <v>635.98880000000008</v>
      </c>
    </row>
    <row r="1391" spans="1:15" outlineLevel="2" x14ac:dyDescent="0.25">
      <c r="A1391" s="1" t="s">
        <v>1164</v>
      </c>
      <c r="B1391" s="1" t="s">
        <v>243</v>
      </c>
      <c r="C1391" s="13">
        <v>0</v>
      </c>
      <c r="D1391" s="13">
        <v>305.745</v>
      </c>
      <c r="E1391" s="13">
        <v>0</v>
      </c>
      <c r="F1391" s="13">
        <v>282.04000000000002</v>
      </c>
      <c r="G1391" s="8">
        <v>587.78500000000008</v>
      </c>
      <c r="H1391" s="8">
        <f>+'Current &amp; Proposed Revenues'!D1391*1.08+'Current &amp; Proposed Revenues'!F1391*5.56</f>
        <v>421.22</v>
      </c>
      <c r="I1391" s="8">
        <f>(+C1391+E1391+'Current &amp; Proposed Revenues'!D1391*0.79+'Current &amp; Proposed Revenues'!F1391*0.85)*0.8</f>
        <v>133.25200000000001</v>
      </c>
      <c r="J1391" s="8">
        <f>(+C1391+E1391+'Current &amp; Proposed Revenues'!D1391*0.79+'Current &amp; Proposed Revenues'!F1391*0.85)*0.2</f>
        <v>33.313000000000002</v>
      </c>
      <c r="K1391" s="8">
        <f t="shared" si="168"/>
        <v>587.78499999999997</v>
      </c>
      <c r="L1391" s="8">
        <f t="shared" si="169"/>
        <v>117.55700000000002</v>
      </c>
      <c r="M1391" s="8">
        <f t="shared" si="170"/>
        <v>323.28175000000005</v>
      </c>
      <c r="N1391" s="8">
        <f t="shared" si="171"/>
        <v>146.94625000000002</v>
      </c>
      <c r="O1391" s="8">
        <f t="shared" si="172"/>
        <v>587.78500000000008</v>
      </c>
    </row>
    <row r="1392" spans="1:15" outlineLevel="2" x14ac:dyDescent="0.25">
      <c r="A1392" s="1" t="s">
        <v>1164</v>
      </c>
      <c r="B1392" s="1" t="s">
        <v>1166</v>
      </c>
      <c r="C1392" s="13">
        <v>0</v>
      </c>
      <c r="D1392" s="13">
        <v>24.310000000000002</v>
      </c>
      <c r="E1392" s="13">
        <v>0</v>
      </c>
      <c r="F1392" s="13">
        <v>0</v>
      </c>
      <c r="G1392" s="8">
        <v>24.310000000000002</v>
      </c>
      <c r="H1392" s="8">
        <f>+'Current &amp; Proposed Revenues'!D1392*1.08+'Current &amp; Proposed Revenues'!F1392*5.56</f>
        <v>14.040000000000001</v>
      </c>
      <c r="I1392" s="8">
        <f>(+C1392+E1392+'Current &amp; Proposed Revenues'!D1392*0.79+'Current &amp; Proposed Revenues'!F1392*0.85)*0.8</f>
        <v>8.2159999999999993</v>
      </c>
      <c r="J1392" s="8">
        <f>(+C1392+E1392+'Current &amp; Proposed Revenues'!D1392*0.79+'Current &amp; Proposed Revenues'!F1392*0.85)*0.2</f>
        <v>2.0539999999999998</v>
      </c>
      <c r="K1392" s="8">
        <f t="shared" si="168"/>
        <v>24.31</v>
      </c>
      <c r="L1392" s="8">
        <f t="shared" si="169"/>
        <v>4.862000000000001</v>
      </c>
      <c r="M1392" s="8">
        <f t="shared" si="170"/>
        <v>13.370500000000002</v>
      </c>
      <c r="N1392" s="8">
        <f t="shared" si="171"/>
        <v>6.0775000000000006</v>
      </c>
      <c r="O1392" s="8">
        <f t="shared" si="172"/>
        <v>24.310000000000002</v>
      </c>
    </row>
    <row r="1393" spans="1:15" outlineLevel="2" x14ac:dyDescent="0.25">
      <c r="A1393" s="1" t="s">
        <v>1164</v>
      </c>
      <c r="B1393" s="1" t="s">
        <v>1167</v>
      </c>
      <c r="C1393" s="13">
        <v>0</v>
      </c>
      <c r="D1393" s="13">
        <v>22.44</v>
      </c>
      <c r="E1393" s="13">
        <v>0</v>
      </c>
      <c r="F1393" s="13">
        <v>0</v>
      </c>
      <c r="G1393" s="8">
        <v>22.44</v>
      </c>
      <c r="H1393" s="8">
        <f>+'Current &amp; Proposed Revenues'!D1393*1.08+'Current &amp; Proposed Revenues'!F1393*5.56</f>
        <v>12.96</v>
      </c>
      <c r="I1393" s="8">
        <f>(+C1393+E1393+'Current &amp; Proposed Revenues'!D1393*0.79+'Current &amp; Proposed Revenues'!F1393*0.85)*0.8</f>
        <v>7.5840000000000005</v>
      </c>
      <c r="J1393" s="8">
        <f>(+C1393+E1393+'Current &amp; Proposed Revenues'!D1393*0.79+'Current &amp; Proposed Revenues'!F1393*0.85)*0.2</f>
        <v>1.8960000000000001</v>
      </c>
      <c r="K1393" s="8">
        <f t="shared" si="168"/>
        <v>22.44</v>
      </c>
      <c r="L1393" s="8">
        <f t="shared" si="169"/>
        <v>4.4880000000000004</v>
      </c>
      <c r="M1393" s="8">
        <f t="shared" si="170"/>
        <v>12.342000000000002</v>
      </c>
      <c r="N1393" s="8">
        <f t="shared" si="171"/>
        <v>5.61</v>
      </c>
      <c r="O1393" s="8">
        <f t="shared" si="172"/>
        <v>22.44</v>
      </c>
    </row>
    <row r="1394" spans="1:15" outlineLevel="2" x14ac:dyDescent="0.25">
      <c r="A1394" s="1" t="s">
        <v>1164</v>
      </c>
      <c r="B1394" s="1" t="s">
        <v>1168</v>
      </c>
      <c r="C1394" s="13">
        <v>0</v>
      </c>
      <c r="D1394" s="13">
        <v>26.18</v>
      </c>
      <c r="E1394" s="13">
        <v>0</v>
      </c>
      <c r="F1394" s="13">
        <v>0</v>
      </c>
      <c r="G1394" s="8">
        <v>26.18</v>
      </c>
      <c r="H1394" s="8">
        <f>+'Current &amp; Proposed Revenues'!D1394*1.08+'Current &amp; Proposed Revenues'!F1394*5.56</f>
        <v>15.120000000000001</v>
      </c>
      <c r="I1394" s="8">
        <f>(+C1394+E1394+'Current &amp; Proposed Revenues'!D1394*0.79+'Current &amp; Proposed Revenues'!F1394*0.85)*0.8</f>
        <v>8.8480000000000008</v>
      </c>
      <c r="J1394" s="8">
        <f>(+C1394+E1394+'Current &amp; Proposed Revenues'!D1394*0.79+'Current &amp; Proposed Revenues'!F1394*0.85)*0.2</f>
        <v>2.2120000000000002</v>
      </c>
      <c r="K1394" s="8">
        <f t="shared" si="168"/>
        <v>26.180000000000003</v>
      </c>
      <c r="L1394" s="8">
        <f t="shared" si="169"/>
        <v>5.2360000000000007</v>
      </c>
      <c r="M1394" s="8">
        <f t="shared" si="170"/>
        <v>14.399000000000001</v>
      </c>
      <c r="N1394" s="8">
        <f t="shared" si="171"/>
        <v>6.5449999999999999</v>
      </c>
      <c r="O1394" s="8">
        <f t="shared" si="172"/>
        <v>26.18</v>
      </c>
    </row>
    <row r="1395" spans="1:15" outlineLevel="2" x14ac:dyDescent="0.25">
      <c r="A1395" s="1" t="s">
        <v>1164</v>
      </c>
      <c r="B1395" s="1" t="s">
        <v>1169</v>
      </c>
      <c r="C1395" s="13">
        <v>0</v>
      </c>
      <c r="D1395" s="13">
        <v>248.71</v>
      </c>
      <c r="E1395" s="13">
        <v>0</v>
      </c>
      <c r="F1395" s="13">
        <v>0</v>
      </c>
      <c r="G1395" s="8">
        <v>248.71</v>
      </c>
      <c r="H1395" s="8">
        <f>+'Current &amp; Proposed Revenues'!D1395*1.08+'Current &amp; Proposed Revenues'!F1395*5.56</f>
        <v>143.64000000000001</v>
      </c>
      <c r="I1395" s="8">
        <f>(+C1395+E1395+'Current &amp; Proposed Revenues'!D1395*0.79+'Current &amp; Proposed Revenues'!F1395*0.85)*0.8</f>
        <v>84.056000000000012</v>
      </c>
      <c r="J1395" s="8">
        <f>(+C1395+E1395+'Current &amp; Proposed Revenues'!D1395*0.79+'Current &amp; Proposed Revenues'!F1395*0.85)*0.2</f>
        <v>21.014000000000003</v>
      </c>
      <c r="K1395" s="8">
        <f t="shared" si="168"/>
        <v>248.71000000000004</v>
      </c>
      <c r="L1395" s="8">
        <f t="shared" si="169"/>
        <v>49.742000000000004</v>
      </c>
      <c r="M1395" s="8">
        <f t="shared" si="170"/>
        <v>136.79050000000001</v>
      </c>
      <c r="N1395" s="8">
        <f t="shared" si="171"/>
        <v>62.177500000000002</v>
      </c>
      <c r="O1395" s="8">
        <f t="shared" si="172"/>
        <v>248.71000000000004</v>
      </c>
    </row>
    <row r="1396" spans="1:15" outlineLevel="2" x14ac:dyDescent="0.25">
      <c r="A1396" s="1" t="s">
        <v>1164</v>
      </c>
      <c r="B1396" s="1" t="s">
        <v>1170</v>
      </c>
      <c r="C1396" s="13">
        <v>0</v>
      </c>
      <c r="D1396" s="13">
        <v>265.54000000000002</v>
      </c>
      <c r="E1396" s="13">
        <v>0</v>
      </c>
      <c r="F1396" s="13">
        <v>0</v>
      </c>
      <c r="G1396" s="8">
        <v>265.54000000000002</v>
      </c>
      <c r="H1396" s="8">
        <f>+'Current &amp; Proposed Revenues'!D1396*1.08+'Current &amp; Proposed Revenues'!F1396*5.56</f>
        <v>153.36000000000001</v>
      </c>
      <c r="I1396" s="8">
        <f>(+C1396+E1396+'Current &amp; Proposed Revenues'!D1396*0.79+'Current &amp; Proposed Revenues'!F1396*0.85)*0.8</f>
        <v>89.744000000000014</v>
      </c>
      <c r="J1396" s="8">
        <f>(+C1396+E1396+'Current &amp; Proposed Revenues'!D1396*0.79+'Current &amp; Proposed Revenues'!F1396*0.85)*0.2</f>
        <v>22.436000000000003</v>
      </c>
      <c r="K1396" s="8">
        <f t="shared" si="168"/>
        <v>265.54000000000002</v>
      </c>
      <c r="L1396" s="8">
        <f t="shared" si="169"/>
        <v>53.108000000000004</v>
      </c>
      <c r="M1396" s="8">
        <f t="shared" si="170"/>
        <v>146.04700000000003</v>
      </c>
      <c r="N1396" s="8">
        <f t="shared" si="171"/>
        <v>66.385000000000005</v>
      </c>
      <c r="O1396" s="8">
        <f t="shared" si="172"/>
        <v>265.54000000000002</v>
      </c>
    </row>
    <row r="1397" spans="1:15" outlineLevel="2" x14ac:dyDescent="0.25">
      <c r="A1397" s="1" t="s">
        <v>1164</v>
      </c>
      <c r="B1397" s="1" t="s">
        <v>1171</v>
      </c>
      <c r="C1397" s="13">
        <v>7.9</v>
      </c>
      <c r="D1397" s="13">
        <v>65.45</v>
      </c>
      <c r="E1397" s="13">
        <v>0</v>
      </c>
      <c r="F1397" s="13">
        <v>0</v>
      </c>
      <c r="G1397" s="8">
        <v>73.350000000000009</v>
      </c>
      <c r="H1397" s="8">
        <f>+'Current &amp; Proposed Revenues'!D1397*1.08+'Current &amp; Proposed Revenues'!F1397*5.56</f>
        <v>37.800000000000004</v>
      </c>
      <c r="I1397" s="8">
        <f>(+C1397+E1397+'Current &amp; Proposed Revenues'!D1397*0.79+'Current &amp; Proposed Revenues'!F1397*0.85)*0.8</f>
        <v>28.440000000000005</v>
      </c>
      <c r="J1397" s="8">
        <f>(+C1397+E1397+'Current &amp; Proposed Revenues'!D1397*0.79+'Current &amp; Proposed Revenues'!F1397*0.85)*0.2</f>
        <v>7.1100000000000012</v>
      </c>
      <c r="K1397" s="8">
        <f t="shared" si="168"/>
        <v>73.350000000000009</v>
      </c>
      <c r="L1397" s="8">
        <f t="shared" si="169"/>
        <v>14.670000000000002</v>
      </c>
      <c r="M1397" s="8">
        <f t="shared" si="170"/>
        <v>40.342500000000008</v>
      </c>
      <c r="N1397" s="8">
        <f t="shared" si="171"/>
        <v>18.337500000000002</v>
      </c>
      <c r="O1397" s="8">
        <f t="shared" si="172"/>
        <v>73.350000000000009</v>
      </c>
    </row>
    <row r="1398" spans="1:15" outlineLevel="2" x14ac:dyDescent="0.25">
      <c r="A1398" s="1" t="s">
        <v>1164</v>
      </c>
      <c r="B1398" s="1" t="s">
        <v>257</v>
      </c>
      <c r="C1398" s="13">
        <v>0</v>
      </c>
      <c r="D1398" s="13">
        <v>67.320000000000007</v>
      </c>
      <c r="E1398" s="13">
        <v>0</v>
      </c>
      <c r="F1398" s="13">
        <v>64.099999999999994</v>
      </c>
      <c r="G1398" s="8">
        <v>131.42000000000002</v>
      </c>
      <c r="H1398" s="8">
        <f>+'Current &amp; Proposed Revenues'!D1398*1.08+'Current &amp; Proposed Revenues'!F1398*5.56</f>
        <v>94.47999999999999</v>
      </c>
      <c r="I1398" s="8">
        <f>(+C1398+E1398+'Current &amp; Proposed Revenues'!D1398*0.79+'Current &amp; Proposed Revenues'!F1398*0.85)*0.8</f>
        <v>29.552</v>
      </c>
      <c r="J1398" s="8">
        <f>(+C1398+E1398+'Current &amp; Proposed Revenues'!D1398*0.79+'Current &amp; Proposed Revenues'!F1398*0.85)*0.2</f>
        <v>7.3879999999999999</v>
      </c>
      <c r="K1398" s="8">
        <f t="shared" si="168"/>
        <v>131.41999999999999</v>
      </c>
      <c r="L1398" s="8">
        <f t="shared" si="169"/>
        <v>26.284000000000006</v>
      </c>
      <c r="M1398" s="8">
        <f t="shared" si="170"/>
        <v>72.28100000000002</v>
      </c>
      <c r="N1398" s="8">
        <f t="shared" si="171"/>
        <v>32.855000000000004</v>
      </c>
      <c r="O1398" s="8">
        <f t="shared" si="172"/>
        <v>131.42000000000002</v>
      </c>
    </row>
    <row r="1399" spans="1:15" outlineLevel="2" x14ac:dyDescent="0.25">
      <c r="A1399" s="1" t="s">
        <v>1164</v>
      </c>
      <c r="B1399" s="1" t="s">
        <v>1172</v>
      </c>
      <c r="C1399" s="13">
        <v>0</v>
      </c>
      <c r="D1399" s="13">
        <v>22.44</v>
      </c>
      <c r="E1399" s="13">
        <v>0</v>
      </c>
      <c r="F1399" s="13">
        <v>0</v>
      </c>
      <c r="G1399" s="8">
        <v>22.44</v>
      </c>
      <c r="H1399" s="8">
        <f>+'Current &amp; Proposed Revenues'!D1399*1.08+'Current &amp; Proposed Revenues'!F1399*5.56</f>
        <v>12.96</v>
      </c>
      <c r="I1399" s="8">
        <f>(+C1399+E1399+'Current &amp; Proposed Revenues'!D1399*0.79+'Current &amp; Proposed Revenues'!F1399*0.85)*0.8</f>
        <v>7.5840000000000005</v>
      </c>
      <c r="J1399" s="8">
        <f>(+C1399+E1399+'Current &amp; Proposed Revenues'!D1399*0.79+'Current &amp; Proposed Revenues'!F1399*0.85)*0.2</f>
        <v>1.8960000000000001</v>
      </c>
      <c r="K1399" s="8">
        <f t="shared" si="168"/>
        <v>22.44</v>
      </c>
      <c r="L1399" s="8">
        <f t="shared" si="169"/>
        <v>4.4880000000000004</v>
      </c>
      <c r="M1399" s="8">
        <f t="shared" si="170"/>
        <v>12.342000000000002</v>
      </c>
      <c r="N1399" s="8">
        <f t="shared" si="171"/>
        <v>5.61</v>
      </c>
      <c r="O1399" s="8">
        <f t="shared" si="172"/>
        <v>22.44</v>
      </c>
    </row>
    <row r="1400" spans="1:15" outlineLevel="2" x14ac:dyDescent="0.25">
      <c r="A1400" s="1" t="s">
        <v>1164</v>
      </c>
      <c r="B1400" s="1" t="s">
        <v>1073</v>
      </c>
      <c r="C1400" s="13">
        <v>19.75</v>
      </c>
      <c r="D1400" s="13">
        <v>529.8832000000001</v>
      </c>
      <c r="E1400" s="13">
        <v>0</v>
      </c>
      <c r="F1400" s="13">
        <v>499.98</v>
      </c>
      <c r="G1400" s="8">
        <v>1049.6132000000002</v>
      </c>
      <c r="H1400" s="8">
        <f>+'Current &amp; Proposed Revenues'!D1400*1.08+'Current &amp; Proposed Revenues'!F1400*5.56</f>
        <v>739.7088</v>
      </c>
      <c r="I1400" s="8">
        <f>(+C1400+E1400+'Current &amp; Proposed Revenues'!D1400*0.79+'Current &amp; Proposed Revenues'!F1400*0.85)*0.8</f>
        <v>247.92352000000002</v>
      </c>
      <c r="J1400" s="8">
        <f>(+C1400+E1400+'Current &amp; Proposed Revenues'!D1400*0.79+'Current &amp; Proposed Revenues'!F1400*0.85)*0.2</f>
        <v>61.980880000000006</v>
      </c>
      <c r="K1400" s="8">
        <f t="shared" si="168"/>
        <v>1049.6132</v>
      </c>
      <c r="L1400" s="8">
        <f t="shared" si="169"/>
        <v>209.92264000000006</v>
      </c>
      <c r="M1400" s="8">
        <f t="shared" si="170"/>
        <v>577.28726000000017</v>
      </c>
      <c r="N1400" s="8">
        <f t="shared" si="171"/>
        <v>262.40330000000006</v>
      </c>
      <c r="O1400" s="8">
        <f t="shared" si="172"/>
        <v>1049.6132000000002</v>
      </c>
    </row>
    <row r="1401" spans="1:15" outlineLevel="2" x14ac:dyDescent="0.25">
      <c r="A1401" s="1" t="s">
        <v>1164</v>
      </c>
      <c r="B1401" s="1" t="s">
        <v>1173</v>
      </c>
      <c r="C1401" s="13">
        <v>0</v>
      </c>
      <c r="D1401" s="13">
        <v>271.01723000000004</v>
      </c>
      <c r="E1401" s="13">
        <v>0</v>
      </c>
      <c r="F1401" s="13">
        <v>0</v>
      </c>
      <c r="G1401" s="8">
        <v>271.01723000000004</v>
      </c>
      <c r="H1401" s="8">
        <f>+'Current &amp; Proposed Revenues'!D1401*1.08+'Current &amp; Proposed Revenues'!F1401*5.56</f>
        <v>156.52332000000001</v>
      </c>
      <c r="I1401" s="8">
        <f>(+C1401+E1401+'Current &amp; Proposed Revenues'!D1401*0.79+'Current &amp; Proposed Revenues'!F1401*0.85)*0.8</f>
        <v>91.595128000000017</v>
      </c>
      <c r="J1401" s="8">
        <f>(+C1401+E1401+'Current &amp; Proposed Revenues'!D1401*0.79+'Current &amp; Proposed Revenues'!F1401*0.85)*0.2</f>
        <v>22.898782000000004</v>
      </c>
      <c r="K1401" s="8">
        <f t="shared" si="168"/>
        <v>271.01723000000004</v>
      </c>
      <c r="L1401" s="8">
        <f t="shared" si="169"/>
        <v>54.203446000000014</v>
      </c>
      <c r="M1401" s="8">
        <f t="shared" si="170"/>
        <v>149.05947650000005</v>
      </c>
      <c r="N1401" s="8">
        <f t="shared" si="171"/>
        <v>67.75430750000001</v>
      </c>
      <c r="O1401" s="8">
        <f t="shared" si="172"/>
        <v>271.01723000000004</v>
      </c>
    </row>
    <row r="1402" spans="1:15" outlineLevel="2" x14ac:dyDescent="0.25">
      <c r="A1402" s="1" t="s">
        <v>1164</v>
      </c>
      <c r="B1402" s="1" t="s">
        <v>611</v>
      </c>
      <c r="C1402" s="13">
        <v>14.275300000000001</v>
      </c>
      <c r="D1402" s="13">
        <v>839.19990000000007</v>
      </c>
      <c r="E1402" s="13">
        <v>0</v>
      </c>
      <c r="F1402" s="13">
        <v>669.97320000000002</v>
      </c>
      <c r="G1402" s="8">
        <v>1523.4484000000002</v>
      </c>
      <c r="H1402" s="8">
        <f>+'Current &amp; Proposed Revenues'!D1402*1.08+'Current &amp; Proposed Revenues'!F1402*5.56</f>
        <v>1065.8027999999999</v>
      </c>
      <c r="I1402" s="8">
        <f>(+C1402+E1402+'Current &amp; Proposed Revenues'!D1402*0.79+'Current &amp; Proposed Revenues'!F1402*0.85)*0.8</f>
        <v>366.11648000000002</v>
      </c>
      <c r="J1402" s="8">
        <f>(+C1402+E1402+'Current &amp; Proposed Revenues'!D1402*0.79+'Current &amp; Proposed Revenues'!F1402*0.85)*0.2</f>
        <v>91.529120000000006</v>
      </c>
      <c r="K1402" s="8">
        <f t="shared" si="168"/>
        <v>1523.4484</v>
      </c>
      <c r="L1402" s="8">
        <f t="shared" si="169"/>
        <v>304.68968000000007</v>
      </c>
      <c r="M1402" s="8">
        <f t="shared" si="170"/>
        <v>837.89662000000021</v>
      </c>
      <c r="N1402" s="8">
        <f t="shared" si="171"/>
        <v>380.86210000000005</v>
      </c>
      <c r="O1402" s="8">
        <f t="shared" si="172"/>
        <v>1523.4484000000004</v>
      </c>
    </row>
    <row r="1403" spans="1:15" outlineLevel="1" x14ac:dyDescent="0.25">
      <c r="A1403" s="23" t="s">
        <v>1203</v>
      </c>
      <c r="B1403" s="22"/>
      <c r="C1403" s="13">
        <f t="shared" ref="C1403:O1403" si="175">SUBTOTAL(9,C1390:C1402)</f>
        <v>57.725300000000004</v>
      </c>
      <c r="D1403" s="13">
        <f t="shared" si="175"/>
        <v>3167.4041299999999</v>
      </c>
      <c r="E1403" s="13">
        <f t="shared" si="175"/>
        <v>0</v>
      </c>
      <c r="F1403" s="13">
        <f t="shared" si="175"/>
        <v>1657.1132000000002</v>
      </c>
      <c r="G1403" s="8">
        <f t="shared" si="175"/>
        <v>4882.2426300000006</v>
      </c>
      <c r="H1403" s="8">
        <f t="shared" si="175"/>
        <v>3266.6741200000001</v>
      </c>
      <c r="I1403" s="8">
        <f t="shared" si="175"/>
        <v>1292.4548080000004</v>
      </c>
      <c r="J1403" s="8">
        <f t="shared" si="175"/>
        <v>323.1137020000001</v>
      </c>
      <c r="K1403" s="8">
        <f t="shared" si="175"/>
        <v>4882.2426299999997</v>
      </c>
      <c r="L1403" s="8">
        <f t="shared" si="175"/>
        <v>976.44852600000024</v>
      </c>
      <c r="M1403" s="8">
        <f t="shared" si="175"/>
        <v>2685.2334465000004</v>
      </c>
      <c r="N1403" s="8">
        <f t="shared" si="175"/>
        <v>1220.5606575000002</v>
      </c>
      <c r="O1403" s="8">
        <f t="shared" si="175"/>
        <v>4882.2426300000006</v>
      </c>
    </row>
    <row r="1404" spans="1:15" outlineLevel="2" x14ac:dyDescent="0.25">
      <c r="A1404" s="1" t="s">
        <v>1174</v>
      </c>
      <c r="B1404" s="1" t="s">
        <v>1175</v>
      </c>
      <c r="C1404" s="13">
        <v>0</v>
      </c>
      <c r="D1404" s="13">
        <v>1677.1843000000001</v>
      </c>
      <c r="E1404" s="13">
        <v>0</v>
      </c>
      <c r="F1404" s="13">
        <v>2141.9399600000002</v>
      </c>
      <c r="G1404" s="8">
        <v>3819.1242600000005</v>
      </c>
      <c r="H1404" s="8">
        <f>+'Current &amp; Proposed Revenues'!D1404*1.08+'Current &amp; Proposed Revenues'!F1404*5.56</f>
        <v>2826.5485600000002</v>
      </c>
      <c r="I1404" s="8">
        <f>(+C1404+E1404+'Current &amp; Proposed Revenues'!D1404*0.79+'Current &amp; Proposed Revenues'!F1404*0.85)*0.8</f>
        <v>794.06056000000001</v>
      </c>
      <c r="J1404" s="8">
        <f>(+C1404+E1404+'Current &amp; Proposed Revenues'!D1404*0.79+'Current &amp; Proposed Revenues'!F1404*0.85)*0.2</f>
        <v>198.51514</v>
      </c>
      <c r="K1404" s="8">
        <f t="shared" si="168"/>
        <v>3819.12426</v>
      </c>
      <c r="L1404" s="8">
        <f t="shared" si="169"/>
        <v>763.82485200000019</v>
      </c>
      <c r="M1404" s="8">
        <f t="shared" si="170"/>
        <v>2100.5183430000006</v>
      </c>
      <c r="N1404" s="8">
        <f t="shared" si="171"/>
        <v>954.78106500000013</v>
      </c>
      <c r="O1404" s="8">
        <f t="shared" si="172"/>
        <v>3819.124260000001</v>
      </c>
    </row>
    <row r="1405" spans="1:15" outlineLevel="2" x14ac:dyDescent="0.25">
      <c r="A1405" s="1" t="s">
        <v>1174</v>
      </c>
      <c r="B1405" s="1" t="s">
        <v>1176</v>
      </c>
      <c r="C1405" s="13">
        <v>0</v>
      </c>
      <c r="D1405" s="13">
        <v>798.49</v>
      </c>
      <c r="E1405" s="13">
        <v>0</v>
      </c>
      <c r="F1405" s="13">
        <v>237.17000000000002</v>
      </c>
      <c r="G1405" s="8">
        <v>1035.6600000000001</v>
      </c>
      <c r="H1405" s="8">
        <f>+'Current &amp; Proposed Revenues'!D1405*1.08+'Current &amp; Proposed Revenues'!F1405*5.56</f>
        <v>666.88</v>
      </c>
      <c r="I1405" s="8">
        <f>(+C1405+E1405+'Current &amp; Proposed Revenues'!D1405*0.79+'Current &amp; Proposed Revenues'!F1405*0.85)*0.8</f>
        <v>295.02400000000006</v>
      </c>
      <c r="J1405" s="8">
        <f>(+C1405+E1405+'Current &amp; Proposed Revenues'!D1405*0.79+'Current &amp; Proposed Revenues'!F1405*0.85)*0.2</f>
        <v>73.756000000000014</v>
      </c>
      <c r="K1405" s="8">
        <f t="shared" si="168"/>
        <v>1035.6600000000001</v>
      </c>
      <c r="L1405" s="8">
        <f t="shared" si="169"/>
        <v>207.13200000000003</v>
      </c>
      <c r="M1405" s="8">
        <f t="shared" si="170"/>
        <v>569.61300000000006</v>
      </c>
      <c r="N1405" s="8">
        <f t="shared" si="171"/>
        <v>258.91500000000002</v>
      </c>
      <c r="O1405" s="8">
        <f t="shared" si="172"/>
        <v>1035.6600000000001</v>
      </c>
    </row>
    <row r="1406" spans="1:15" outlineLevel="2" x14ac:dyDescent="0.25">
      <c r="A1406" s="1" t="s">
        <v>1174</v>
      </c>
      <c r="B1406" s="1" t="s">
        <v>1177</v>
      </c>
      <c r="C1406" s="13">
        <v>0</v>
      </c>
      <c r="D1406" s="13">
        <v>0</v>
      </c>
      <c r="E1406" s="13">
        <v>0</v>
      </c>
      <c r="F1406" s="13">
        <v>141.02000000000001</v>
      </c>
      <c r="G1406" s="8">
        <v>141.02000000000001</v>
      </c>
      <c r="H1406" s="8">
        <f>+'Current &amp; Proposed Revenues'!D1406*1.08+'Current &amp; Proposed Revenues'!F1406*5.56</f>
        <v>122.32</v>
      </c>
      <c r="I1406" s="8">
        <f>(+C1406+E1406+'Current &amp; Proposed Revenues'!D1406*0.79+'Current &amp; Proposed Revenues'!F1406*0.85)*0.8</f>
        <v>14.96</v>
      </c>
      <c r="J1406" s="8">
        <f>(+C1406+E1406+'Current &amp; Proposed Revenues'!D1406*0.79+'Current &amp; Proposed Revenues'!F1406*0.85)*0.2</f>
        <v>3.74</v>
      </c>
      <c r="K1406" s="8">
        <f t="shared" si="168"/>
        <v>141.02000000000001</v>
      </c>
      <c r="L1406" s="8">
        <f t="shared" si="169"/>
        <v>28.204000000000004</v>
      </c>
      <c r="M1406" s="8">
        <f t="shared" si="170"/>
        <v>77.561000000000007</v>
      </c>
      <c r="N1406" s="8">
        <f t="shared" si="171"/>
        <v>35.255000000000003</v>
      </c>
      <c r="O1406" s="8">
        <f t="shared" si="172"/>
        <v>141.02000000000001</v>
      </c>
    </row>
    <row r="1407" spans="1:15" outlineLevel="2" x14ac:dyDescent="0.25">
      <c r="A1407" s="1" t="s">
        <v>1174</v>
      </c>
      <c r="B1407" s="1" t="s">
        <v>1178</v>
      </c>
      <c r="C1407" s="13">
        <v>0</v>
      </c>
      <c r="D1407" s="13">
        <v>37.400000000000006</v>
      </c>
      <c r="E1407" s="13">
        <v>0</v>
      </c>
      <c r="F1407" s="13">
        <v>371.07490000000001</v>
      </c>
      <c r="G1407" s="8">
        <v>408.47490000000005</v>
      </c>
      <c r="H1407" s="8">
        <f>+'Current &amp; Proposed Revenues'!D1407*1.08+'Current &amp; Proposed Revenues'!F1407*5.56</f>
        <v>343.46840000000003</v>
      </c>
      <c r="I1407" s="8">
        <f>(+C1407+E1407+'Current &amp; Proposed Revenues'!D1407*0.79+'Current &amp; Proposed Revenues'!F1407*0.85)*0.8</f>
        <v>52.005200000000002</v>
      </c>
      <c r="J1407" s="8">
        <f>(+C1407+E1407+'Current &amp; Proposed Revenues'!D1407*0.79+'Current &amp; Proposed Revenues'!F1407*0.85)*0.2</f>
        <v>13.001300000000001</v>
      </c>
      <c r="K1407" s="8">
        <f t="shared" si="168"/>
        <v>408.47490000000005</v>
      </c>
      <c r="L1407" s="8">
        <f t="shared" si="169"/>
        <v>81.694980000000015</v>
      </c>
      <c r="M1407" s="8">
        <f t="shared" si="170"/>
        <v>224.66119500000005</v>
      </c>
      <c r="N1407" s="8">
        <f t="shared" si="171"/>
        <v>102.11872500000001</v>
      </c>
      <c r="O1407" s="8">
        <f t="shared" si="172"/>
        <v>408.47490000000005</v>
      </c>
    </row>
    <row r="1408" spans="1:15" outlineLevel="2" x14ac:dyDescent="0.25">
      <c r="A1408" s="1" t="s">
        <v>1174</v>
      </c>
      <c r="B1408" s="1" t="s">
        <v>1179</v>
      </c>
      <c r="C1408" s="13">
        <v>33.97</v>
      </c>
      <c r="D1408" s="13">
        <v>7919.6931000000004</v>
      </c>
      <c r="E1408" s="13">
        <v>68</v>
      </c>
      <c r="F1408" s="13">
        <v>12201.9478</v>
      </c>
      <c r="G1408" s="8">
        <v>20223.6109</v>
      </c>
      <c r="H1408" s="8">
        <f>+'Current &amp; Proposed Revenues'!D1408*1.08+'Current &amp; Proposed Revenues'!F1408*5.56</f>
        <v>15157.8452</v>
      </c>
      <c r="I1408" s="8">
        <f>(+C1408+E1408+'Current &amp; Proposed Revenues'!D1408*0.79+'Current &amp; Proposed Revenues'!F1408*0.85)*0.8</f>
        <v>4052.61256</v>
      </c>
      <c r="J1408" s="8">
        <f>(+C1408+E1408+'Current &amp; Proposed Revenues'!D1408*0.79+'Current &amp; Proposed Revenues'!F1408*0.85)*0.2</f>
        <v>1013.15314</v>
      </c>
      <c r="K1408" s="8">
        <f t="shared" si="168"/>
        <v>20223.6109</v>
      </c>
      <c r="L1408" s="8">
        <f t="shared" si="169"/>
        <v>4044.7221800000002</v>
      </c>
      <c r="M1408" s="8">
        <f t="shared" si="170"/>
        <v>11122.985995000001</v>
      </c>
      <c r="N1408" s="8">
        <f t="shared" si="171"/>
        <v>5055.9027249999999</v>
      </c>
      <c r="O1408" s="8">
        <f t="shared" si="172"/>
        <v>20223.6109</v>
      </c>
    </row>
    <row r="1409" spans="1:15" outlineLevel="2" x14ac:dyDescent="0.25">
      <c r="A1409" s="1" t="s">
        <v>1174</v>
      </c>
      <c r="B1409" s="1" t="s">
        <v>1180</v>
      </c>
      <c r="C1409" s="13">
        <v>0</v>
      </c>
      <c r="D1409" s="13">
        <v>307.68979999999999</v>
      </c>
      <c r="E1409" s="13">
        <v>51</v>
      </c>
      <c r="F1409" s="13">
        <v>1163.7996000000001</v>
      </c>
      <c r="G1409" s="8">
        <v>1522.4893999999999</v>
      </c>
      <c r="H1409" s="8">
        <f>+'Current &amp; Proposed Revenues'!D1409*1.08+'Current &amp; Proposed Revenues'!F1409*5.56</f>
        <v>1187.1768</v>
      </c>
      <c r="I1409" s="8">
        <f>(+C1409+E1409+'Current &amp; Proposed Revenues'!D1409*0.79+'Current &amp; Proposed Revenues'!F1409*0.85)*0.8</f>
        <v>268.25007999999997</v>
      </c>
      <c r="J1409" s="8">
        <f>(+C1409+E1409+'Current &amp; Proposed Revenues'!D1409*0.79+'Current &amp; Proposed Revenues'!F1409*0.85)*0.2</f>
        <v>67.062519999999992</v>
      </c>
      <c r="K1409" s="8">
        <f t="shared" si="168"/>
        <v>1522.4893999999999</v>
      </c>
      <c r="L1409" s="8">
        <f t="shared" si="169"/>
        <v>304.49788000000001</v>
      </c>
      <c r="M1409" s="8">
        <f t="shared" si="170"/>
        <v>837.36917000000005</v>
      </c>
      <c r="N1409" s="8">
        <f t="shared" si="171"/>
        <v>380.62234999999998</v>
      </c>
      <c r="O1409" s="8">
        <f t="shared" si="172"/>
        <v>1522.4893999999999</v>
      </c>
    </row>
    <row r="1410" spans="1:15" outlineLevel="2" x14ac:dyDescent="0.25">
      <c r="A1410" s="1" t="s">
        <v>1174</v>
      </c>
      <c r="B1410" s="1" t="s">
        <v>1181</v>
      </c>
      <c r="C1410" s="13">
        <v>21.330000000000002</v>
      </c>
      <c r="D1410" s="13">
        <v>1131.3500000000001</v>
      </c>
      <c r="E1410" s="13">
        <v>0</v>
      </c>
      <c r="F1410" s="13">
        <v>3618.1245000000004</v>
      </c>
      <c r="G1410" s="8">
        <v>4770.8045000000002</v>
      </c>
      <c r="H1410" s="8">
        <f>+'Current &amp; Proposed Revenues'!D1410*1.08+'Current &amp; Proposed Revenues'!F1410*5.56</f>
        <v>3791.7420000000002</v>
      </c>
      <c r="I1410" s="8">
        <f>(+C1410+E1410+'Current &amp; Proposed Revenues'!D1410*0.79+'Current &amp; Proposed Revenues'!F1410*0.85)*0.8</f>
        <v>783.25</v>
      </c>
      <c r="J1410" s="8">
        <f>(+C1410+E1410+'Current &amp; Proposed Revenues'!D1410*0.79+'Current &amp; Proposed Revenues'!F1410*0.85)*0.2</f>
        <v>195.8125</v>
      </c>
      <c r="K1410" s="8">
        <f t="shared" si="168"/>
        <v>4770.8045000000002</v>
      </c>
      <c r="L1410" s="8">
        <f t="shared" si="169"/>
        <v>954.16090000000008</v>
      </c>
      <c r="M1410" s="8">
        <f t="shared" si="170"/>
        <v>2623.9424750000003</v>
      </c>
      <c r="N1410" s="8">
        <f t="shared" si="171"/>
        <v>1192.701125</v>
      </c>
      <c r="O1410" s="8">
        <f t="shared" si="172"/>
        <v>4770.8045000000002</v>
      </c>
    </row>
    <row r="1411" spans="1:15" outlineLevel="2" x14ac:dyDescent="0.25">
      <c r="A1411" s="1" t="s">
        <v>1174</v>
      </c>
      <c r="B1411" s="1" t="s">
        <v>1182</v>
      </c>
      <c r="C1411" s="13">
        <v>45.82</v>
      </c>
      <c r="D1411" s="13">
        <v>1687.3758000000003</v>
      </c>
      <c r="E1411" s="13">
        <v>0</v>
      </c>
      <c r="F1411" s="13">
        <v>1924.4102000000003</v>
      </c>
      <c r="G1411" s="8">
        <v>3657.6060000000007</v>
      </c>
      <c r="H1411" s="8">
        <f>+'Current &amp; Proposed Revenues'!D1411*1.08+'Current &amp; Proposed Revenues'!F1411*5.56</f>
        <v>2643.7504000000004</v>
      </c>
      <c r="I1411" s="8">
        <f>(+C1411+E1411+'Current &amp; Proposed Revenues'!D1411*0.79+'Current &amp; Proposed Revenues'!F1411*0.85)*0.8</f>
        <v>811.0844800000001</v>
      </c>
      <c r="J1411" s="8">
        <f>(+C1411+E1411+'Current &amp; Proposed Revenues'!D1411*0.79+'Current &amp; Proposed Revenues'!F1411*0.85)*0.2</f>
        <v>202.77112000000002</v>
      </c>
      <c r="K1411" s="8">
        <f t="shared" si="168"/>
        <v>3657.6060000000002</v>
      </c>
      <c r="L1411" s="8">
        <f t="shared" si="169"/>
        <v>731.52120000000014</v>
      </c>
      <c r="M1411" s="8">
        <f t="shared" si="170"/>
        <v>2011.6833000000006</v>
      </c>
      <c r="N1411" s="8">
        <f t="shared" si="171"/>
        <v>914.40150000000017</v>
      </c>
      <c r="O1411" s="8">
        <f t="shared" si="172"/>
        <v>3657.6060000000007</v>
      </c>
    </row>
    <row r="1412" spans="1:15" outlineLevel="2" x14ac:dyDescent="0.25">
      <c r="A1412" s="1" t="s">
        <v>1174</v>
      </c>
      <c r="B1412" s="1" t="s">
        <v>1183</v>
      </c>
      <c r="C1412" s="13">
        <v>0</v>
      </c>
      <c r="D1412" s="13">
        <v>1704.2245</v>
      </c>
      <c r="E1412" s="13">
        <v>35.699999999999996</v>
      </c>
      <c r="F1412" s="13">
        <v>4980.6981999999998</v>
      </c>
      <c r="G1412" s="8">
        <v>6720.6226999999999</v>
      </c>
      <c r="H1412" s="8">
        <f>+'Current &amp; Proposed Revenues'!D1412*1.08+'Current &amp; Proposed Revenues'!F1412*5.56</f>
        <v>5304.4891999999991</v>
      </c>
      <c r="I1412" s="8">
        <f>(+C1412+E1412+'Current &amp; Proposed Revenues'!D1412*0.79+'Current &amp; Proposed Revenues'!F1412*0.85)*0.8</f>
        <v>1132.9068</v>
      </c>
      <c r="J1412" s="8">
        <f>(+C1412+E1412+'Current &amp; Proposed Revenues'!D1412*0.79+'Current &amp; Proposed Revenues'!F1412*0.85)*0.2</f>
        <v>283.22669999999999</v>
      </c>
      <c r="K1412" s="8">
        <f t="shared" si="168"/>
        <v>6720.622699999999</v>
      </c>
      <c r="L1412" s="8">
        <f t="shared" si="169"/>
        <v>1344.12454</v>
      </c>
      <c r="M1412" s="8">
        <f t="shared" si="170"/>
        <v>3696.3424850000001</v>
      </c>
      <c r="N1412" s="8">
        <f t="shared" si="171"/>
        <v>1680.155675</v>
      </c>
      <c r="O1412" s="8">
        <f t="shared" si="172"/>
        <v>6720.6226999999999</v>
      </c>
    </row>
    <row r="1413" spans="1:15" outlineLevel="2" x14ac:dyDescent="0.25">
      <c r="A1413" s="1" t="s">
        <v>1174</v>
      </c>
      <c r="B1413" s="1" t="s">
        <v>417</v>
      </c>
      <c r="C1413" s="13">
        <v>0</v>
      </c>
      <c r="D1413" s="13">
        <v>2992.7293000000004</v>
      </c>
      <c r="E1413" s="13">
        <v>26.349999999999998</v>
      </c>
      <c r="F1413" s="13">
        <v>8252.2340000000004</v>
      </c>
      <c r="G1413" s="8">
        <v>11271.313300000002</v>
      </c>
      <c r="H1413" s="8">
        <f>+'Current &amp; Proposed Revenues'!D1413*1.08+'Current &amp; Proposed Revenues'!F1413*5.56</f>
        <v>8886.3652000000002</v>
      </c>
      <c r="I1413" s="8">
        <f>(+C1413+E1413+'Current &amp; Proposed Revenues'!D1413*0.79+'Current &amp; Proposed Revenues'!F1413*0.85)*0.8</f>
        <v>1907.9584800000002</v>
      </c>
      <c r="J1413" s="8">
        <f>(+C1413+E1413+'Current &amp; Proposed Revenues'!D1413*0.79+'Current &amp; Proposed Revenues'!F1413*0.85)*0.2</f>
        <v>476.98962000000006</v>
      </c>
      <c r="K1413" s="8">
        <f t="shared" si="168"/>
        <v>11271.313300000002</v>
      </c>
      <c r="L1413" s="8">
        <f t="shared" si="169"/>
        <v>2254.2626600000003</v>
      </c>
      <c r="M1413" s="8">
        <f t="shared" si="170"/>
        <v>6199.2223150000018</v>
      </c>
      <c r="N1413" s="8">
        <f t="shared" si="171"/>
        <v>2817.8283250000004</v>
      </c>
      <c r="O1413" s="8">
        <f t="shared" si="172"/>
        <v>11271.313300000003</v>
      </c>
    </row>
    <row r="1414" spans="1:15" outlineLevel="2" x14ac:dyDescent="0.25">
      <c r="A1414" s="1" t="s">
        <v>1174</v>
      </c>
      <c r="B1414" s="1" t="s">
        <v>11</v>
      </c>
      <c r="C1414" s="13">
        <v>8.6900000000000013</v>
      </c>
      <c r="D1414" s="13">
        <v>319.77000000000004</v>
      </c>
      <c r="E1414" s="13">
        <v>0</v>
      </c>
      <c r="F1414" s="13">
        <v>0</v>
      </c>
      <c r="G1414" s="8">
        <v>328.46000000000004</v>
      </c>
      <c r="H1414" s="8">
        <f>+'Current &amp; Proposed Revenues'!D1414*1.08+'Current &amp; Proposed Revenues'!F1414*5.56</f>
        <v>184.68</v>
      </c>
      <c r="I1414" s="8">
        <f>(+C1414+E1414+'Current &amp; Proposed Revenues'!D1414*0.79+'Current &amp; Proposed Revenues'!F1414*0.85)*0.8</f>
        <v>115.024</v>
      </c>
      <c r="J1414" s="8">
        <f>(+C1414+E1414+'Current &amp; Proposed Revenues'!D1414*0.79+'Current &amp; Proposed Revenues'!F1414*0.85)*0.2</f>
        <v>28.756</v>
      </c>
      <c r="K1414" s="8">
        <f t="shared" si="168"/>
        <v>328.46000000000004</v>
      </c>
      <c r="L1414" s="8">
        <f t="shared" si="169"/>
        <v>65.692000000000007</v>
      </c>
      <c r="M1414" s="8">
        <f t="shared" si="170"/>
        <v>180.65300000000005</v>
      </c>
      <c r="N1414" s="8">
        <f t="shared" si="171"/>
        <v>82.115000000000009</v>
      </c>
      <c r="O1414" s="8">
        <f t="shared" si="172"/>
        <v>328.46000000000004</v>
      </c>
    </row>
    <row r="1415" spans="1:15" outlineLevel="2" x14ac:dyDescent="0.25">
      <c r="A1415" s="1" t="s">
        <v>1174</v>
      </c>
      <c r="B1415" s="1" t="s">
        <v>402</v>
      </c>
      <c r="C1415" s="13">
        <v>0</v>
      </c>
      <c r="D1415" s="13">
        <v>192.61</v>
      </c>
      <c r="E1415" s="13">
        <v>0</v>
      </c>
      <c r="F1415" s="13">
        <v>0</v>
      </c>
      <c r="G1415" s="8">
        <v>192.61</v>
      </c>
      <c r="H1415" s="8">
        <f>+'Current &amp; Proposed Revenues'!D1415*1.08+'Current &amp; Proposed Revenues'!F1415*5.56</f>
        <v>111.24000000000001</v>
      </c>
      <c r="I1415" s="8">
        <f>(+C1415+E1415+'Current &amp; Proposed Revenues'!D1415*0.79+'Current &amp; Proposed Revenues'!F1415*0.85)*0.8</f>
        <v>65.096000000000004</v>
      </c>
      <c r="J1415" s="8">
        <f>(+C1415+E1415+'Current &amp; Proposed Revenues'!D1415*0.79+'Current &amp; Proposed Revenues'!F1415*0.85)*0.2</f>
        <v>16.274000000000001</v>
      </c>
      <c r="K1415" s="8">
        <f t="shared" si="168"/>
        <v>192.61</v>
      </c>
      <c r="L1415" s="8">
        <f t="shared" si="169"/>
        <v>38.522000000000006</v>
      </c>
      <c r="M1415" s="8">
        <f t="shared" si="170"/>
        <v>105.93550000000002</v>
      </c>
      <c r="N1415" s="8">
        <f t="shared" si="171"/>
        <v>48.152500000000003</v>
      </c>
      <c r="O1415" s="8">
        <f t="shared" si="172"/>
        <v>192.61000000000004</v>
      </c>
    </row>
    <row r="1416" spans="1:15" outlineLevel="2" x14ac:dyDescent="0.25">
      <c r="A1416" s="1" t="s">
        <v>1174</v>
      </c>
      <c r="B1416" s="1" t="s">
        <v>1184</v>
      </c>
      <c r="C1416" s="13">
        <v>0</v>
      </c>
      <c r="D1416" s="13">
        <v>740.27690000000007</v>
      </c>
      <c r="E1416" s="13">
        <v>11.049999999999999</v>
      </c>
      <c r="F1416" s="13">
        <v>1192.26</v>
      </c>
      <c r="G1416" s="8">
        <v>1943.5869</v>
      </c>
      <c r="H1416" s="8">
        <f>+'Current &amp; Proposed Revenues'!D1416*1.08+'Current &amp; Proposed Revenues'!F1416*5.56</f>
        <v>1461.6995999999999</v>
      </c>
      <c r="I1416" s="8">
        <f>(+C1416+E1416+'Current &amp; Proposed Revenues'!D1416*0.79+'Current &amp; Proposed Revenues'!F1416*0.85)*0.8</f>
        <v>385.50984</v>
      </c>
      <c r="J1416" s="8">
        <f>(+C1416+E1416+'Current &amp; Proposed Revenues'!D1416*0.79+'Current &amp; Proposed Revenues'!F1416*0.85)*0.2</f>
        <v>96.377459999999999</v>
      </c>
      <c r="K1416" s="8">
        <f t="shared" si="168"/>
        <v>1943.5868999999998</v>
      </c>
      <c r="L1416" s="8">
        <f t="shared" si="169"/>
        <v>388.71738000000005</v>
      </c>
      <c r="M1416" s="8">
        <f t="shared" si="170"/>
        <v>1068.9727950000001</v>
      </c>
      <c r="N1416" s="8">
        <f t="shared" si="171"/>
        <v>485.896725</v>
      </c>
      <c r="O1416" s="8">
        <f t="shared" si="172"/>
        <v>1943.5869000000002</v>
      </c>
    </row>
    <row r="1417" spans="1:15" outlineLevel="2" x14ac:dyDescent="0.25">
      <c r="A1417" s="1" t="s">
        <v>1174</v>
      </c>
      <c r="B1417" s="1" t="s">
        <v>1185</v>
      </c>
      <c r="C1417" s="13">
        <v>314.42</v>
      </c>
      <c r="D1417" s="13">
        <v>2414.0578</v>
      </c>
      <c r="E1417" s="13">
        <v>150.20179999999999</v>
      </c>
      <c r="F1417" s="13">
        <v>6863.5972399999991</v>
      </c>
      <c r="G1417" s="8">
        <v>9742.2768399999986</v>
      </c>
      <c r="H1417" s="8">
        <f>+'Current &amp; Proposed Revenues'!D1417*1.08+'Current &amp; Proposed Revenues'!F1417*5.56</f>
        <v>7347.6630399999995</v>
      </c>
      <c r="I1417" s="8">
        <f>(+C1417+E1417+'Current &amp; Proposed Revenues'!D1417*0.79+'Current &amp; Proposed Revenues'!F1417*0.85)*0.8</f>
        <v>1915.6910400000002</v>
      </c>
      <c r="J1417" s="8">
        <f>(+C1417+E1417+'Current &amp; Proposed Revenues'!D1417*0.79+'Current &amp; Proposed Revenues'!F1417*0.85)*0.2</f>
        <v>478.92276000000004</v>
      </c>
      <c r="K1417" s="8">
        <f t="shared" si="168"/>
        <v>9742.2768399999986</v>
      </c>
      <c r="L1417" s="8">
        <f t="shared" si="169"/>
        <v>1948.4553679999999</v>
      </c>
      <c r="M1417" s="8">
        <f t="shared" si="170"/>
        <v>5358.252262</v>
      </c>
      <c r="N1417" s="8">
        <f t="shared" si="171"/>
        <v>2435.5692099999997</v>
      </c>
      <c r="O1417" s="8">
        <f t="shared" si="172"/>
        <v>9742.2768399999986</v>
      </c>
    </row>
    <row r="1418" spans="1:15" outlineLevel="2" x14ac:dyDescent="0.25">
      <c r="A1418" s="1" t="s">
        <v>1174</v>
      </c>
      <c r="B1418" s="1" t="s">
        <v>1186</v>
      </c>
      <c r="C1418" s="13">
        <v>0</v>
      </c>
      <c r="D1418" s="13">
        <v>1049.4627</v>
      </c>
      <c r="E1418" s="13">
        <v>0</v>
      </c>
      <c r="F1418" s="13">
        <v>256.39999999999998</v>
      </c>
      <c r="G1418" s="8">
        <v>1305.8627000000001</v>
      </c>
      <c r="H1418" s="8">
        <f>+'Current &amp; Proposed Revenues'!D1418*1.08+'Current &amp; Proposed Revenues'!F1418*5.56</f>
        <v>828.50680000000011</v>
      </c>
      <c r="I1418" s="8">
        <f>(+C1418+E1418+'Current &amp; Proposed Revenues'!D1418*0.79+'Current &amp; Proposed Revenues'!F1418*0.85)*0.8</f>
        <v>381.88472000000007</v>
      </c>
      <c r="J1418" s="8">
        <f>(+C1418+E1418+'Current &amp; Proposed Revenues'!D1418*0.79+'Current &amp; Proposed Revenues'!F1418*0.85)*0.2</f>
        <v>95.471180000000018</v>
      </c>
      <c r="K1418" s="8">
        <f t="shared" si="168"/>
        <v>1305.8627000000001</v>
      </c>
      <c r="L1418" s="8">
        <f t="shared" si="169"/>
        <v>261.17254000000003</v>
      </c>
      <c r="M1418" s="8">
        <f t="shared" si="170"/>
        <v>718.22448500000019</v>
      </c>
      <c r="N1418" s="8">
        <f t="shared" si="171"/>
        <v>326.46567500000003</v>
      </c>
      <c r="O1418" s="8">
        <f t="shared" si="172"/>
        <v>1305.8627000000001</v>
      </c>
    </row>
    <row r="1419" spans="1:15" outlineLevel="2" x14ac:dyDescent="0.25">
      <c r="A1419" s="1" t="s">
        <v>1174</v>
      </c>
      <c r="B1419" s="1" t="s">
        <v>1187</v>
      </c>
      <c r="C1419" s="13">
        <v>513.54739999999993</v>
      </c>
      <c r="D1419" s="13">
        <v>2044.9011</v>
      </c>
      <c r="E1419" s="13">
        <v>0</v>
      </c>
      <c r="F1419" s="13">
        <v>7662.2832400000007</v>
      </c>
      <c r="G1419" s="8">
        <v>10220.731740000001</v>
      </c>
      <c r="H1419" s="8">
        <f>+'Current &amp; Proposed Revenues'!D1419*1.08+'Current &amp; Proposed Revenues'!F1419*5.56</f>
        <v>7827.2362400000002</v>
      </c>
      <c r="I1419" s="8">
        <f>(+C1419+E1419+'Current &amp; Proposed Revenues'!D1419*0.79+'Current &amp; Proposed Revenues'!F1419*0.85)*0.8</f>
        <v>1914.7964000000002</v>
      </c>
      <c r="J1419" s="8">
        <f>(+C1419+E1419+'Current &amp; Proposed Revenues'!D1419*0.79+'Current &amp; Proposed Revenues'!F1419*0.85)*0.2</f>
        <v>478.69910000000004</v>
      </c>
      <c r="K1419" s="8">
        <f t="shared" si="168"/>
        <v>10220.731740000001</v>
      </c>
      <c r="L1419" s="8">
        <f t="shared" si="169"/>
        <v>2044.1463480000002</v>
      </c>
      <c r="M1419" s="8">
        <f t="shared" si="170"/>
        <v>5621.402457000001</v>
      </c>
      <c r="N1419" s="8">
        <f t="shared" si="171"/>
        <v>2555.1829350000003</v>
      </c>
      <c r="O1419" s="8">
        <f t="shared" si="172"/>
        <v>10220.731740000001</v>
      </c>
    </row>
    <row r="1420" spans="1:15" outlineLevel="2" x14ac:dyDescent="0.25">
      <c r="A1420" s="1" t="s">
        <v>1174</v>
      </c>
      <c r="B1420" s="1" t="s">
        <v>17</v>
      </c>
      <c r="C1420" s="13">
        <v>72.680000000000007</v>
      </c>
      <c r="D1420" s="13">
        <v>1159.5496000000001</v>
      </c>
      <c r="E1420" s="13">
        <v>34</v>
      </c>
      <c r="F1420" s="13">
        <v>4444.8670700000002</v>
      </c>
      <c r="G1420" s="8">
        <v>5711.0966700000008</v>
      </c>
      <c r="H1420" s="8">
        <f>+'Current &amp; Proposed Revenues'!D1420*1.08+'Current &amp; Proposed Revenues'!F1420*5.56</f>
        <v>4525.1405199999999</v>
      </c>
      <c r="I1420" s="8">
        <f>(+C1420+E1420+'Current &amp; Proposed Revenues'!D1420*0.79+'Current &amp; Proposed Revenues'!F1420*0.85)*0.8</f>
        <v>948.76492000000007</v>
      </c>
      <c r="J1420" s="8">
        <f>(+C1420+E1420+'Current &amp; Proposed Revenues'!D1420*0.79+'Current &amp; Proposed Revenues'!F1420*0.85)*0.2</f>
        <v>237.19123000000002</v>
      </c>
      <c r="K1420" s="8">
        <f t="shared" ref="K1420:K1427" si="176">SUM(H1420:J1420)</f>
        <v>5711.0966700000008</v>
      </c>
      <c r="L1420" s="8">
        <f t="shared" ref="L1420:L1427" si="177">+G1420*0.2</f>
        <v>1142.2193340000001</v>
      </c>
      <c r="M1420" s="8">
        <f t="shared" ref="M1420:M1427" si="178">+G1420*0.55</f>
        <v>3141.1031685000007</v>
      </c>
      <c r="N1420" s="8">
        <f t="shared" ref="N1420:N1427" si="179">+G1420*0.25</f>
        <v>1427.7741675000002</v>
      </c>
      <c r="O1420" s="8">
        <f t="shared" ref="O1420:O1427" si="180">SUM(L1420:N1420)</f>
        <v>5711.0966700000008</v>
      </c>
    </row>
    <row r="1421" spans="1:15" outlineLevel="2" x14ac:dyDescent="0.25">
      <c r="A1421" s="1" t="s">
        <v>1174</v>
      </c>
      <c r="B1421" s="1" t="s">
        <v>917</v>
      </c>
      <c r="C1421" s="13">
        <v>47.400000000000006</v>
      </c>
      <c r="D1421" s="13">
        <v>6276.5428000000002</v>
      </c>
      <c r="E1421" s="13">
        <v>204</v>
      </c>
      <c r="F1421" s="13">
        <v>6014.3747999999996</v>
      </c>
      <c r="G1421" s="8">
        <v>12542.317599999998</v>
      </c>
      <c r="H1421" s="8">
        <f>+'Current &amp; Proposed Revenues'!D1421*1.08+'Current &amp; Proposed Revenues'!F1421*5.56</f>
        <v>8841.7919999999995</v>
      </c>
      <c r="I1421" s="8">
        <f>(+C1421+E1421+'Current &amp; Proposed Revenues'!D1421*0.79+'Current &amp; Proposed Revenues'!F1421*0.85)*0.8</f>
        <v>2960.4204800000007</v>
      </c>
      <c r="J1421" s="8">
        <f>(+C1421+E1421+'Current &amp; Proposed Revenues'!D1421*0.79+'Current &amp; Proposed Revenues'!F1421*0.85)*0.2</f>
        <v>740.10512000000017</v>
      </c>
      <c r="K1421" s="8">
        <f t="shared" si="176"/>
        <v>12542.3176</v>
      </c>
      <c r="L1421" s="8">
        <f t="shared" si="177"/>
        <v>2508.4635199999998</v>
      </c>
      <c r="M1421" s="8">
        <f t="shared" si="178"/>
        <v>6898.2746799999995</v>
      </c>
      <c r="N1421" s="8">
        <f t="shared" si="179"/>
        <v>3135.5793999999996</v>
      </c>
      <c r="O1421" s="8">
        <f t="shared" si="180"/>
        <v>12542.317599999998</v>
      </c>
    </row>
    <row r="1422" spans="1:15" outlineLevel="2" x14ac:dyDescent="0.25">
      <c r="A1422" s="1" t="s">
        <v>1174</v>
      </c>
      <c r="B1422" s="1" t="s">
        <v>1188</v>
      </c>
      <c r="C1422" s="13">
        <v>3.16</v>
      </c>
      <c r="D1422" s="13">
        <v>1016.8125000000001</v>
      </c>
      <c r="E1422" s="13">
        <v>0</v>
      </c>
      <c r="F1422" s="13">
        <v>1158.4793</v>
      </c>
      <c r="G1422" s="8">
        <v>2178.4517999999998</v>
      </c>
      <c r="H1422" s="8">
        <f>+'Current &amp; Proposed Revenues'!D1422*1.08+'Current &amp; Proposed Revenues'!F1422*5.56</f>
        <v>1592.1088</v>
      </c>
      <c r="I1422" s="8">
        <f>(+C1422+E1422+'Current &amp; Proposed Revenues'!D1422*0.79+'Current &amp; Proposed Revenues'!F1422*0.85)*0.8</f>
        <v>469.07440000000008</v>
      </c>
      <c r="J1422" s="8">
        <f>(+C1422+E1422+'Current &amp; Proposed Revenues'!D1422*0.79+'Current &amp; Proposed Revenues'!F1422*0.85)*0.2</f>
        <v>117.26860000000002</v>
      </c>
      <c r="K1422" s="8">
        <f t="shared" si="176"/>
        <v>2178.4517999999998</v>
      </c>
      <c r="L1422" s="8">
        <f t="shared" si="177"/>
        <v>435.69036</v>
      </c>
      <c r="M1422" s="8">
        <f t="shared" si="178"/>
        <v>1198.14849</v>
      </c>
      <c r="N1422" s="8">
        <f t="shared" si="179"/>
        <v>544.61294999999996</v>
      </c>
      <c r="O1422" s="8">
        <f t="shared" si="180"/>
        <v>2178.4517999999998</v>
      </c>
    </row>
    <row r="1423" spans="1:15" outlineLevel="2" x14ac:dyDescent="0.25">
      <c r="A1423" s="1" t="s">
        <v>1174</v>
      </c>
      <c r="B1423" s="1" t="s">
        <v>1189</v>
      </c>
      <c r="C1423" s="13">
        <v>6315.7261000000008</v>
      </c>
      <c r="D1423" s="13">
        <v>2652.2509200000004</v>
      </c>
      <c r="E1423" s="13">
        <v>272</v>
      </c>
      <c r="F1423" s="13">
        <v>3444.9904000000006</v>
      </c>
      <c r="G1423" s="8">
        <v>12684.967420000003</v>
      </c>
      <c r="H1423" s="8">
        <f>+'Current &amp; Proposed Revenues'!D1423*1.08+'Current &amp; Proposed Revenues'!F1423*5.56</f>
        <v>4519.9476800000002</v>
      </c>
      <c r="I1423" s="8">
        <f>(+C1423+E1423+'Current &amp; Proposed Revenues'!D1423*0.79+'Current &amp; Proposed Revenues'!F1423*0.85)*0.8</f>
        <v>6532.0157920000011</v>
      </c>
      <c r="J1423" s="8">
        <f>(+C1423+E1423+'Current &amp; Proposed Revenues'!D1423*0.79+'Current &amp; Proposed Revenues'!F1423*0.85)*0.2</f>
        <v>1633.0039480000003</v>
      </c>
      <c r="K1423" s="8">
        <f t="shared" si="176"/>
        <v>12684.967420000001</v>
      </c>
      <c r="L1423" s="8">
        <f t="shared" si="177"/>
        <v>2536.9934840000005</v>
      </c>
      <c r="M1423" s="8">
        <f t="shared" si="178"/>
        <v>6976.7320810000019</v>
      </c>
      <c r="N1423" s="8">
        <f t="shared" si="179"/>
        <v>3171.2418550000007</v>
      </c>
      <c r="O1423" s="8">
        <f t="shared" si="180"/>
        <v>12684.967420000003</v>
      </c>
    </row>
    <row r="1424" spans="1:15" outlineLevel="2" x14ac:dyDescent="0.25">
      <c r="A1424" s="1" t="s">
        <v>1174</v>
      </c>
      <c r="B1424" s="1" t="s">
        <v>254</v>
      </c>
      <c r="C1424" s="13">
        <v>188.39920000000001</v>
      </c>
      <c r="D1424" s="13">
        <v>3039.7224000000001</v>
      </c>
      <c r="E1424" s="13">
        <v>911.31050000000005</v>
      </c>
      <c r="F1424" s="13">
        <v>3672.4812999999999</v>
      </c>
      <c r="G1424" s="8">
        <v>7811.9133999999995</v>
      </c>
      <c r="H1424" s="8">
        <f>+'Current &amp; Proposed Revenues'!D1424*1.08+'Current &amp; Proposed Revenues'!F1424*5.56</f>
        <v>4941.0523999999996</v>
      </c>
      <c r="I1424" s="8">
        <f>(+C1424+E1424+'Current &amp; Proposed Revenues'!D1424*0.79+'Current &amp; Proposed Revenues'!F1424*0.85)*0.8</f>
        <v>2296.6887999999999</v>
      </c>
      <c r="J1424" s="8">
        <f>(+C1424+E1424+'Current &amp; Proposed Revenues'!D1424*0.79+'Current &amp; Proposed Revenues'!F1424*0.85)*0.2</f>
        <v>574.17219999999998</v>
      </c>
      <c r="K1424" s="8">
        <f t="shared" si="176"/>
        <v>7811.9133999999995</v>
      </c>
      <c r="L1424" s="8">
        <f t="shared" si="177"/>
        <v>1562.3826799999999</v>
      </c>
      <c r="M1424" s="8">
        <f t="shared" si="178"/>
        <v>4296.5523700000003</v>
      </c>
      <c r="N1424" s="8">
        <f t="shared" si="179"/>
        <v>1952.9783499999999</v>
      </c>
      <c r="O1424" s="8">
        <f t="shared" si="180"/>
        <v>7811.9133999999995</v>
      </c>
    </row>
    <row r="1425" spans="1:15" outlineLevel="2" x14ac:dyDescent="0.25">
      <c r="A1425" s="1" t="s">
        <v>1174</v>
      </c>
      <c r="B1425" s="1" t="s">
        <v>1190</v>
      </c>
      <c r="C1425" s="13">
        <v>63.2</v>
      </c>
      <c r="D1425" s="13">
        <v>2182.9818999999998</v>
      </c>
      <c r="E1425" s="13">
        <v>0</v>
      </c>
      <c r="F1425" s="13">
        <v>5984.6324000000004</v>
      </c>
      <c r="G1425" s="8">
        <v>8230.8143</v>
      </c>
      <c r="H1425" s="8">
        <f>+'Current &amp; Proposed Revenues'!D1425*1.08+'Current &amp; Proposed Revenues'!F1425*5.56</f>
        <v>6451.7979999999989</v>
      </c>
      <c r="I1425" s="8">
        <f>(+C1425+E1425+'Current &amp; Proposed Revenues'!D1425*0.79+'Current &amp; Proposed Revenues'!F1425*0.85)*0.8</f>
        <v>1423.2130399999999</v>
      </c>
      <c r="J1425" s="8">
        <f>(+C1425+E1425+'Current &amp; Proposed Revenues'!D1425*0.79+'Current &amp; Proposed Revenues'!F1425*0.85)*0.2</f>
        <v>355.80325999999997</v>
      </c>
      <c r="K1425" s="8">
        <f t="shared" si="176"/>
        <v>8230.8142999999982</v>
      </c>
      <c r="L1425" s="8">
        <f t="shared" si="177"/>
        <v>1646.1628600000001</v>
      </c>
      <c r="M1425" s="8">
        <f t="shared" si="178"/>
        <v>4526.9478650000001</v>
      </c>
      <c r="N1425" s="8">
        <f t="shared" si="179"/>
        <v>2057.703575</v>
      </c>
      <c r="O1425" s="8">
        <f t="shared" si="180"/>
        <v>8230.8143</v>
      </c>
    </row>
    <row r="1426" spans="1:15" outlineLevel="2" x14ac:dyDescent="0.25">
      <c r="A1426" s="1" t="s">
        <v>1174</v>
      </c>
      <c r="B1426" s="1" t="s">
        <v>178</v>
      </c>
      <c r="C1426" s="13">
        <v>0</v>
      </c>
      <c r="D1426" s="13">
        <v>1148.8158000000001</v>
      </c>
      <c r="E1426" s="13">
        <v>43.35</v>
      </c>
      <c r="F1426" s="13">
        <v>2570.41</v>
      </c>
      <c r="G1426" s="8">
        <v>3762.5757999999996</v>
      </c>
      <c r="H1426" s="8">
        <f>+'Current &amp; Proposed Revenues'!D1426*1.08+'Current &amp; Proposed Revenues'!F1426*5.56</f>
        <v>2893.0472</v>
      </c>
      <c r="I1426" s="8">
        <f>(+C1426+E1426+'Current &amp; Proposed Revenues'!D1426*0.79+'Current &amp; Proposed Revenues'!F1426*0.85)*0.8</f>
        <v>695.62288000000012</v>
      </c>
      <c r="J1426" s="8">
        <f>(+C1426+E1426+'Current &amp; Proposed Revenues'!D1426*0.79+'Current &amp; Proposed Revenues'!F1426*0.85)*0.2</f>
        <v>173.90572000000003</v>
      </c>
      <c r="K1426" s="8">
        <f t="shared" si="176"/>
        <v>3762.5758000000001</v>
      </c>
      <c r="L1426" s="8">
        <f t="shared" si="177"/>
        <v>752.51515999999992</v>
      </c>
      <c r="M1426" s="8">
        <f t="shared" si="178"/>
        <v>2069.41669</v>
      </c>
      <c r="N1426" s="8">
        <f t="shared" si="179"/>
        <v>940.6439499999999</v>
      </c>
      <c r="O1426" s="8">
        <f t="shared" si="180"/>
        <v>3762.5757999999996</v>
      </c>
    </row>
    <row r="1427" spans="1:15" outlineLevel="2" x14ac:dyDescent="0.25">
      <c r="A1427" s="1" t="s">
        <v>1174</v>
      </c>
      <c r="B1427" s="1" t="s">
        <v>1191</v>
      </c>
      <c r="C1427" s="20">
        <v>292.96359999999999</v>
      </c>
      <c r="D1427" s="20">
        <v>1183.5043000000001</v>
      </c>
      <c r="E1427" s="20">
        <v>99.194999999999993</v>
      </c>
      <c r="F1427" s="20">
        <v>6861.8409000000001</v>
      </c>
      <c r="G1427" s="8">
        <v>8437.5038000000004</v>
      </c>
      <c r="H1427" s="8">
        <f>+'Current &amp; Proposed Revenues'!D1427*1.08+'Current &amp; Proposed Revenues'!F1427*5.56</f>
        <v>6635.4456</v>
      </c>
      <c r="I1427" s="8">
        <f>(+C1427+E1427+'Current &amp; Proposed Revenues'!D1427*0.79+'Current &amp; Proposed Revenues'!F1427*0.85)*0.8</f>
        <v>1441.6465600000001</v>
      </c>
      <c r="J1427" s="8">
        <f>(+C1427+E1427+'Current &amp; Proposed Revenues'!D1427*0.79+'Current &amp; Proposed Revenues'!F1427*0.85)*0.2</f>
        <v>360.41164000000003</v>
      </c>
      <c r="K1427" s="8">
        <f t="shared" si="176"/>
        <v>8437.5038000000004</v>
      </c>
      <c r="L1427" s="8">
        <f t="shared" si="177"/>
        <v>1687.5007600000001</v>
      </c>
      <c r="M1427" s="8">
        <f t="shared" si="178"/>
        <v>4640.6270900000009</v>
      </c>
      <c r="N1427" s="8">
        <f t="shared" si="179"/>
        <v>2109.3759500000001</v>
      </c>
      <c r="O1427" s="8">
        <f t="shared" si="180"/>
        <v>8437.5038000000004</v>
      </c>
    </row>
    <row r="1428" spans="1:15" outlineLevel="1" x14ac:dyDescent="0.25">
      <c r="A1428" s="26" t="s">
        <v>1202</v>
      </c>
      <c r="B1428" s="24"/>
      <c r="C1428" s="19">
        <f t="shared" ref="C1428:O1428" si="181">SUBTOTAL(9,C1404:C1427)</f>
        <v>7921.3063000000002</v>
      </c>
      <c r="D1428" s="19">
        <f t="shared" si="181"/>
        <v>43677.395519999991</v>
      </c>
      <c r="E1428" s="19">
        <f t="shared" si="181"/>
        <v>1906.1572999999999</v>
      </c>
      <c r="F1428" s="19">
        <f t="shared" si="181"/>
        <v>85159.035810000001</v>
      </c>
      <c r="G1428" s="8">
        <f t="shared" si="181"/>
        <v>138663.89493000001</v>
      </c>
      <c r="H1428" s="8">
        <f t="shared" si="181"/>
        <v>99091.943639999998</v>
      </c>
      <c r="I1428" s="8">
        <f t="shared" si="181"/>
        <v>31657.561032000001</v>
      </c>
      <c r="J1428" s="8">
        <f t="shared" si="181"/>
        <v>7914.3902580000004</v>
      </c>
      <c r="K1428" s="8">
        <f t="shared" si="181"/>
        <v>138663.89493000001</v>
      </c>
      <c r="L1428" s="8">
        <f t="shared" si="181"/>
        <v>27732.778985999998</v>
      </c>
      <c r="M1428" s="8">
        <f t="shared" si="181"/>
        <v>76265.142211500002</v>
      </c>
      <c r="N1428" s="8">
        <f t="shared" si="181"/>
        <v>34665.973732500002</v>
      </c>
      <c r="O1428" s="8">
        <f t="shared" si="181"/>
        <v>138663.89493000001</v>
      </c>
    </row>
    <row r="1429" spans="1:15" ht="15.75" thickBot="1" x14ac:dyDescent="0.3">
      <c r="A1429" s="26" t="s">
        <v>1287</v>
      </c>
      <c r="B1429" s="24"/>
      <c r="C1429" s="28">
        <f t="shared" ref="C1429:O1429" si="182">SUBTOTAL(9,C4:C1427)</f>
        <v>715544.12661000073</v>
      </c>
      <c r="D1429" s="28">
        <f t="shared" si="182"/>
        <v>2624262.1232299996</v>
      </c>
      <c r="E1429" s="28">
        <f t="shared" si="182"/>
        <v>164301.60850000006</v>
      </c>
      <c r="F1429" s="28">
        <f t="shared" si="182"/>
        <v>4759225.4887499949</v>
      </c>
      <c r="G1429" s="12">
        <f t="shared" si="182"/>
        <v>8263333.3470900003</v>
      </c>
      <c r="H1429" s="12">
        <f t="shared" si="182"/>
        <v>5643743.5723200003</v>
      </c>
      <c r="I1429" s="12">
        <f t="shared" si="182"/>
        <v>2095671.819816001</v>
      </c>
      <c r="J1429" s="12">
        <f t="shared" si="182"/>
        <v>523917.95495400025</v>
      </c>
      <c r="K1429" s="12">
        <f t="shared" si="182"/>
        <v>8263333.3470900003</v>
      </c>
      <c r="L1429" s="12">
        <f t="shared" si="182"/>
        <v>1652666.6694179992</v>
      </c>
      <c r="M1429" s="12">
        <f t="shared" si="182"/>
        <v>4544833.3408995019</v>
      </c>
      <c r="N1429" s="12">
        <f t="shared" si="182"/>
        <v>2065833.3367725001</v>
      </c>
      <c r="O1429" s="12">
        <f t="shared" si="182"/>
        <v>8263333.3470900021</v>
      </c>
    </row>
    <row r="1430" spans="1:15" ht="15.75" thickTop="1" x14ac:dyDescent="0.25"/>
  </sheetData>
  <mergeCells count="7">
    <mergeCell ref="L2:O2"/>
    <mergeCell ref="C1:G1"/>
    <mergeCell ref="H2:K2"/>
    <mergeCell ref="H1:K1"/>
    <mergeCell ref="L1:O1"/>
    <mergeCell ref="C2:D2"/>
    <mergeCell ref="E2:F2"/>
  </mergeCells>
  <pageMargins left="0.7" right="0.7" top="0.75" bottom="0.75" header="0.3" footer="0.3"/>
  <pageSetup scale="4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M1430"/>
  <sheetViews>
    <sheetView topLeftCell="C1" workbookViewId="0">
      <pane ySplit="3" topLeftCell="A602" activePane="bottomLeft" state="frozen"/>
      <selection pane="bottomLeft" activeCell="H623" sqref="H623"/>
    </sheetView>
  </sheetViews>
  <sheetFormatPr defaultRowHeight="15" outlineLevelRow="2" x14ac:dyDescent="0.25"/>
  <cols>
    <col min="1" max="1" width="19.140625" bestFit="1" customWidth="1"/>
    <col min="2" max="2" width="26.28515625" customWidth="1"/>
    <col min="3" max="3" width="17.85546875" bestFit="1" customWidth="1"/>
    <col min="4" max="4" width="19" bestFit="1" customWidth="1"/>
    <col min="5" max="5" width="17.85546875" bestFit="1" customWidth="1"/>
    <col min="6" max="6" width="20" bestFit="1" customWidth="1"/>
    <col min="7" max="7" width="13.85546875" bestFit="1" customWidth="1"/>
    <col min="8" max="9" width="12.7109375" style="8" bestFit="1" customWidth="1"/>
    <col min="10" max="10" width="11.140625" style="8" bestFit="1" customWidth="1"/>
    <col min="11" max="11" width="13.85546875" style="8" bestFit="1" customWidth="1"/>
  </cols>
  <sheetData>
    <row r="1" spans="1:13" x14ac:dyDescent="0.25">
      <c r="A1" s="2"/>
      <c r="B1" s="2"/>
      <c r="C1" s="106" t="s">
        <v>1274</v>
      </c>
      <c r="D1" s="108"/>
      <c r="E1" s="108"/>
      <c r="F1" s="108"/>
      <c r="G1" s="107"/>
      <c r="H1" s="120" t="s">
        <v>1286</v>
      </c>
      <c r="I1" s="121"/>
      <c r="J1" s="121"/>
      <c r="K1" s="122"/>
      <c r="M1" s="21">
        <v>41628</v>
      </c>
    </row>
    <row r="2" spans="1:13" x14ac:dyDescent="0.25">
      <c r="A2" s="2"/>
      <c r="B2" s="2"/>
      <c r="C2" s="113" t="s">
        <v>1192</v>
      </c>
      <c r="D2" s="115"/>
      <c r="E2" s="113" t="s">
        <v>1193</v>
      </c>
      <c r="F2" s="115"/>
      <c r="G2" s="30"/>
      <c r="H2" s="123" t="s">
        <v>1283</v>
      </c>
      <c r="I2" s="124"/>
      <c r="J2" s="124"/>
      <c r="K2" s="125"/>
    </row>
    <row r="3" spans="1:13" x14ac:dyDescent="0.25">
      <c r="A3" s="4" t="s">
        <v>1198</v>
      </c>
      <c r="B3" s="3" t="s">
        <v>0</v>
      </c>
      <c r="C3" s="31" t="s">
        <v>1276</v>
      </c>
      <c r="D3" s="31" t="s">
        <v>1277</v>
      </c>
      <c r="E3" s="31" t="s">
        <v>1278</v>
      </c>
      <c r="F3" s="31" t="s">
        <v>1279</v>
      </c>
      <c r="G3" s="31" t="s">
        <v>1196</v>
      </c>
      <c r="H3" s="32" t="s">
        <v>1197</v>
      </c>
      <c r="I3" s="33" t="s">
        <v>0</v>
      </c>
      <c r="J3" s="32" t="s">
        <v>1198</v>
      </c>
      <c r="K3" s="32" t="s">
        <v>1196</v>
      </c>
    </row>
    <row r="4" spans="1:13" outlineLevel="2" x14ac:dyDescent="0.25">
      <c r="A4" s="1" t="s">
        <v>1</v>
      </c>
      <c r="B4" s="1" t="s">
        <v>2</v>
      </c>
      <c r="C4" s="8">
        <v>0</v>
      </c>
      <c r="D4" s="8">
        <v>0</v>
      </c>
      <c r="E4" s="8">
        <v>0</v>
      </c>
      <c r="F4" s="8">
        <v>1501.8216</v>
      </c>
      <c r="G4" s="8">
        <v>1501.8216</v>
      </c>
      <c r="H4" s="8">
        <f>+'Current &amp; Proposed Revenues'!D4*1.08+'Current &amp; Proposed Revenues'!F4*8.54</f>
        <v>1200.8948</v>
      </c>
      <c r="I4" s="8">
        <f>(+'Current &amp; Proposed Revenues'!D4*0.79+'Current &amp; Proposed Revenues'!F4*2.14+'Current Revenues &amp; Distribution'!C4+'Current Revenues &amp; Distribution'!E4)*0.8</f>
        <v>240.74144000000001</v>
      </c>
      <c r="J4" s="8">
        <f>(+'Current &amp; Proposed Revenues'!D4*0.79+'Current &amp; Proposed Revenues'!F4*2.14+'Current Revenues &amp; Distribution'!C4+'Current Revenues &amp; Distribution'!E4)*0.2</f>
        <v>60.185360000000003</v>
      </c>
      <c r="K4" s="8">
        <f>SUM(H4:J4)</f>
        <v>1501.8216</v>
      </c>
    </row>
    <row r="5" spans="1:13" outlineLevel="2" x14ac:dyDescent="0.25">
      <c r="A5" s="1" t="s">
        <v>1</v>
      </c>
      <c r="B5" s="1" t="s">
        <v>3</v>
      </c>
      <c r="C5" s="8">
        <v>1342.3364000000001</v>
      </c>
      <c r="D5" s="8">
        <v>8208.5482599999996</v>
      </c>
      <c r="E5" s="8">
        <v>0</v>
      </c>
      <c r="F5" s="8">
        <v>18150.553199999998</v>
      </c>
      <c r="G5" s="8">
        <v>27701.437859999998</v>
      </c>
      <c r="H5" s="8">
        <f>+'Current &amp; Proposed Revenues'!D5*1.08+'Current &amp; Proposed Revenues'!F5*8.54</f>
        <v>19254.41044</v>
      </c>
      <c r="I5" s="8">
        <f>(+'Current &amp; Proposed Revenues'!D5*0.79+'Current &amp; Proposed Revenues'!F5*2.14+'Current Revenues &amp; Distribution'!C5+'Current Revenues &amp; Distribution'!E5)*0.8</f>
        <v>6757.6219360000005</v>
      </c>
      <c r="J5" s="8">
        <f>(+'Current &amp; Proposed Revenues'!D5*0.79+'Current &amp; Proposed Revenues'!F5*2.14+'Current Revenues &amp; Distribution'!C5+'Current Revenues &amp; Distribution'!E5)*0.2</f>
        <v>1689.4054840000001</v>
      </c>
      <c r="K5" s="8">
        <f t="shared" ref="K5:K71" si="0">SUM(H5:J5)</f>
        <v>27701.437859999998</v>
      </c>
    </row>
    <row r="6" spans="1:13" outlineLevel="2" x14ac:dyDescent="0.25">
      <c r="A6" s="1" t="s">
        <v>1</v>
      </c>
      <c r="B6" s="1" t="s">
        <v>4</v>
      </c>
      <c r="C6" s="8">
        <v>7669.5965000000006</v>
      </c>
      <c r="D6" s="8">
        <v>8029.6995900000011</v>
      </c>
      <c r="E6" s="8">
        <v>672.06700000000001</v>
      </c>
      <c r="F6" s="8">
        <v>21499.76916</v>
      </c>
      <c r="G6" s="8">
        <v>37871.132250000002</v>
      </c>
      <c r="H6" s="8">
        <f>+'Current &amp; Proposed Revenues'!D6*1.08+'Current &amp; Proposed Revenues'!F6*8.54</f>
        <v>21829.236539999998</v>
      </c>
      <c r="I6" s="8">
        <f>(+'Current &amp; Proposed Revenues'!D6*0.79+'Current &amp; Proposed Revenues'!F6*2.14+'Current Revenues &amp; Distribution'!C6+'Current Revenues &amp; Distribution'!E6)*0.8</f>
        <v>12833.516568000001</v>
      </c>
      <c r="J6" s="8">
        <f>(+'Current &amp; Proposed Revenues'!D6*0.79+'Current &amp; Proposed Revenues'!F6*2.14+'Current Revenues &amp; Distribution'!C6+'Current Revenues &amp; Distribution'!E6)*0.2</f>
        <v>3208.3791420000002</v>
      </c>
      <c r="K6" s="8">
        <f t="shared" si="0"/>
        <v>37871.132249999995</v>
      </c>
    </row>
    <row r="7" spans="1:13" outlineLevel="2" x14ac:dyDescent="0.25">
      <c r="A7" s="1" t="s">
        <v>1</v>
      </c>
      <c r="B7" s="1" t="s">
        <v>5</v>
      </c>
      <c r="C7" s="8">
        <v>239.69390000000004</v>
      </c>
      <c r="D7" s="8">
        <v>3715.9331000000002</v>
      </c>
      <c r="E7" s="8">
        <v>0</v>
      </c>
      <c r="F7" s="8">
        <v>12618.0996</v>
      </c>
      <c r="G7" s="8">
        <v>16573.726600000002</v>
      </c>
      <c r="H7" s="8">
        <f>+'Current &amp; Proposed Revenues'!D7*1.08+'Current &amp; Proposed Revenues'!F7*8.54</f>
        <v>12235.854199999998</v>
      </c>
      <c r="I7" s="8">
        <f>(+'Current &amp; Proposed Revenues'!D7*0.79+'Current &amp; Proposed Revenues'!F7*2.14+'Current Revenues &amp; Distribution'!C7+'Current Revenues &amp; Distribution'!E7)*0.8</f>
        <v>3470.2979200000004</v>
      </c>
      <c r="J7" s="8">
        <f>(+'Current &amp; Proposed Revenues'!D7*0.79+'Current &amp; Proposed Revenues'!F7*2.14+'Current Revenues &amp; Distribution'!C7+'Current Revenues &amp; Distribution'!E7)*0.2</f>
        <v>867.57448000000011</v>
      </c>
      <c r="K7" s="8">
        <f t="shared" si="0"/>
        <v>16573.726599999998</v>
      </c>
    </row>
    <row r="8" spans="1:13" outlineLevel="2" x14ac:dyDescent="0.25">
      <c r="A8" s="1" t="s">
        <v>1</v>
      </c>
      <c r="B8" s="1" t="s">
        <v>6</v>
      </c>
      <c r="C8" s="8">
        <v>352.68760000000003</v>
      </c>
      <c r="D8" s="8">
        <v>3163.4397300000005</v>
      </c>
      <c r="E8" s="8">
        <v>102.72</v>
      </c>
      <c r="F8" s="8">
        <v>5221.6442399999996</v>
      </c>
      <c r="G8" s="8">
        <v>8840.4915700000001</v>
      </c>
      <c r="H8" s="8">
        <f>+'Current &amp; Proposed Revenues'!D8*1.08+'Current &amp; Proposed Revenues'!F8*8.54</f>
        <v>6002.3730399999995</v>
      </c>
      <c r="I8" s="8">
        <f>(+'Current &amp; Proposed Revenues'!D8*0.79+'Current &amp; Proposed Revenues'!F8*2.14+'Current Revenues &amp; Distribution'!C8+'Current Revenues &amp; Distribution'!E8)*0.8</f>
        <v>2270.4948240000003</v>
      </c>
      <c r="J8" s="8">
        <f>(+'Current &amp; Proposed Revenues'!D8*0.79+'Current &amp; Proposed Revenues'!F8*2.14+'Current Revenues &amp; Distribution'!C8+'Current Revenues &amp; Distribution'!E8)*0.2</f>
        <v>567.62370600000008</v>
      </c>
      <c r="K8" s="8">
        <f t="shared" si="0"/>
        <v>8840.4915700000001</v>
      </c>
    </row>
    <row r="9" spans="1:13" outlineLevel="2" x14ac:dyDescent="0.25">
      <c r="A9" s="1" t="s">
        <v>1</v>
      </c>
      <c r="B9" s="1" t="s">
        <v>7</v>
      </c>
      <c r="C9" s="8">
        <v>191.02200000000002</v>
      </c>
      <c r="D9" s="8">
        <v>5051.7601200000008</v>
      </c>
      <c r="E9" s="8">
        <v>0</v>
      </c>
      <c r="F9" s="8">
        <v>5819.0620799999997</v>
      </c>
      <c r="G9" s="8">
        <v>11061.8442</v>
      </c>
      <c r="H9" s="8">
        <f>+'Current &amp; Proposed Revenues'!D9*1.08+'Current &amp; Proposed Revenues'!F9*8.54</f>
        <v>7570.6643199999999</v>
      </c>
      <c r="I9" s="8">
        <f>(+'Current &amp; Proposed Revenues'!D9*0.79+'Current &amp; Proposed Revenues'!F9*2.14+'Current Revenues &amp; Distribution'!C9+'Current Revenues &amp; Distribution'!E9)*0.8</f>
        <v>2792.9439040000002</v>
      </c>
      <c r="J9" s="8">
        <f>(+'Current &amp; Proposed Revenues'!D9*0.79+'Current &amp; Proposed Revenues'!F9*2.14+'Current Revenues &amp; Distribution'!C9+'Current Revenues &amp; Distribution'!E9)*0.2</f>
        <v>698.23597600000005</v>
      </c>
      <c r="K9" s="8">
        <f t="shared" si="0"/>
        <v>11061.8442</v>
      </c>
    </row>
    <row r="10" spans="1:13" outlineLevel="2" x14ac:dyDescent="0.25">
      <c r="A10" s="1" t="s">
        <v>1</v>
      </c>
      <c r="B10" s="1" t="s">
        <v>8</v>
      </c>
      <c r="C10" s="8">
        <v>0</v>
      </c>
      <c r="D10" s="8">
        <v>41.14</v>
      </c>
      <c r="E10" s="8">
        <v>0</v>
      </c>
      <c r="F10" s="8">
        <v>0</v>
      </c>
      <c r="G10" s="8">
        <v>41.14</v>
      </c>
      <c r="H10" s="8">
        <f>+'Current &amp; Proposed Revenues'!D10*1.08+'Current &amp; Proposed Revenues'!F10*8.54</f>
        <v>23.76</v>
      </c>
      <c r="I10" s="8">
        <f>(+'Current &amp; Proposed Revenues'!D10*0.79+'Current &amp; Proposed Revenues'!F10*2.14+'Current Revenues &amp; Distribution'!C10+'Current Revenues &amp; Distribution'!E10)*0.8</f>
        <v>13.904000000000003</v>
      </c>
      <c r="J10" s="8">
        <f>(+'Current &amp; Proposed Revenues'!D10*0.79+'Current &amp; Proposed Revenues'!F10*2.14+'Current Revenues &amp; Distribution'!C10+'Current Revenues &amp; Distribution'!E10)*0.2</f>
        <v>3.4760000000000009</v>
      </c>
      <c r="K10" s="8">
        <f t="shared" si="0"/>
        <v>41.14</v>
      </c>
    </row>
    <row r="11" spans="1:13" outlineLevel="2" x14ac:dyDescent="0.25">
      <c r="A11" s="1" t="s">
        <v>1</v>
      </c>
      <c r="B11" s="1" t="s">
        <v>9</v>
      </c>
      <c r="C11" s="8">
        <v>7.9</v>
      </c>
      <c r="D11" s="8">
        <v>4425.1810900000009</v>
      </c>
      <c r="E11" s="8">
        <v>0</v>
      </c>
      <c r="F11" s="8">
        <v>8837.4330000000009</v>
      </c>
      <c r="G11" s="8">
        <v>13270.514090000001</v>
      </c>
      <c r="H11" s="8">
        <f>+'Current &amp; Proposed Revenues'!D11*1.08+'Current &amp; Proposed Revenues'!F11*8.54</f>
        <v>9622.3560600000001</v>
      </c>
      <c r="I11" s="8">
        <f>(+'Current &amp; Proposed Revenues'!D11*0.79+'Current &amp; Proposed Revenues'!F11*2.14+'Current Revenues &amp; Distribution'!C11+'Current Revenues &amp; Distribution'!E11)*0.8</f>
        <v>2918.5264240000006</v>
      </c>
      <c r="J11" s="8">
        <f>(+'Current &amp; Proposed Revenues'!D11*0.79+'Current &amp; Proposed Revenues'!F11*2.14+'Current Revenues &amp; Distribution'!C11+'Current Revenues &amp; Distribution'!E11)*0.2</f>
        <v>729.63160600000015</v>
      </c>
      <c r="K11" s="8">
        <f t="shared" si="0"/>
        <v>13270.514090000002</v>
      </c>
    </row>
    <row r="12" spans="1:13" outlineLevel="2" x14ac:dyDescent="0.25">
      <c r="A12" s="1" t="s">
        <v>1</v>
      </c>
      <c r="B12" s="1" t="s">
        <v>10</v>
      </c>
      <c r="C12" s="8">
        <v>31.6</v>
      </c>
      <c r="D12" s="8">
        <v>1931.5360900000001</v>
      </c>
      <c r="E12" s="8">
        <v>0</v>
      </c>
      <c r="F12" s="8">
        <v>8943.0261599999994</v>
      </c>
      <c r="G12" s="8">
        <v>10906.162249999999</v>
      </c>
      <c r="H12" s="8">
        <f>+'Current &amp; Proposed Revenues'!D12*1.08+'Current &amp; Proposed Revenues'!F12*8.54</f>
        <v>8266.611039999998</v>
      </c>
      <c r="I12" s="8">
        <f>(+'Current &amp; Proposed Revenues'!D12*0.79+'Current &amp; Proposed Revenues'!F12*2.14+'Current Revenues &amp; Distribution'!C12+'Current Revenues &amp; Distribution'!E12)*0.8</f>
        <v>2111.6409680000002</v>
      </c>
      <c r="J12" s="8">
        <f>(+'Current &amp; Proposed Revenues'!D12*0.79+'Current &amp; Proposed Revenues'!F12*2.14+'Current Revenues &amp; Distribution'!C12+'Current Revenues &amp; Distribution'!E12)*0.2</f>
        <v>527.91024200000004</v>
      </c>
      <c r="K12" s="8">
        <f t="shared" si="0"/>
        <v>10906.162249999998</v>
      </c>
    </row>
    <row r="13" spans="1:13" outlineLevel="2" x14ac:dyDescent="0.25">
      <c r="A13" s="1" t="s">
        <v>1</v>
      </c>
      <c r="B13" s="1" t="s">
        <v>11</v>
      </c>
      <c r="C13" s="8">
        <v>226.65099999999998</v>
      </c>
      <c r="D13" s="8">
        <v>4421.4654</v>
      </c>
      <c r="E13" s="8">
        <v>170.79340000000002</v>
      </c>
      <c r="F13" s="8">
        <v>14904.367199999999</v>
      </c>
      <c r="G13" s="8">
        <v>19723.276999999998</v>
      </c>
      <c r="H13" s="8">
        <f>+'Current &amp; Proposed Revenues'!D13*1.08+'Current &amp; Proposed Revenues'!F13*8.54</f>
        <v>14471.485199999997</v>
      </c>
      <c r="I13" s="8">
        <f>(+'Current &amp; Proposed Revenues'!D13*0.79+'Current &amp; Proposed Revenues'!F13*2.14+'Current Revenues &amp; Distribution'!C13+'Current Revenues &amp; Distribution'!E13)*0.8</f>
        <v>4201.4334400000007</v>
      </c>
      <c r="J13" s="8">
        <f>(+'Current &amp; Proposed Revenues'!D13*0.79+'Current &amp; Proposed Revenues'!F13*2.14+'Current Revenues &amp; Distribution'!C13+'Current Revenues &amp; Distribution'!E13)*0.2</f>
        <v>1050.3583600000002</v>
      </c>
      <c r="K13" s="8">
        <f t="shared" si="0"/>
        <v>19723.276999999995</v>
      </c>
    </row>
    <row r="14" spans="1:13" outlineLevel="2" x14ac:dyDescent="0.25">
      <c r="A14" s="1" t="s">
        <v>1</v>
      </c>
      <c r="B14" s="1" t="s">
        <v>12</v>
      </c>
      <c r="C14" s="8">
        <v>2983.4049800000003</v>
      </c>
      <c r="D14" s="8">
        <v>2882.9135500000002</v>
      </c>
      <c r="E14" s="8">
        <v>0</v>
      </c>
      <c r="F14" s="8">
        <v>7178.0280000000002</v>
      </c>
      <c r="G14" s="8">
        <v>13044.346530000001</v>
      </c>
      <c r="H14" s="8">
        <f>+'Current &amp; Proposed Revenues'!D14*1.08+'Current &amp; Proposed Revenues'!F14*8.54</f>
        <v>7404.7321999999995</v>
      </c>
      <c r="I14" s="8">
        <f>(+'Current &amp; Proposed Revenues'!D14*0.79+'Current &amp; Proposed Revenues'!F14*2.14+'Current Revenues &amp; Distribution'!C14+'Current Revenues &amp; Distribution'!E14)*0.8</f>
        <v>4511.6914640000005</v>
      </c>
      <c r="J14" s="8">
        <f>(+'Current &amp; Proposed Revenues'!D14*0.79+'Current &amp; Proposed Revenues'!F14*2.14+'Current Revenues &amp; Distribution'!C14+'Current Revenues &amp; Distribution'!E14)*0.2</f>
        <v>1127.9228660000001</v>
      </c>
      <c r="K14" s="8">
        <f t="shared" si="0"/>
        <v>13044.346530000001</v>
      </c>
    </row>
    <row r="15" spans="1:13" outlineLevel="2" x14ac:dyDescent="0.25">
      <c r="A15" s="1" t="s">
        <v>1</v>
      </c>
      <c r="B15" s="1" t="s">
        <v>13</v>
      </c>
      <c r="C15" s="8">
        <v>248.43130000000002</v>
      </c>
      <c r="D15" s="8">
        <v>4474.6482000000005</v>
      </c>
      <c r="E15" s="8">
        <v>161.0778</v>
      </c>
      <c r="F15" s="8">
        <v>4850.6423999999997</v>
      </c>
      <c r="G15" s="8">
        <v>9734.7996999999996</v>
      </c>
      <c r="H15" s="8">
        <f>+'Current &amp; Proposed Revenues'!D15*1.08+'Current &amp; Proposed Revenues'!F15*8.54</f>
        <v>6462.9859999999999</v>
      </c>
      <c r="I15" s="8">
        <f>(+'Current &amp; Proposed Revenues'!D15*0.79+'Current &amp; Proposed Revenues'!F15*2.14+'Current Revenues &amp; Distribution'!C15+'Current Revenues &amp; Distribution'!E15)*0.8</f>
        <v>2617.4509600000006</v>
      </c>
      <c r="J15" s="8">
        <f>(+'Current &amp; Proposed Revenues'!D15*0.79+'Current &amp; Proposed Revenues'!F15*2.14+'Current Revenues &amp; Distribution'!C15+'Current Revenues &amp; Distribution'!E15)*0.2</f>
        <v>654.36274000000014</v>
      </c>
      <c r="K15" s="8">
        <f t="shared" si="0"/>
        <v>9734.7997000000014</v>
      </c>
    </row>
    <row r="16" spans="1:13" outlineLevel="2" x14ac:dyDescent="0.25">
      <c r="A16" s="1" t="s">
        <v>1</v>
      </c>
      <c r="B16" s="1" t="s">
        <v>14</v>
      </c>
      <c r="C16" s="8">
        <v>7.9</v>
      </c>
      <c r="D16" s="8">
        <v>4085.4077000000002</v>
      </c>
      <c r="E16" s="8">
        <v>0</v>
      </c>
      <c r="F16" s="8">
        <v>10893.557279999999</v>
      </c>
      <c r="G16" s="8">
        <v>14986.864979999998</v>
      </c>
      <c r="H16" s="8">
        <f>+'Current &amp; Proposed Revenues'!D16*1.08+'Current &amp; Proposed Revenues'!F16*8.54</f>
        <v>11070.252639999999</v>
      </c>
      <c r="I16" s="8">
        <f>(+'Current &amp; Proposed Revenues'!D16*0.79+'Current &amp; Proposed Revenues'!F16*2.14+'Current Revenues &amp; Distribution'!C16+'Current Revenues &amp; Distribution'!E16)*0.8</f>
        <v>3133.2898720000003</v>
      </c>
      <c r="J16" s="8">
        <f>(+'Current &amp; Proposed Revenues'!D16*0.79+'Current &amp; Proposed Revenues'!F16*2.14+'Current Revenues &amp; Distribution'!C16+'Current Revenues &amp; Distribution'!E16)*0.2</f>
        <v>783.32246800000007</v>
      </c>
      <c r="K16" s="8">
        <f t="shared" si="0"/>
        <v>14986.86498</v>
      </c>
    </row>
    <row r="17" spans="1:11" outlineLevel="2" x14ac:dyDescent="0.25">
      <c r="A17" s="1" t="s">
        <v>1</v>
      </c>
      <c r="B17" s="1" t="s">
        <v>15</v>
      </c>
      <c r="C17" s="8">
        <v>2363.8143</v>
      </c>
      <c r="D17" s="8">
        <v>9281.7618300000013</v>
      </c>
      <c r="E17" s="8">
        <v>182.53130000000002</v>
      </c>
      <c r="F17" s="8">
        <v>10839.900959999999</v>
      </c>
      <c r="G17" s="8">
        <v>22668.008390000003</v>
      </c>
      <c r="H17" s="8">
        <f>+'Current &amp; Proposed Revenues'!D17*1.08+'Current &amp; Proposed Revenues'!F17*8.54</f>
        <v>14028.450599999998</v>
      </c>
      <c r="I17" s="8">
        <f>(+'Current &amp; Proposed Revenues'!D17*0.79+'Current &amp; Proposed Revenues'!F17*2.14+'Current Revenues &amp; Distribution'!C17+'Current Revenues &amp; Distribution'!E17)*0.8</f>
        <v>6911.646232000001</v>
      </c>
      <c r="J17" s="8">
        <f>(+'Current &amp; Proposed Revenues'!D17*0.79+'Current &amp; Proposed Revenues'!F17*2.14+'Current Revenues &amp; Distribution'!C17+'Current Revenues &amp; Distribution'!E17)*0.2</f>
        <v>1727.9115580000002</v>
      </c>
      <c r="K17" s="8">
        <f t="shared" si="0"/>
        <v>22668.008389999999</v>
      </c>
    </row>
    <row r="18" spans="1:11" outlineLevel="2" x14ac:dyDescent="0.25">
      <c r="A18" s="1" t="s">
        <v>1</v>
      </c>
      <c r="B18" s="1" t="s">
        <v>16</v>
      </c>
      <c r="C18" s="8">
        <v>648.57420000000002</v>
      </c>
      <c r="D18" s="8">
        <v>2962.0987</v>
      </c>
      <c r="E18" s="8">
        <v>201.82340000000002</v>
      </c>
      <c r="F18" s="8">
        <v>6313.0761599999996</v>
      </c>
      <c r="G18" s="8">
        <v>10125.572459999999</v>
      </c>
      <c r="H18" s="8">
        <f>+'Current &amp; Proposed Revenues'!D18*1.08+'Current &amp; Proposed Revenues'!F18*8.54</f>
        <v>6758.8272799999995</v>
      </c>
      <c r="I18" s="8">
        <f>(+'Current &amp; Proposed Revenues'!D18*0.79+'Current &amp; Proposed Revenues'!F18*2.14+'Current Revenues &amp; Distribution'!C18+'Current Revenues &amp; Distribution'!E18)*0.8</f>
        <v>2693.3961440000003</v>
      </c>
      <c r="J18" s="8">
        <f>(+'Current &amp; Proposed Revenues'!D18*0.79+'Current &amp; Proposed Revenues'!F18*2.14+'Current Revenues &amp; Distribution'!C18+'Current Revenues &amp; Distribution'!E18)*0.2</f>
        <v>673.34903600000007</v>
      </c>
      <c r="K18" s="8">
        <f t="shared" si="0"/>
        <v>10125.572459999999</v>
      </c>
    </row>
    <row r="19" spans="1:11" outlineLevel="2" x14ac:dyDescent="0.25">
      <c r="A19" s="1" t="s">
        <v>1</v>
      </c>
      <c r="B19" s="1" t="s">
        <v>17</v>
      </c>
      <c r="C19" s="8">
        <v>323.90000000000003</v>
      </c>
      <c r="D19" s="8">
        <v>5603.01181</v>
      </c>
      <c r="E19" s="8">
        <v>160.5</v>
      </c>
      <c r="F19" s="8">
        <v>10987.477199999999</v>
      </c>
      <c r="G19" s="8">
        <v>17074.889009999999</v>
      </c>
      <c r="H19" s="8">
        <f>+'Current &amp; Proposed Revenues'!D19*1.08+'Current &amp; Proposed Revenues'!F19*8.54</f>
        <v>12021.83064</v>
      </c>
      <c r="I19" s="8">
        <f>(+'Current &amp; Proposed Revenues'!D19*0.79+'Current &amp; Proposed Revenues'!F19*2.14+'Current Revenues &amp; Distribution'!C19+'Current Revenues &amp; Distribution'!E19)*0.8</f>
        <v>4042.446696</v>
      </c>
      <c r="J19" s="8">
        <f>(+'Current &amp; Proposed Revenues'!D19*0.79+'Current &amp; Proposed Revenues'!F19*2.14+'Current Revenues &amp; Distribution'!C19+'Current Revenues &amp; Distribution'!E19)*0.2</f>
        <v>1010.611674</v>
      </c>
      <c r="K19" s="8">
        <f t="shared" si="0"/>
        <v>17074.889009999999</v>
      </c>
    </row>
    <row r="20" spans="1:11" outlineLevel="2" x14ac:dyDescent="0.25">
      <c r="A20" s="1" t="s">
        <v>1</v>
      </c>
      <c r="B20" s="1" t="s">
        <v>18</v>
      </c>
      <c r="C20" s="8">
        <v>9233.8502200000003</v>
      </c>
      <c r="D20" s="8">
        <v>7421.0706900000005</v>
      </c>
      <c r="E20" s="8">
        <v>85.600000000000009</v>
      </c>
      <c r="F20" s="8">
        <v>12651.378479999999</v>
      </c>
      <c r="G20" s="8">
        <v>29391.899389999999</v>
      </c>
      <c r="H20" s="8">
        <f>+'Current &amp; Proposed Revenues'!D20*1.08+'Current &amp; Proposed Revenues'!F20*8.54</f>
        <v>14402.330399999999</v>
      </c>
      <c r="I20" s="8">
        <f>(+'Current &amp; Proposed Revenues'!D20*0.79+'Current &amp; Proposed Revenues'!F20*2.14+'Current Revenues &amp; Distribution'!C20+'Current Revenues &amp; Distribution'!E20)*0.8</f>
        <v>11991.655192000002</v>
      </c>
      <c r="J20" s="8">
        <f>(+'Current &amp; Proposed Revenues'!D20*0.79+'Current &amp; Proposed Revenues'!F20*2.14+'Current Revenues &amp; Distribution'!C20+'Current Revenues &amp; Distribution'!E20)*0.2</f>
        <v>2997.9137980000005</v>
      </c>
      <c r="K20" s="8">
        <f t="shared" si="0"/>
        <v>29391.899390000002</v>
      </c>
    </row>
    <row r="21" spans="1:11" outlineLevel="2" x14ac:dyDescent="0.25">
      <c r="A21" s="1" t="s">
        <v>1</v>
      </c>
      <c r="B21" s="1" t="s">
        <v>19</v>
      </c>
      <c r="C21" s="8">
        <v>835.31439999999998</v>
      </c>
      <c r="D21" s="8">
        <v>6418.5693000000001</v>
      </c>
      <c r="E21" s="8">
        <v>0</v>
      </c>
      <c r="F21" s="8">
        <v>16803.217799999999</v>
      </c>
      <c r="G21" s="8">
        <v>24057.101499999997</v>
      </c>
      <c r="H21" s="8">
        <f>+'Current &amp; Proposed Revenues'!D21*1.08+'Current &amp; Proposed Revenues'!F21*8.54</f>
        <v>17143.2621</v>
      </c>
      <c r="I21" s="8">
        <f>(+'Current &amp; Proposed Revenues'!D21*0.79+'Current &amp; Proposed Revenues'!F21*2.14+'Current Revenues &amp; Distribution'!C21+'Current Revenues &amp; Distribution'!E21)*0.8</f>
        <v>5531.0715200000004</v>
      </c>
      <c r="J21" s="8">
        <f>(+'Current &amp; Proposed Revenues'!D21*0.79+'Current &amp; Proposed Revenues'!F21*2.14+'Current Revenues &amp; Distribution'!C21+'Current Revenues &amp; Distribution'!E21)*0.2</f>
        <v>1382.7678800000001</v>
      </c>
      <c r="K21" s="8">
        <f t="shared" si="0"/>
        <v>24057.101500000001</v>
      </c>
    </row>
    <row r="22" spans="1:11" outlineLevel="2" x14ac:dyDescent="0.25">
      <c r="A22" s="1" t="s">
        <v>1</v>
      </c>
      <c r="B22" s="1" t="s">
        <v>20</v>
      </c>
      <c r="C22" s="8">
        <v>93.393799999999999</v>
      </c>
      <c r="D22" s="8">
        <v>4634.6828000000005</v>
      </c>
      <c r="E22" s="8">
        <v>0</v>
      </c>
      <c r="F22" s="8">
        <v>14394.076799999999</v>
      </c>
      <c r="G22" s="8">
        <v>19122.153399999999</v>
      </c>
      <c r="H22" s="8">
        <f>+'Current &amp; Proposed Revenues'!D22*1.08+'Current &amp; Proposed Revenues'!F22*8.54</f>
        <v>14186.585599999999</v>
      </c>
      <c r="I22" s="8">
        <f>(+'Current &amp; Proposed Revenues'!D22*0.79+'Current &amp; Proposed Revenues'!F22*2.14+'Current Revenues &amp; Distribution'!C22+'Current Revenues &amp; Distribution'!E22)*0.8</f>
        <v>3948.45424</v>
      </c>
      <c r="J22" s="8">
        <f>(+'Current &amp; Proposed Revenues'!D22*0.79+'Current &amp; Proposed Revenues'!F22*2.14+'Current Revenues &amp; Distribution'!C22+'Current Revenues &amp; Distribution'!E22)*0.2</f>
        <v>987.11356000000001</v>
      </c>
      <c r="K22" s="8">
        <f t="shared" si="0"/>
        <v>19122.153399999999</v>
      </c>
    </row>
    <row r="23" spans="1:11" outlineLevel="1" x14ac:dyDescent="0.25">
      <c r="A23" s="23" t="s">
        <v>1273</v>
      </c>
      <c r="B23" s="22"/>
      <c r="C23" s="8">
        <f t="shared" ref="C23:K23" si="1">SUBTOTAL(9,C4:C22)</f>
        <v>26800.070600000003</v>
      </c>
      <c r="D23" s="8">
        <f t="shared" si="1"/>
        <v>86752.867960000018</v>
      </c>
      <c r="E23" s="8">
        <f t="shared" si="1"/>
        <v>1737.1129000000001</v>
      </c>
      <c r="F23" s="8">
        <f t="shared" si="1"/>
        <v>192407.13131999996</v>
      </c>
      <c r="G23" s="8">
        <f t="shared" si="1"/>
        <v>307697.18277999997</v>
      </c>
      <c r="H23" s="8">
        <f t="shared" si="1"/>
        <v>203956.9031</v>
      </c>
      <c r="I23" s="8">
        <f t="shared" si="1"/>
        <v>82992.223744000017</v>
      </c>
      <c r="J23" s="8">
        <f t="shared" si="1"/>
        <v>20748.055936000004</v>
      </c>
      <c r="K23" s="8">
        <f t="shared" si="1"/>
        <v>307697.18277999997</v>
      </c>
    </row>
    <row r="24" spans="1:11" outlineLevel="2" x14ac:dyDescent="0.25">
      <c r="A24" s="1" t="s">
        <v>21</v>
      </c>
      <c r="B24" s="1" t="s">
        <v>22</v>
      </c>
      <c r="C24" s="8">
        <v>2629.3017</v>
      </c>
      <c r="D24" s="8">
        <v>2715.2961</v>
      </c>
      <c r="E24" s="8">
        <v>3709.1122</v>
      </c>
      <c r="F24" s="8">
        <v>26707.5828</v>
      </c>
      <c r="G24" s="8">
        <v>35761.292799999996</v>
      </c>
      <c r="H24" s="8">
        <f>+'Current &amp; Proposed Revenues'!D24*1.08+'Current &amp; Proposed Revenues'!F24*8.54</f>
        <v>22924.255799999999</v>
      </c>
      <c r="I24" s="8">
        <f>(+'Current &amp; Proposed Revenues'!D24*0.79+'Current &amp; Proposed Revenues'!F24*2.14+'Current Revenues &amp; Distribution'!C24+'Current Revenues &amp; Distribution'!E24)*0.8</f>
        <v>10269.6296</v>
      </c>
      <c r="J24" s="8">
        <f>(+'Current &amp; Proposed Revenues'!D24*0.79+'Current &amp; Proposed Revenues'!F24*2.14+'Current Revenues &amp; Distribution'!C24+'Current Revenues &amp; Distribution'!E24)*0.2</f>
        <v>2567.4074000000001</v>
      </c>
      <c r="K24" s="8">
        <f t="shared" si="0"/>
        <v>35761.292799999996</v>
      </c>
    </row>
    <row r="25" spans="1:11" outlineLevel="2" x14ac:dyDescent="0.25">
      <c r="A25" s="1" t="s">
        <v>21</v>
      </c>
      <c r="B25" s="1" t="s">
        <v>23</v>
      </c>
      <c r="C25" s="8">
        <v>0</v>
      </c>
      <c r="D25" s="8">
        <v>0</v>
      </c>
      <c r="E25" s="8">
        <v>0</v>
      </c>
      <c r="F25" s="8">
        <v>523.31999999999994</v>
      </c>
      <c r="G25" s="8">
        <v>523.31999999999994</v>
      </c>
      <c r="H25" s="8">
        <f>+'Current &amp; Proposed Revenues'!D25*1.08+'Current &amp; Proposed Revenues'!F25*8.54</f>
        <v>418.46</v>
      </c>
      <c r="I25" s="8">
        <f>(+'Current &amp; Proposed Revenues'!D25*0.79+'Current &amp; Proposed Revenues'!F25*2.14+'Current Revenues &amp; Distribution'!C25+'Current Revenues &amp; Distribution'!E25)*0.8</f>
        <v>83.888000000000005</v>
      </c>
      <c r="J25" s="8">
        <f>(+'Current &amp; Proposed Revenues'!D25*0.79+'Current &amp; Proposed Revenues'!F25*2.14+'Current Revenues &amp; Distribution'!C25+'Current Revenues &amp; Distribution'!E25)*0.2</f>
        <v>20.972000000000001</v>
      </c>
      <c r="K25" s="8">
        <f t="shared" si="0"/>
        <v>523.31999999999994</v>
      </c>
    </row>
    <row r="26" spans="1:11" outlineLevel="2" x14ac:dyDescent="0.25">
      <c r="A26" s="1" t="s">
        <v>21</v>
      </c>
      <c r="B26" s="1" t="s">
        <v>24</v>
      </c>
      <c r="C26" s="8">
        <v>1702.9872</v>
      </c>
      <c r="D26" s="8">
        <v>817.71360000000004</v>
      </c>
      <c r="E26" s="8">
        <v>742.58</v>
      </c>
      <c r="F26" s="8">
        <v>2906.8824</v>
      </c>
      <c r="G26" s="8">
        <v>6170.1632</v>
      </c>
      <c r="H26" s="8">
        <f>+'Current &amp; Proposed Revenues'!D26*1.08+'Current &amp; Proposed Revenues'!F26*8.54</f>
        <v>2796.6795999999999</v>
      </c>
      <c r="I26" s="8">
        <f>(+'Current &amp; Proposed Revenues'!D26*0.79+'Current &amp; Proposed Revenues'!F26*2.14+'Current Revenues &amp; Distribution'!C26+'Current Revenues &amp; Distribution'!E26)*0.8</f>
        <v>2698.7868800000001</v>
      </c>
      <c r="J26" s="8">
        <f>(+'Current &amp; Proposed Revenues'!D26*0.79+'Current &amp; Proposed Revenues'!F26*2.14+'Current Revenues &amp; Distribution'!C26+'Current Revenues &amp; Distribution'!E26)*0.2</f>
        <v>674.69672000000003</v>
      </c>
      <c r="K26" s="8">
        <f t="shared" si="0"/>
        <v>6170.1632</v>
      </c>
    </row>
    <row r="27" spans="1:11" outlineLevel="2" x14ac:dyDescent="0.25">
      <c r="A27" s="1" t="s">
        <v>21</v>
      </c>
      <c r="B27" s="1" t="s">
        <v>25</v>
      </c>
      <c r="C27" s="8">
        <v>0</v>
      </c>
      <c r="D27" s="8">
        <v>56.1</v>
      </c>
      <c r="E27" s="8">
        <v>0</v>
      </c>
      <c r="F27" s="8">
        <v>0</v>
      </c>
      <c r="G27" s="8">
        <v>56.1</v>
      </c>
      <c r="H27" s="8">
        <f>+'Current &amp; Proposed Revenues'!D27*1.08+'Current &amp; Proposed Revenues'!F27*8.54</f>
        <v>32.400000000000006</v>
      </c>
      <c r="I27" s="8">
        <f>(+'Current &amp; Proposed Revenues'!D27*0.79+'Current &amp; Proposed Revenues'!F27*2.14+'Current Revenues &amp; Distribution'!C27+'Current Revenues &amp; Distribution'!E27)*0.8</f>
        <v>18.960000000000004</v>
      </c>
      <c r="J27" s="8">
        <f>(+'Current &amp; Proposed Revenues'!D27*0.79+'Current &amp; Proposed Revenues'!F27*2.14+'Current Revenues &amp; Distribution'!C27+'Current Revenues &amp; Distribution'!E27)*0.2</f>
        <v>4.7400000000000011</v>
      </c>
      <c r="K27" s="8">
        <f t="shared" si="0"/>
        <v>56.100000000000016</v>
      </c>
    </row>
    <row r="28" spans="1:11" outlineLevel="2" x14ac:dyDescent="0.25">
      <c r="A28" s="1" t="s">
        <v>21</v>
      </c>
      <c r="B28" s="1" t="s">
        <v>26</v>
      </c>
      <c r="C28" s="8">
        <v>3874.8868000000002</v>
      </c>
      <c r="D28" s="8">
        <v>2194.5758999999998</v>
      </c>
      <c r="E28" s="8">
        <v>3621.0084000000002</v>
      </c>
      <c r="F28" s="8">
        <v>27584.090400000001</v>
      </c>
      <c r="G28" s="8">
        <v>37274.561500000003</v>
      </c>
      <c r="H28" s="8">
        <f>+'Current &amp; Proposed Revenues'!D28*1.08+'Current &amp; Proposed Revenues'!F28*8.54</f>
        <v>23324.396800000002</v>
      </c>
      <c r="I28" s="8">
        <f>(+'Current &amp; Proposed Revenues'!D28*0.79+'Current &amp; Proposed Revenues'!F28*2.14+'Current Revenues &amp; Distribution'!C28+'Current Revenues &amp; Distribution'!E28)*0.8</f>
        <v>11160.131760000002</v>
      </c>
      <c r="J28" s="8">
        <f>(+'Current &amp; Proposed Revenues'!D28*0.79+'Current &amp; Proposed Revenues'!F28*2.14+'Current Revenues &amp; Distribution'!C28+'Current Revenues &amp; Distribution'!E28)*0.2</f>
        <v>2790.0329400000005</v>
      </c>
      <c r="K28" s="8">
        <f t="shared" si="0"/>
        <v>37274.561500000003</v>
      </c>
    </row>
    <row r="29" spans="1:11" outlineLevel="2" x14ac:dyDescent="0.25">
      <c r="A29" s="1" t="s">
        <v>21</v>
      </c>
      <c r="B29" s="1" t="s">
        <v>27</v>
      </c>
      <c r="C29" s="8">
        <v>4089.6246000000001</v>
      </c>
      <c r="D29" s="8">
        <v>1103.5805</v>
      </c>
      <c r="E29" s="8">
        <v>1289.5854000000002</v>
      </c>
      <c r="F29" s="8">
        <v>3161.2799999999997</v>
      </c>
      <c r="G29" s="8">
        <v>9644.0704999999998</v>
      </c>
      <c r="H29" s="8">
        <f>+'Current &amp; Proposed Revenues'!D29*1.08+'Current &amp; Proposed Revenues'!F29*8.54</f>
        <v>3165.2019999999998</v>
      </c>
      <c r="I29" s="8">
        <f>(+'Current &amp; Proposed Revenues'!D29*0.79+'Current &amp; Proposed Revenues'!F29*2.14+'Current Revenues &amp; Distribution'!C29+'Current Revenues &amp; Distribution'!E29)*0.8</f>
        <v>5183.0948000000008</v>
      </c>
      <c r="J29" s="8">
        <f>(+'Current &amp; Proposed Revenues'!D29*0.79+'Current &amp; Proposed Revenues'!F29*2.14+'Current Revenues &amp; Distribution'!C29+'Current Revenues &amp; Distribution'!E29)*0.2</f>
        <v>1295.7737000000002</v>
      </c>
      <c r="K29" s="8">
        <f t="shared" si="0"/>
        <v>9644.0704999999998</v>
      </c>
    </row>
    <row r="30" spans="1:11" outlineLevel="2" x14ac:dyDescent="0.25">
      <c r="A30" s="1" t="s">
        <v>21</v>
      </c>
      <c r="B30" s="1" t="s">
        <v>28</v>
      </c>
      <c r="C30" s="8">
        <v>207.52510000000001</v>
      </c>
      <c r="D30" s="8">
        <v>1915.5345</v>
      </c>
      <c r="E30" s="8">
        <v>668.85700000000008</v>
      </c>
      <c r="F30" s="8">
        <v>2328.2399999999998</v>
      </c>
      <c r="G30" s="8">
        <v>5120.1566000000003</v>
      </c>
      <c r="H30" s="8">
        <f>+'Current &amp; Proposed Revenues'!D30*1.08+'Current &amp; Proposed Revenues'!F30*8.54</f>
        <v>2968.018</v>
      </c>
      <c r="I30" s="8">
        <f>(+'Current &amp; Proposed Revenues'!D30*0.79+'Current &amp; Proposed Revenues'!F30*2.14+'Current Revenues &amp; Distribution'!C30+'Current Revenues &amp; Distribution'!E30)*0.8</f>
        <v>1721.7108800000003</v>
      </c>
      <c r="J30" s="8">
        <f>(+'Current &amp; Proposed Revenues'!D30*0.79+'Current &amp; Proposed Revenues'!F30*2.14+'Current Revenues &amp; Distribution'!C30+'Current Revenues &amp; Distribution'!E30)*0.2</f>
        <v>430.42772000000008</v>
      </c>
      <c r="K30" s="8">
        <f t="shared" si="0"/>
        <v>5120.1566000000003</v>
      </c>
    </row>
    <row r="31" spans="1:11" outlineLevel="2" x14ac:dyDescent="0.25">
      <c r="A31" s="1" t="s">
        <v>21</v>
      </c>
      <c r="B31" s="1" t="s">
        <v>29</v>
      </c>
      <c r="C31" s="8">
        <v>1435.38102</v>
      </c>
      <c r="D31" s="8">
        <v>1927.7456000000004</v>
      </c>
      <c r="E31" s="8">
        <v>1931.6068</v>
      </c>
      <c r="F31" s="8">
        <v>17653.185600000001</v>
      </c>
      <c r="G31" s="8">
        <v>22947.919020000001</v>
      </c>
      <c r="H31" s="8">
        <f>+'Current &amp; Proposed Revenues'!D31*1.08+'Current &amp; Proposed Revenues'!F31*8.54</f>
        <v>15229.287199999999</v>
      </c>
      <c r="I31" s="8">
        <f>(+'Current &amp; Proposed Revenues'!D31*0.79+'Current &amp; Proposed Revenues'!F31*2.14+'Current Revenues &amp; Distribution'!C31+'Current Revenues &amp; Distribution'!E31)*0.8</f>
        <v>6174.9054560000004</v>
      </c>
      <c r="J31" s="8">
        <f>(+'Current &amp; Proposed Revenues'!D31*0.79+'Current &amp; Proposed Revenues'!F31*2.14+'Current Revenues &amp; Distribution'!C31+'Current Revenues &amp; Distribution'!E31)*0.2</f>
        <v>1543.7263640000001</v>
      </c>
      <c r="K31" s="8">
        <f t="shared" si="0"/>
        <v>22947.919020000001</v>
      </c>
    </row>
    <row r="32" spans="1:11" outlineLevel="2" x14ac:dyDescent="0.25">
      <c r="A32" s="1" t="s">
        <v>21</v>
      </c>
      <c r="B32" s="1" t="s">
        <v>30</v>
      </c>
      <c r="C32" s="8">
        <v>789.72350000000006</v>
      </c>
      <c r="D32" s="8">
        <v>101.35400000000001</v>
      </c>
      <c r="E32" s="8">
        <v>642.1712</v>
      </c>
      <c r="F32" s="8">
        <v>2877.4056</v>
      </c>
      <c r="G32" s="8">
        <v>4410.6543000000001</v>
      </c>
      <c r="H32" s="8">
        <f>+'Current &amp; Proposed Revenues'!D32*1.08+'Current &amp; Proposed Revenues'!F32*8.54</f>
        <v>2359.3827999999999</v>
      </c>
      <c r="I32" s="8">
        <f>(+'Current &amp; Proposed Revenues'!D32*0.79+'Current &amp; Proposed Revenues'!F32*2.14+'Current Revenues &amp; Distribution'!C32+'Current Revenues &amp; Distribution'!E32)*0.8</f>
        <v>1641.0172</v>
      </c>
      <c r="J32" s="8">
        <f>(+'Current &amp; Proposed Revenues'!D32*0.79+'Current &amp; Proposed Revenues'!F32*2.14+'Current Revenues &amp; Distribution'!C32+'Current Revenues &amp; Distribution'!E32)*0.2</f>
        <v>410.2543</v>
      </c>
      <c r="K32" s="8">
        <f t="shared" si="0"/>
        <v>4410.6542999999992</v>
      </c>
    </row>
    <row r="33" spans="1:11" outlineLevel="2" x14ac:dyDescent="0.25">
      <c r="A33" s="1" t="s">
        <v>21</v>
      </c>
      <c r="B33" s="1" t="s">
        <v>31</v>
      </c>
      <c r="C33" s="8">
        <v>476.37</v>
      </c>
      <c r="D33" s="8">
        <v>279.93900000000002</v>
      </c>
      <c r="E33" s="8">
        <v>1098.1838</v>
      </c>
      <c r="F33" s="8">
        <v>2586.3755999999998</v>
      </c>
      <c r="G33" s="8">
        <v>4440.8683999999994</v>
      </c>
      <c r="H33" s="8">
        <f>+'Current &amp; Proposed Revenues'!D33*1.08+'Current &amp; Proposed Revenues'!F33*8.54</f>
        <v>2229.8077999999996</v>
      </c>
      <c r="I33" s="8">
        <f>(+'Current &amp; Proposed Revenues'!D33*0.79+'Current &amp; Proposed Revenues'!F33*2.14+'Current Revenues &amp; Distribution'!C33+'Current Revenues &amp; Distribution'!E33)*0.8</f>
        <v>1768.8484799999999</v>
      </c>
      <c r="J33" s="8">
        <f>(+'Current &amp; Proposed Revenues'!D33*0.79+'Current &amp; Proposed Revenues'!F33*2.14+'Current Revenues &amp; Distribution'!C33+'Current Revenues &amp; Distribution'!E33)*0.2</f>
        <v>442.21211999999997</v>
      </c>
      <c r="K33" s="8">
        <f t="shared" si="0"/>
        <v>4440.8683999999994</v>
      </c>
    </row>
    <row r="34" spans="1:11" outlineLevel="2" x14ac:dyDescent="0.25">
      <c r="A34" s="1" t="s">
        <v>21</v>
      </c>
      <c r="B34" s="1" t="s">
        <v>32</v>
      </c>
      <c r="C34" s="8">
        <v>16263.279700000001</v>
      </c>
      <c r="D34" s="8">
        <v>3488.9151000000002</v>
      </c>
      <c r="E34" s="8">
        <v>4352.6637000000001</v>
      </c>
      <c r="F34" s="8">
        <v>11442.017999999998</v>
      </c>
      <c r="G34" s="8">
        <v>35546.876499999998</v>
      </c>
      <c r="H34" s="8">
        <f>+'Current &amp; Proposed Revenues'!D34*1.08+'Current &amp; Proposed Revenues'!F34*8.54</f>
        <v>11164.317399999998</v>
      </c>
      <c r="I34" s="8">
        <f>(+'Current &amp; Proposed Revenues'!D34*0.79+'Current &amp; Proposed Revenues'!F34*2.14+'Current Revenues &amp; Distribution'!C34+'Current Revenues &amp; Distribution'!E34)*0.8</f>
        <v>19506.047280000003</v>
      </c>
      <c r="J34" s="8">
        <f>(+'Current &amp; Proposed Revenues'!D34*0.79+'Current &amp; Proposed Revenues'!F34*2.14+'Current Revenues &amp; Distribution'!C34+'Current Revenues &amp; Distribution'!E34)*0.2</f>
        <v>4876.5118200000006</v>
      </c>
      <c r="K34" s="8">
        <f t="shared" si="0"/>
        <v>35546.876499999998</v>
      </c>
    </row>
    <row r="35" spans="1:11" outlineLevel="2" x14ac:dyDescent="0.25">
      <c r="A35" s="1" t="s">
        <v>21</v>
      </c>
      <c r="B35" s="1" t="s">
        <v>33</v>
      </c>
      <c r="C35" s="8">
        <v>1479.9781</v>
      </c>
      <c r="D35" s="8">
        <v>1728.9272000000001</v>
      </c>
      <c r="E35" s="8">
        <v>4018.4278000000004</v>
      </c>
      <c r="F35" s="8">
        <v>16017.33</v>
      </c>
      <c r="G35" s="8">
        <v>23244.663100000002</v>
      </c>
      <c r="H35" s="8">
        <f>+'Current &amp; Proposed Revenues'!D35*1.08+'Current &amp; Proposed Revenues'!F35*8.54</f>
        <v>13806.389799999997</v>
      </c>
      <c r="I35" s="8">
        <f>(+'Current &amp; Proposed Revenues'!D35*0.79+'Current &amp; Proposed Revenues'!F35*2.14+'Current Revenues &amp; Distribution'!C35+'Current Revenues &amp; Distribution'!E35)*0.8</f>
        <v>7550.6186400000006</v>
      </c>
      <c r="J35" s="8">
        <f>(+'Current &amp; Proposed Revenues'!D35*0.79+'Current &amp; Proposed Revenues'!F35*2.14+'Current Revenues &amp; Distribution'!C35+'Current Revenues &amp; Distribution'!E35)*0.2</f>
        <v>1887.6546600000001</v>
      </c>
      <c r="K35" s="8">
        <f t="shared" si="0"/>
        <v>23244.663099999998</v>
      </c>
    </row>
    <row r="36" spans="1:11" outlineLevel="2" x14ac:dyDescent="0.25">
      <c r="A36" s="1" t="s">
        <v>21</v>
      </c>
      <c r="B36" s="1" t="s">
        <v>34</v>
      </c>
      <c r="C36" s="8">
        <v>7549.0187999999998</v>
      </c>
      <c r="D36" s="8">
        <v>299.20000000000005</v>
      </c>
      <c r="E36" s="8">
        <v>206.36020000000002</v>
      </c>
      <c r="F36" s="8">
        <v>409.57800000000003</v>
      </c>
      <c r="G36" s="8">
        <v>8464.1569999999992</v>
      </c>
      <c r="H36" s="8">
        <f>+'Current &amp; Proposed Revenues'!D36*1.08+'Current &amp; Proposed Revenues'!F36*8.54</f>
        <v>500.30899999999997</v>
      </c>
      <c r="I36" s="8">
        <f>(+'Current &amp; Proposed Revenues'!D36*0.79+'Current &amp; Proposed Revenues'!F36*2.14+'Current Revenues &amp; Distribution'!C36+'Current Revenues &amp; Distribution'!E36)*0.8</f>
        <v>6371.0784000000003</v>
      </c>
      <c r="J36" s="8">
        <f>(+'Current &amp; Proposed Revenues'!D36*0.79+'Current &amp; Proposed Revenues'!F36*2.14+'Current Revenues &amp; Distribution'!C36+'Current Revenues &amp; Distribution'!E36)*0.2</f>
        <v>1592.7696000000001</v>
      </c>
      <c r="K36" s="8">
        <f t="shared" si="0"/>
        <v>8464.1570000000011</v>
      </c>
    </row>
    <row r="37" spans="1:11" outlineLevel="2" x14ac:dyDescent="0.25">
      <c r="A37" s="1" t="s">
        <v>21</v>
      </c>
      <c r="B37" s="1" t="s">
        <v>35</v>
      </c>
      <c r="C37" s="8">
        <v>1008.6878</v>
      </c>
      <c r="D37" s="8">
        <v>846.36200000000008</v>
      </c>
      <c r="E37" s="8">
        <v>556.4</v>
      </c>
      <c r="F37" s="8">
        <v>12362.954399999999</v>
      </c>
      <c r="G37" s="8">
        <v>14774.404199999999</v>
      </c>
      <c r="H37" s="8">
        <f>+'Current &amp; Proposed Revenues'!D37*1.08+'Current &amp; Proposed Revenues'!F37*8.54</f>
        <v>10374.5412</v>
      </c>
      <c r="I37" s="8">
        <f>(+'Current &amp; Proposed Revenues'!D37*0.79+'Current &amp; Proposed Revenues'!F37*2.14+'Current Revenues &amp; Distribution'!C37+'Current Revenues &amp; Distribution'!E37)*0.8</f>
        <v>3519.8904000000002</v>
      </c>
      <c r="J37" s="8">
        <f>(+'Current &amp; Proposed Revenues'!D37*0.79+'Current &amp; Proposed Revenues'!F37*2.14+'Current Revenues &amp; Distribution'!C37+'Current Revenues &amp; Distribution'!E37)*0.2</f>
        <v>879.97260000000006</v>
      </c>
      <c r="K37" s="8">
        <f t="shared" si="0"/>
        <v>14774.404200000001</v>
      </c>
    </row>
    <row r="38" spans="1:11" outlineLevel="2" x14ac:dyDescent="0.25">
      <c r="A38" s="1" t="s">
        <v>21</v>
      </c>
      <c r="B38" s="1" t="s">
        <v>36</v>
      </c>
      <c r="C38" s="8">
        <v>1688.5854999999999</v>
      </c>
      <c r="D38" s="8">
        <v>2178.0077000000001</v>
      </c>
      <c r="E38" s="8">
        <v>142.6096</v>
      </c>
      <c r="F38" s="8">
        <v>5751.8207999999995</v>
      </c>
      <c r="G38" s="8">
        <v>9761.0236000000004</v>
      </c>
      <c r="H38" s="8">
        <f>+'Current &amp; Proposed Revenues'!D38*1.08+'Current &amp; Proposed Revenues'!F38*8.54</f>
        <v>5857.1891999999989</v>
      </c>
      <c r="I38" s="8">
        <f>(+'Current &amp; Proposed Revenues'!D38*0.79+'Current &amp; Proposed Revenues'!F38*2.14+'Current Revenues &amp; Distribution'!C38+'Current Revenues &amp; Distribution'!E38)*0.8</f>
        <v>3123.0675200000001</v>
      </c>
      <c r="J38" s="8">
        <f>(+'Current &amp; Proposed Revenues'!D38*0.79+'Current &amp; Proposed Revenues'!F38*2.14+'Current Revenues &amp; Distribution'!C38+'Current Revenues &amp; Distribution'!E38)*0.2</f>
        <v>780.76688000000001</v>
      </c>
      <c r="K38" s="8">
        <f t="shared" si="0"/>
        <v>9761.0235999999986</v>
      </c>
    </row>
    <row r="39" spans="1:11" outlineLevel="1" x14ac:dyDescent="0.25">
      <c r="A39" s="23" t="s">
        <v>1272</v>
      </c>
      <c r="B39" s="22"/>
      <c r="C39" s="8">
        <f t="shared" ref="C39:K39" si="2">SUBTOTAL(9,C24:C38)</f>
        <v>43195.349820000003</v>
      </c>
      <c r="D39" s="8">
        <f t="shared" si="2"/>
        <v>19653.251199999999</v>
      </c>
      <c r="E39" s="8">
        <f t="shared" si="2"/>
        <v>22979.566100000004</v>
      </c>
      <c r="F39" s="8">
        <f t="shared" si="2"/>
        <v>132312.06359999999</v>
      </c>
      <c r="G39" s="8">
        <f t="shared" si="2"/>
        <v>218140.23071999999</v>
      </c>
      <c r="H39" s="8">
        <f t="shared" si="2"/>
        <v>117150.6366</v>
      </c>
      <c r="I39" s="8">
        <f t="shared" si="2"/>
        <v>80791.675296000001</v>
      </c>
      <c r="J39" s="8">
        <f t="shared" si="2"/>
        <v>20197.918824</v>
      </c>
      <c r="K39" s="8">
        <f t="shared" si="2"/>
        <v>218140.23071999996</v>
      </c>
    </row>
    <row r="40" spans="1:11" outlineLevel="2" x14ac:dyDescent="0.25">
      <c r="A40" s="1" t="s">
        <v>37</v>
      </c>
      <c r="B40" s="1" t="s">
        <v>38</v>
      </c>
      <c r="C40" s="8">
        <v>138.25</v>
      </c>
      <c r="D40" s="8">
        <v>278.61130000000003</v>
      </c>
      <c r="E40" s="8">
        <v>0</v>
      </c>
      <c r="F40" s="8">
        <v>4634.9063999999998</v>
      </c>
      <c r="G40" s="8">
        <v>5051.7677000000003</v>
      </c>
      <c r="H40" s="8">
        <f>+'Current &amp; Proposed Revenues'!D40*1.08+'Current &amp; Proposed Revenues'!F40*8.54</f>
        <v>3867.0983999999999</v>
      </c>
      <c r="I40" s="8">
        <f>(+'Current &amp; Proposed Revenues'!D40*0.79+'Current &amp; Proposed Revenues'!F40*2.14+'Current Revenues &amp; Distribution'!C40+'Current Revenues &amp; Distribution'!E40)*0.8</f>
        <v>947.73544000000004</v>
      </c>
      <c r="J40" s="8">
        <f>(+'Current &amp; Proposed Revenues'!D40*0.79+'Current &amp; Proposed Revenues'!F40*2.14+'Current Revenues &amp; Distribution'!C40+'Current Revenues &amp; Distribution'!E40)*0.2</f>
        <v>236.93386000000001</v>
      </c>
      <c r="K40" s="8">
        <f t="shared" si="0"/>
        <v>5051.7677000000003</v>
      </c>
    </row>
    <row r="41" spans="1:11" outlineLevel="2" x14ac:dyDescent="0.25">
      <c r="A41" s="1" t="s">
        <v>37</v>
      </c>
      <c r="B41" s="1" t="s">
        <v>39</v>
      </c>
      <c r="C41" s="8">
        <v>410.28650000000005</v>
      </c>
      <c r="D41" s="8">
        <v>1856.6295000000002</v>
      </c>
      <c r="E41" s="8">
        <v>0</v>
      </c>
      <c r="F41" s="8">
        <v>5338.3980000000001</v>
      </c>
      <c r="G41" s="8">
        <v>7605.3140000000003</v>
      </c>
      <c r="H41" s="8">
        <f>+'Current &amp; Proposed Revenues'!D41*1.08+'Current &amp; Proposed Revenues'!F41*8.54</f>
        <v>5340.9970000000003</v>
      </c>
      <c r="I41" s="8">
        <f>(+'Current &amp; Proposed Revenues'!D41*0.79+'Current &amp; Proposed Revenues'!F41*2.14+'Current Revenues &amp; Distribution'!C41+'Current Revenues &amp; Distribution'!E41)*0.8</f>
        <v>1811.4536000000005</v>
      </c>
      <c r="J41" s="8">
        <f>(+'Current &amp; Proposed Revenues'!D41*0.79+'Current &amp; Proposed Revenues'!F41*2.14+'Current Revenues &amp; Distribution'!C41+'Current Revenues &amp; Distribution'!E41)*0.2</f>
        <v>452.86340000000013</v>
      </c>
      <c r="K41" s="8">
        <f t="shared" si="0"/>
        <v>7605.3140000000012</v>
      </c>
    </row>
    <row r="42" spans="1:11" outlineLevel="2" x14ac:dyDescent="0.25">
      <c r="A42" s="1" t="s">
        <v>37</v>
      </c>
      <c r="B42" s="1" t="s">
        <v>40</v>
      </c>
      <c r="C42" s="8">
        <v>40.29</v>
      </c>
      <c r="D42" s="8">
        <v>424.56479999999999</v>
      </c>
      <c r="E42" s="8">
        <v>0</v>
      </c>
      <c r="F42" s="8">
        <v>128.16</v>
      </c>
      <c r="G42" s="8">
        <v>593.01480000000004</v>
      </c>
      <c r="H42" s="8">
        <f>+'Current &amp; Proposed Revenues'!D42*1.08+'Current &amp; Proposed Revenues'!F42*8.54</f>
        <v>347.6832</v>
      </c>
      <c r="I42" s="8">
        <f>(+'Current &amp; Proposed Revenues'!D42*0.79+'Current &amp; Proposed Revenues'!F42*2.14+'Current Revenues &amp; Distribution'!C42+'Current Revenues &amp; Distribution'!E42)*0.8</f>
        <v>196.26528000000002</v>
      </c>
      <c r="J42" s="8">
        <f>(+'Current &amp; Proposed Revenues'!D42*0.79+'Current &amp; Proposed Revenues'!F42*2.14+'Current Revenues &amp; Distribution'!C42+'Current Revenues &amp; Distribution'!E42)*0.2</f>
        <v>49.066320000000005</v>
      </c>
      <c r="K42" s="8">
        <f t="shared" si="0"/>
        <v>593.01480000000004</v>
      </c>
    </row>
    <row r="43" spans="1:11" outlineLevel="2" x14ac:dyDescent="0.25">
      <c r="A43" s="1" t="s">
        <v>37</v>
      </c>
      <c r="B43" s="1" t="s">
        <v>41</v>
      </c>
      <c r="C43" s="8">
        <v>152.35940000000002</v>
      </c>
      <c r="D43" s="8">
        <v>1167.1792</v>
      </c>
      <c r="E43" s="8">
        <v>226.84</v>
      </c>
      <c r="F43" s="8">
        <v>4336.08</v>
      </c>
      <c r="G43" s="8">
        <v>5882.4585999999999</v>
      </c>
      <c r="H43" s="8">
        <f>+'Current &amp; Proposed Revenues'!D43*1.08+'Current &amp; Proposed Revenues'!F43*8.54</f>
        <v>4141.3328000000001</v>
      </c>
      <c r="I43" s="8">
        <f>(+'Current &amp; Proposed Revenues'!D43*0.79+'Current &amp; Proposed Revenues'!F43*2.14+'Current Revenues &amp; Distribution'!C43+'Current Revenues &amp; Distribution'!E43)*0.8</f>
        <v>1392.9006400000001</v>
      </c>
      <c r="J43" s="8">
        <f>(+'Current &amp; Proposed Revenues'!D43*0.79+'Current &amp; Proposed Revenues'!F43*2.14+'Current Revenues &amp; Distribution'!C43+'Current Revenues &amp; Distribution'!E43)*0.2</f>
        <v>348.22516000000002</v>
      </c>
      <c r="K43" s="8">
        <f t="shared" si="0"/>
        <v>5882.4585999999999</v>
      </c>
    </row>
    <row r="44" spans="1:11" outlineLevel="2" x14ac:dyDescent="0.25">
      <c r="A44" s="1" t="s">
        <v>37</v>
      </c>
      <c r="B44" s="1" t="s">
        <v>42</v>
      </c>
      <c r="C44" s="8">
        <v>72.680000000000007</v>
      </c>
      <c r="D44" s="8">
        <v>366.52000000000004</v>
      </c>
      <c r="E44" s="8">
        <v>85.600000000000009</v>
      </c>
      <c r="F44" s="8">
        <v>0</v>
      </c>
      <c r="G44" s="8">
        <v>524.80000000000007</v>
      </c>
      <c r="H44" s="8">
        <f>+'Current &amp; Proposed Revenues'!D44*1.08+'Current &amp; Proposed Revenues'!F44*8.54</f>
        <v>211.68</v>
      </c>
      <c r="I44" s="8">
        <f>(+'Current &amp; Proposed Revenues'!D44*0.79+'Current &amp; Proposed Revenues'!F44*2.14+'Current Revenues &amp; Distribution'!C44+'Current Revenues &amp; Distribution'!E44)*0.8</f>
        <v>250.49600000000001</v>
      </c>
      <c r="J44" s="8">
        <f>(+'Current &amp; Proposed Revenues'!D44*0.79+'Current &amp; Proposed Revenues'!F44*2.14+'Current Revenues &amp; Distribution'!C44+'Current Revenues &amp; Distribution'!E44)*0.2</f>
        <v>62.624000000000002</v>
      </c>
      <c r="K44" s="8">
        <f t="shared" si="0"/>
        <v>524.80000000000007</v>
      </c>
    </row>
    <row r="45" spans="1:11" outlineLevel="2" x14ac:dyDescent="0.25">
      <c r="A45" s="1" t="s">
        <v>37</v>
      </c>
      <c r="B45" s="1" t="s">
        <v>43</v>
      </c>
      <c r="C45" s="8">
        <v>121.66000000000001</v>
      </c>
      <c r="D45" s="8">
        <v>1541.85427</v>
      </c>
      <c r="E45" s="8">
        <v>663.78520000000003</v>
      </c>
      <c r="F45" s="8">
        <v>2258.2859999999996</v>
      </c>
      <c r="G45" s="8">
        <v>4585.58547</v>
      </c>
      <c r="H45" s="8">
        <f>+'Current &amp; Proposed Revenues'!D45*1.08+'Current &amp; Proposed Revenues'!F45*8.54</f>
        <v>2696.2656799999995</v>
      </c>
      <c r="I45" s="8">
        <f>(+'Current &amp; Proposed Revenues'!D45*0.79+'Current &amp; Proposed Revenues'!F45*2.14+'Current Revenues &amp; Distribution'!C45+'Current Revenues &amp; Distribution'!E45)*0.8</f>
        <v>1511.4558320000001</v>
      </c>
      <c r="J45" s="8">
        <f>(+'Current &amp; Proposed Revenues'!D45*0.79+'Current &amp; Proposed Revenues'!F45*2.14+'Current Revenues &amp; Distribution'!C45+'Current Revenues &amp; Distribution'!E45)*0.2</f>
        <v>377.86395800000003</v>
      </c>
      <c r="K45" s="8">
        <f t="shared" si="0"/>
        <v>4585.58547</v>
      </c>
    </row>
    <row r="46" spans="1:11" outlineLevel="2" x14ac:dyDescent="0.25">
      <c r="A46" s="1" t="s">
        <v>37</v>
      </c>
      <c r="B46" s="1" t="s">
        <v>44</v>
      </c>
      <c r="C46" s="8">
        <v>141.41</v>
      </c>
      <c r="D46" s="8">
        <v>909.51190000000008</v>
      </c>
      <c r="E46" s="8">
        <v>38.520000000000003</v>
      </c>
      <c r="F46" s="8">
        <v>2198.91588</v>
      </c>
      <c r="G46" s="8">
        <v>3288.3577800000003</v>
      </c>
      <c r="H46" s="8">
        <f>+'Current &amp; Proposed Revenues'!D46*1.08+'Current &amp; Proposed Revenues'!F46*8.54</f>
        <v>2283.5887400000001</v>
      </c>
      <c r="I46" s="8">
        <f>(+'Current &amp; Proposed Revenues'!D46*0.79+'Current &amp; Proposed Revenues'!F46*2.14+'Current Revenues &amp; Distribution'!C46+'Current Revenues &amp; Distribution'!E46)*0.8</f>
        <v>803.81523200000004</v>
      </c>
      <c r="J46" s="8">
        <f>(+'Current &amp; Proposed Revenues'!D46*0.79+'Current &amp; Proposed Revenues'!F46*2.14+'Current Revenues &amp; Distribution'!C46+'Current Revenues &amp; Distribution'!E46)*0.2</f>
        <v>200.95380800000001</v>
      </c>
      <c r="K46" s="8">
        <f t="shared" si="0"/>
        <v>3288.3577800000003</v>
      </c>
    </row>
    <row r="47" spans="1:11" outlineLevel="2" x14ac:dyDescent="0.25">
      <c r="A47" s="1" t="s">
        <v>37</v>
      </c>
      <c r="B47" s="1" t="s">
        <v>45</v>
      </c>
      <c r="C47" s="8">
        <v>77.814999999999998</v>
      </c>
      <c r="D47" s="8">
        <v>1084.6000000000001</v>
      </c>
      <c r="E47" s="8">
        <v>0</v>
      </c>
      <c r="F47" s="8">
        <v>7810.50828</v>
      </c>
      <c r="G47" s="8">
        <v>8972.9232800000009</v>
      </c>
      <c r="H47" s="8">
        <f>+'Current &amp; Proposed Revenues'!D47*1.08+'Current &amp; Proposed Revenues'!F47*8.54</f>
        <v>6871.8813399999999</v>
      </c>
      <c r="I47" s="8">
        <f>(+'Current &amp; Proposed Revenues'!D47*0.79+'Current &amp; Proposed Revenues'!F47*2.14+'Current Revenues &amp; Distribution'!C47+'Current Revenues &amp; Distribution'!E47)*0.8</f>
        <v>1680.8335520000001</v>
      </c>
      <c r="J47" s="8">
        <f>(+'Current &amp; Proposed Revenues'!D47*0.79+'Current &amp; Proposed Revenues'!F47*2.14+'Current Revenues &amp; Distribution'!C47+'Current Revenues &amp; Distribution'!E47)*0.2</f>
        <v>420.20838800000001</v>
      </c>
      <c r="K47" s="8">
        <f t="shared" si="0"/>
        <v>8972.9232799999991</v>
      </c>
    </row>
    <row r="48" spans="1:11" outlineLevel="2" x14ac:dyDescent="0.25">
      <c r="A48" s="1" t="s">
        <v>37</v>
      </c>
      <c r="B48" s="1" t="s">
        <v>46</v>
      </c>
      <c r="C48" s="8">
        <v>169.5814</v>
      </c>
      <c r="D48" s="8">
        <v>590.92000000000007</v>
      </c>
      <c r="E48" s="8">
        <v>0</v>
      </c>
      <c r="F48" s="8">
        <v>3150.6</v>
      </c>
      <c r="G48" s="8">
        <v>3911.1014</v>
      </c>
      <c r="H48" s="8">
        <f>+'Current &amp; Proposed Revenues'!D48*1.08+'Current &amp; Proposed Revenues'!F48*8.54</f>
        <v>2860.58</v>
      </c>
      <c r="I48" s="8">
        <f>(+'Current &amp; Proposed Revenues'!D48*0.79+'Current &amp; Proposed Revenues'!F48*2.14+'Current Revenues &amp; Distribution'!C48+'Current Revenues &amp; Distribution'!E48)*0.8</f>
        <v>840.41712000000007</v>
      </c>
      <c r="J48" s="8">
        <f>(+'Current &amp; Proposed Revenues'!D48*0.79+'Current &amp; Proposed Revenues'!F48*2.14+'Current Revenues &amp; Distribution'!C48+'Current Revenues &amp; Distribution'!E48)*0.2</f>
        <v>210.10428000000002</v>
      </c>
      <c r="K48" s="8">
        <f t="shared" si="0"/>
        <v>3911.1014</v>
      </c>
    </row>
    <row r="49" spans="1:11" outlineLevel="2" x14ac:dyDescent="0.25">
      <c r="A49" s="1" t="s">
        <v>37</v>
      </c>
      <c r="B49" s="1" t="s">
        <v>47</v>
      </c>
      <c r="C49" s="8">
        <v>25.28</v>
      </c>
      <c r="D49" s="8">
        <v>1991.7556999999999</v>
      </c>
      <c r="E49" s="8">
        <v>108.9046</v>
      </c>
      <c r="F49" s="8">
        <v>2616.6</v>
      </c>
      <c r="G49" s="8">
        <v>4742.5402999999997</v>
      </c>
      <c r="H49" s="8">
        <f>+'Current &amp; Proposed Revenues'!D49*1.08+'Current &amp; Proposed Revenues'!F49*8.54</f>
        <v>3242.6187999999997</v>
      </c>
      <c r="I49" s="8">
        <f>(+'Current &amp; Proposed Revenues'!D49*0.79+'Current &amp; Proposed Revenues'!F49*2.14+'Current Revenues &amp; Distribution'!C49+'Current Revenues &amp; Distribution'!E49)*0.8</f>
        <v>1199.9372000000001</v>
      </c>
      <c r="J49" s="8">
        <f>(+'Current &amp; Proposed Revenues'!D49*0.79+'Current &amp; Proposed Revenues'!F49*2.14+'Current Revenues &amp; Distribution'!C49+'Current Revenues &amp; Distribution'!E49)*0.2</f>
        <v>299.98430000000002</v>
      </c>
      <c r="K49" s="8">
        <f t="shared" si="0"/>
        <v>4742.5402999999997</v>
      </c>
    </row>
    <row r="50" spans="1:11" outlineLevel="2" x14ac:dyDescent="0.25">
      <c r="A50" s="1" t="s">
        <v>37</v>
      </c>
      <c r="B50" s="1" t="s">
        <v>48</v>
      </c>
      <c r="C50" s="8">
        <v>0</v>
      </c>
      <c r="D50" s="8">
        <v>20.57</v>
      </c>
      <c r="E50" s="8">
        <v>0</v>
      </c>
      <c r="F50" s="8">
        <v>0</v>
      </c>
      <c r="G50" s="8">
        <v>20.57</v>
      </c>
      <c r="H50" s="8">
        <f>+'Current &amp; Proposed Revenues'!D50*1.08+'Current &amp; Proposed Revenues'!F50*8.54</f>
        <v>11.88</v>
      </c>
      <c r="I50" s="8">
        <f>(+'Current &amp; Proposed Revenues'!D50*0.79+'Current &amp; Proposed Revenues'!F50*2.14+'Current Revenues &amp; Distribution'!C50+'Current Revenues &amp; Distribution'!E50)*0.8</f>
        <v>6.9520000000000017</v>
      </c>
      <c r="J50" s="8">
        <f>(+'Current &amp; Proposed Revenues'!D50*0.79+'Current &amp; Proposed Revenues'!F50*2.14+'Current Revenues &amp; Distribution'!C50+'Current Revenues &amp; Distribution'!E50)*0.2</f>
        <v>1.7380000000000004</v>
      </c>
      <c r="K50" s="8">
        <f t="shared" si="0"/>
        <v>20.57</v>
      </c>
    </row>
    <row r="51" spans="1:11" outlineLevel="2" x14ac:dyDescent="0.25">
      <c r="A51" s="1" t="s">
        <v>37</v>
      </c>
      <c r="B51" s="1" t="s">
        <v>49</v>
      </c>
      <c r="C51" s="8">
        <v>309.60257999999999</v>
      </c>
      <c r="D51" s="8">
        <v>2197.3434999999999</v>
      </c>
      <c r="E51" s="8">
        <v>166.92000000000002</v>
      </c>
      <c r="F51" s="8">
        <v>598.07999999999993</v>
      </c>
      <c r="G51" s="8">
        <v>3271.9460799999997</v>
      </c>
      <c r="H51" s="8">
        <f>+'Current &amp; Proposed Revenues'!D51*1.08+'Current &amp; Proposed Revenues'!F51*8.54</f>
        <v>1747.2940000000001</v>
      </c>
      <c r="I51" s="8">
        <f>(+'Current &amp; Proposed Revenues'!D51*0.79+'Current &amp; Proposed Revenues'!F51*2.14+'Current Revenues &amp; Distribution'!C51+'Current Revenues &amp; Distribution'!E51)*0.8</f>
        <v>1219.7216640000001</v>
      </c>
      <c r="J51" s="8">
        <f>(+'Current &amp; Proposed Revenues'!D51*0.79+'Current &amp; Proposed Revenues'!F51*2.14+'Current Revenues &amp; Distribution'!C51+'Current Revenues &amp; Distribution'!E51)*0.2</f>
        <v>304.93041600000004</v>
      </c>
      <c r="K51" s="8">
        <f t="shared" si="0"/>
        <v>3271.9460800000006</v>
      </c>
    </row>
    <row r="52" spans="1:11" outlineLevel="2" x14ac:dyDescent="0.25">
      <c r="A52" s="1" t="s">
        <v>37</v>
      </c>
      <c r="B52" s="1" t="s">
        <v>50</v>
      </c>
      <c r="C52" s="8">
        <v>575.12</v>
      </c>
      <c r="D52" s="8">
        <v>3041.9103000000005</v>
      </c>
      <c r="E52" s="8">
        <v>539.28000000000009</v>
      </c>
      <c r="F52" s="8">
        <v>2007.84</v>
      </c>
      <c r="G52" s="8">
        <v>6164.1503000000002</v>
      </c>
      <c r="H52" s="8">
        <f>+'Current &amp; Proposed Revenues'!D52*1.08+'Current &amp; Proposed Revenues'!F52*8.54</f>
        <v>3362.3451999999997</v>
      </c>
      <c r="I52" s="8">
        <f>(+'Current &amp; Proposed Revenues'!D52*0.79+'Current &amp; Proposed Revenues'!F52*2.14+'Current Revenues &amp; Distribution'!C52+'Current Revenues &amp; Distribution'!E52)*0.8</f>
        <v>2241.4440800000002</v>
      </c>
      <c r="J52" s="8">
        <f>(+'Current &amp; Proposed Revenues'!D52*0.79+'Current &amp; Proposed Revenues'!F52*2.14+'Current Revenues &amp; Distribution'!C52+'Current Revenues &amp; Distribution'!E52)*0.2</f>
        <v>560.36102000000005</v>
      </c>
      <c r="K52" s="8">
        <f t="shared" si="0"/>
        <v>6164.1503000000002</v>
      </c>
    </row>
    <row r="53" spans="1:11" outlineLevel="2" x14ac:dyDescent="0.25">
      <c r="A53" s="1" t="s">
        <v>37</v>
      </c>
      <c r="B53" s="1" t="s">
        <v>51</v>
      </c>
      <c r="C53" s="8">
        <v>218.56930000000003</v>
      </c>
      <c r="D53" s="8">
        <v>2804.4951000000001</v>
      </c>
      <c r="E53" s="8">
        <v>77.318200000000004</v>
      </c>
      <c r="F53" s="8">
        <v>4410.84</v>
      </c>
      <c r="G53" s="8">
        <v>7511.222600000001</v>
      </c>
      <c r="H53" s="8">
        <f>+'Current &amp; Proposed Revenues'!D53*1.08+'Current &amp; Proposed Revenues'!F53*8.54</f>
        <v>5146.7284</v>
      </c>
      <c r="I53" s="8">
        <f>(+'Current &amp; Proposed Revenues'!D53*0.79+'Current &amp; Proposed Revenues'!F53*2.14+'Current Revenues &amp; Distribution'!C53+'Current Revenues &amp; Distribution'!E53)*0.8</f>
        <v>1891.5953600000005</v>
      </c>
      <c r="J53" s="8">
        <f>(+'Current &amp; Proposed Revenues'!D53*0.79+'Current &amp; Proposed Revenues'!F53*2.14+'Current Revenues &amp; Distribution'!C53+'Current Revenues &amp; Distribution'!E53)*0.2</f>
        <v>472.89884000000012</v>
      </c>
      <c r="K53" s="8">
        <f t="shared" si="0"/>
        <v>7511.2226000000001</v>
      </c>
    </row>
    <row r="54" spans="1:11" outlineLevel="2" x14ac:dyDescent="0.25">
      <c r="A54" s="1" t="s">
        <v>37</v>
      </c>
      <c r="B54" s="1" t="s">
        <v>52</v>
      </c>
      <c r="C54" s="8">
        <v>153.22840000000002</v>
      </c>
      <c r="D54" s="8">
        <v>1143.0300199999999</v>
      </c>
      <c r="E54" s="8">
        <v>0</v>
      </c>
      <c r="F54" s="8">
        <v>2435.2536</v>
      </c>
      <c r="G54" s="8">
        <v>3731.5120200000001</v>
      </c>
      <c r="H54" s="8">
        <f>+'Current &amp; Proposed Revenues'!D54*1.08+'Current &amp; Proposed Revenues'!F54*8.54</f>
        <v>2607.4364799999998</v>
      </c>
      <c r="I54" s="8">
        <f>(+'Current &amp; Proposed Revenues'!D54*0.79+'Current &amp; Proposed Revenues'!F54*2.14+'Current Revenues &amp; Distribution'!C54+'Current Revenues &amp; Distribution'!E54)*0.8</f>
        <v>899.26043200000004</v>
      </c>
      <c r="J54" s="8">
        <f>(+'Current &amp; Proposed Revenues'!D54*0.79+'Current &amp; Proposed Revenues'!F54*2.14+'Current Revenues &amp; Distribution'!C54+'Current Revenues &amp; Distribution'!E54)*0.2</f>
        <v>224.81510800000001</v>
      </c>
      <c r="K54" s="8">
        <f t="shared" si="0"/>
        <v>3731.5120200000001</v>
      </c>
    </row>
    <row r="55" spans="1:11" outlineLevel="2" x14ac:dyDescent="0.25">
      <c r="A55" s="1" t="s">
        <v>37</v>
      </c>
      <c r="B55" s="1" t="s">
        <v>53</v>
      </c>
      <c r="C55" s="8">
        <v>299.71809999999999</v>
      </c>
      <c r="D55" s="8">
        <v>2917.8357999999998</v>
      </c>
      <c r="E55" s="8">
        <v>351.53780000000006</v>
      </c>
      <c r="F55" s="8">
        <v>9378.4283999999989</v>
      </c>
      <c r="G55" s="8">
        <v>12947.520099999998</v>
      </c>
      <c r="H55" s="8">
        <f>+'Current &amp; Proposed Revenues'!D55*1.08+'Current &amp; Proposed Revenues'!F55*8.54</f>
        <v>9184.3973999999998</v>
      </c>
      <c r="I55" s="8">
        <f>(+'Current &amp; Proposed Revenues'!D55*0.79+'Current &amp; Proposed Revenues'!F55*2.14+'Current Revenues &amp; Distribution'!C55+'Current Revenues &amp; Distribution'!E55)*0.8</f>
        <v>3010.4981600000001</v>
      </c>
      <c r="J55" s="8">
        <f>(+'Current &amp; Proposed Revenues'!D55*0.79+'Current &amp; Proposed Revenues'!F55*2.14+'Current Revenues &amp; Distribution'!C55+'Current Revenues &amp; Distribution'!E55)*0.2</f>
        <v>752.62454000000002</v>
      </c>
      <c r="K55" s="8">
        <f t="shared" si="0"/>
        <v>12947.520100000002</v>
      </c>
    </row>
    <row r="56" spans="1:11" outlineLevel="2" x14ac:dyDescent="0.25">
      <c r="A56" s="1" t="s">
        <v>37</v>
      </c>
      <c r="B56" s="1" t="s">
        <v>54</v>
      </c>
      <c r="C56" s="8">
        <v>103.20559999999999</v>
      </c>
      <c r="D56" s="8">
        <v>218.79000000000002</v>
      </c>
      <c r="E56" s="8">
        <v>0</v>
      </c>
      <c r="F56" s="8">
        <v>373.8</v>
      </c>
      <c r="G56" s="8">
        <v>695.79560000000004</v>
      </c>
      <c r="H56" s="8">
        <f>+'Current &amp; Proposed Revenues'!D56*1.08+'Current &amp; Proposed Revenues'!F56*8.54</f>
        <v>425.26</v>
      </c>
      <c r="I56" s="8">
        <f>(+'Current &amp; Proposed Revenues'!D56*0.79+'Current &amp; Proposed Revenues'!F56*2.14+'Current Revenues &amp; Distribution'!C56+'Current Revenues &amp; Distribution'!E56)*0.8</f>
        <v>216.42848000000001</v>
      </c>
      <c r="J56" s="8">
        <f>(+'Current &amp; Proposed Revenues'!D56*0.79+'Current &amp; Proposed Revenues'!F56*2.14+'Current Revenues &amp; Distribution'!C56+'Current Revenues &amp; Distribution'!E56)*0.2</f>
        <v>54.107120000000002</v>
      </c>
      <c r="K56" s="8">
        <f t="shared" si="0"/>
        <v>695.79560000000004</v>
      </c>
    </row>
    <row r="57" spans="1:11" outlineLevel="2" x14ac:dyDescent="0.25">
      <c r="A57" s="1" t="s">
        <v>37</v>
      </c>
      <c r="B57" s="1" t="s">
        <v>55</v>
      </c>
      <c r="C57" s="8">
        <v>86.11</v>
      </c>
      <c r="D57" s="8">
        <v>1863.4550000000002</v>
      </c>
      <c r="E57" s="8">
        <v>299.60000000000002</v>
      </c>
      <c r="F57" s="8">
        <v>7506.4380000000001</v>
      </c>
      <c r="G57" s="8">
        <v>9755.6029999999992</v>
      </c>
      <c r="H57" s="8">
        <f>+'Current &amp; Proposed Revenues'!D57*1.08+'Current &amp; Proposed Revenues'!F57*8.54</f>
        <v>7078.5590000000002</v>
      </c>
      <c r="I57" s="8">
        <f>(+'Current &amp; Proposed Revenues'!D57*0.79+'Current &amp; Proposed Revenues'!F57*2.14+'Current Revenues &amp; Distribution'!C57+'Current Revenues &amp; Distribution'!E57)*0.8</f>
        <v>2141.6352000000002</v>
      </c>
      <c r="J57" s="8">
        <f>(+'Current &amp; Proposed Revenues'!D57*0.79+'Current &amp; Proposed Revenues'!F57*2.14+'Current Revenues &amp; Distribution'!C57+'Current Revenues &amp; Distribution'!E57)*0.2</f>
        <v>535.40880000000004</v>
      </c>
      <c r="K57" s="8">
        <f t="shared" si="0"/>
        <v>9755.6029999999992</v>
      </c>
    </row>
    <row r="58" spans="1:11" outlineLevel="2" x14ac:dyDescent="0.25">
      <c r="A58" s="1" t="s">
        <v>37</v>
      </c>
      <c r="B58" s="1" t="s">
        <v>56</v>
      </c>
      <c r="C58" s="8">
        <v>206.98000000000002</v>
      </c>
      <c r="D58" s="8">
        <v>1485.3971000000001</v>
      </c>
      <c r="E58" s="8">
        <v>0</v>
      </c>
      <c r="F58" s="8">
        <v>662.16</v>
      </c>
      <c r="G58" s="8">
        <v>2354.5371</v>
      </c>
      <c r="H58" s="8">
        <f>+'Current &amp; Proposed Revenues'!D58*1.08+'Current &amp; Proposed Revenues'!F58*8.54</f>
        <v>1387.3564000000001</v>
      </c>
      <c r="I58" s="8">
        <f>(+'Current &amp; Proposed Revenues'!D58*0.79+'Current &amp; Proposed Revenues'!F58*2.14+'Current Revenues &amp; Distribution'!C58+'Current Revenues &amp; Distribution'!E58)*0.8</f>
        <v>773.74456000000009</v>
      </c>
      <c r="J58" s="8">
        <f>(+'Current &amp; Proposed Revenues'!D58*0.79+'Current &amp; Proposed Revenues'!F58*2.14+'Current Revenues &amp; Distribution'!C58+'Current Revenues &amp; Distribution'!E58)*0.2</f>
        <v>193.43614000000002</v>
      </c>
      <c r="K58" s="8">
        <f t="shared" si="0"/>
        <v>2354.5371000000005</v>
      </c>
    </row>
    <row r="59" spans="1:11" outlineLevel="2" x14ac:dyDescent="0.25">
      <c r="A59" s="1" t="s">
        <v>37</v>
      </c>
      <c r="B59" s="1" t="s">
        <v>57</v>
      </c>
      <c r="C59" s="8">
        <v>0</v>
      </c>
      <c r="D59" s="8">
        <v>0</v>
      </c>
      <c r="E59" s="8">
        <v>0</v>
      </c>
      <c r="F59" s="8">
        <v>717.56784000000005</v>
      </c>
      <c r="G59" s="8">
        <v>717.56784000000005</v>
      </c>
      <c r="H59" s="8">
        <f>+'Current &amp; Proposed Revenues'!D59*1.08+'Current &amp; Proposed Revenues'!F59*8.54</f>
        <v>573.78552000000002</v>
      </c>
      <c r="I59" s="8">
        <f>(+'Current &amp; Proposed Revenues'!D59*0.79+'Current &amp; Proposed Revenues'!F59*2.14+'Current Revenues &amp; Distribution'!C59+'Current Revenues &amp; Distribution'!E59)*0.8</f>
        <v>115.02585600000003</v>
      </c>
      <c r="J59" s="8">
        <f>(+'Current &amp; Proposed Revenues'!D59*0.79+'Current &amp; Proposed Revenues'!F59*2.14+'Current Revenues &amp; Distribution'!C59+'Current Revenues &amp; Distribution'!E59)*0.2</f>
        <v>28.756464000000008</v>
      </c>
      <c r="K59" s="8">
        <f t="shared" si="0"/>
        <v>717.56784000000016</v>
      </c>
    </row>
    <row r="60" spans="1:11" outlineLevel="2" x14ac:dyDescent="0.25">
      <c r="A60" s="1" t="s">
        <v>37</v>
      </c>
      <c r="B60" s="1" t="s">
        <v>58</v>
      </c>
      <c r="C60" s="8">
        <v>15.8</v>
      </c>
      <c r="D60" s="8">
        <v>157.08000000000001</v>
      </c>
      <c r="E60" s="8">
        <v>0</v>
      </c>
      <c r="F60" s="8">
        <v>616.66319999999996</v>
      </c>
      <c r="G60" s="8">
        <v>789.54319999999996</v>
      </c>
      <c r="H60" s="8">
        <f>+'Current &amp; Proposed Revenues'!D60*1.08+'Current &amp; Proposed Revenues'!F60*8.54</f>
        <v>583.81959999999992</v>
      </c>
      <c r="I60" s="8">
        <f>(+'Current &amp; Proposed Revenues'!D60*0.79+'Current &amp; Proposed Revenues'!F60*2.14+'Current Revenues &amp; Distribution'!C60+'Current Revenues &amp; Distribution'!E60)*0.8</f>
        <v>164.57888000000003</v>
      </c>
      <c r="J60" s="8">
        <f>(+'Current &amp; Proposed Revenues'!D60*0.79+'Current &amp; Proposed Revenues'!F60*2.14+'Current Revenues &amp; Distribution'!C60+'Current Revenues &amp; Distribution'!E60)*0.2</f>
        <v>41.144720000000007</v>
      </c>
      <c r="K60" s="8">
        <f t="shared" si="0"/>
        <v>789.54319999999996</v>
      </c>
    </row>
    <row r="61" spans="1:11" outlineLevel="2" x14ac:dyDescent="0.25">
      <c r="A61" s="1" t="s">
        <v>37</v>
      </c>
      <c r="B61" s="1" t="s">
        <v>59</v>
      </c>
      <c r="C61" s="8">
        <v>95.329300000000003</v>
      </c>
      <c r="D61" s="8">
        <v>2737.0068000000006</v>
      </c>
      <c r="E61" s="8">
        <v>179.76000000000002</v>
      </c>
      <c r="F61" s="8">
        <v>3300.12</v>
      </c>
      <c r="G61" s="8">
        <v>6312.2161000000006</v>
      </c>
      <c r="H61" s="8">
        <f>+'Current &amp; Proposed Revenues'!D61*1.08+'Current &amp; Proposed Revenues'!F61*8.54</f>
        <v>4219.5911999999998</v>
      </c>
      <c r="I61" s="8">
        <f>(+'Current &amp; Proposed Revenues'!D61*0.79+'Current &amp; Proposed Revenues'!F61*2.14+'Current Revenues &amp; Distribution'!C61+'Current Revenues &amp; Distribution'!E61)*0.8</f>
        <v>1674.0999200000003</v>
      </c>
      <c r="J61" s="8">
        <f>(+'Current &amp; Proposed Revenues'!D61*0.79+'Current &amp; Proposed Revenues'!F61*2.14+'Current Revenues &amp; Distribution'!C61+'Current Revenues &amp; Distribution'!E61)*0.2</f>
        <v>418.52498000000008</v>
      </c>
      <c r="K61" s="8">
        <f t="shared" si="0"/>
        <v>6312.2161000000006</v>
      </c>
    </row>
    <row r="62" spans="1:11" outlineLevel="2" x14ac:dyDescent="0.25">
      <c r="A62" s="1" t="s">
        <v>37</v>
      </c>
      <c r="B62" s="1" t="s">
        <v>60</v>
      </c>
      <c r="C62" s="8">
        <v>43.45</v>
      </c>
      <c r="D62" s="8">
        <v>177.65</v>
      </c>
      <c r="E62" s="8">
        <v>0</v>
      </c>
      <c r="F62" s="8">
        <v>4501.62</v>
      </c>
      <c r="G62" s="8">
        <v>4722.72</v>
      </c>
      <c r="H62" s="8">
        <f>+'Current &amp; Proposed Revenues'!D62*1.08+'Current &amp; Proposed Revenues'!F62*8.54</f>
        <v>3702.2099999999996</v>
      </c>
      <c r="I62" s="8">
        <f>(+'Current &amp; Proposed Revenues'!D62*0.79+'Current &amp; Proposed Revenues'!F62*2.14+'Current Revenues &amp; Distribution'!C62+'Current Revenues &amp; Distribution'!E62)*0.8</f>
        <v>816.40800000000013</v>
      </c>
      <c r="J62" s="8">
        <f>(+'Current &amp; Proposed Revenues'!D62*0.79+'Current &amp; Proposed Revenues'!F62*2.14+'Current Revenues &amp; Distribution'!C62+'Current Revenues &amp; Distribution'!E62)*0.2</f>
        <v>204.10200000000003</v>
      </c>
      <c r="K62" s="8">
        <f t="shared" si="0"/>
        <v>4722.7199999999993</v>
      </c>
    </row>
    <row r="63" spans="1:11" outlineLevel="2" x14ac:dyDescent="0.25">
      <c r="A63" s="1" t="s">
        <v>37</v>
      </c>
      <c r="B63" s="1" t="s">
        <v>61</v>
      </c>
      <c r="C63" s="8">
        <v>31.6</v>
      </c>
      <c r="D63" s="8">
        <v>421.42320000000007</v>
      </c>
      <c r="E63" s="8">
        <v>0</v>
      </c>
      <c r="F63" s="8">
        <v>0</v>
      </c>
      <c r="G63" s="8">
        <v>453.02320000000009</v>
      </c>
      <c r="H63" s="8">
        <f>+'Current &amp; Proposed Revenues'!D63*1.08+'Current &amp; Proposed Revenues'!F63*8.54</f>
        <v>243.38880000000003</v>
      </c>
      <c r="I63" s="8">
        <f>(+'Current &amp; Proposed Revenues'!D63*0.79+'Current &amp; Proposed Revenues'!F63*2.14+'Current Revenues &amp; Distribution'!C63+'Current Revenues &amp; Distribution'!E63)*0.8</f>
        <v>167.70752000000002</v>
      </c>
      <c r="J63" s="8">
        <f>(+'Current &amp; Proposed Revenues'!D63*0.79+'Current &amp; Proposed Revenues'!F63*2.14+'Current Revenues &amp; Distribution'!C63+'Current Revenues &amp; Distribution'!E63)*0.2</f>
        <v>41.926880000000004</v>
      </c>
      <c r="K63" s="8">
        <f t="shared" si="0"/>
        <v>453.02320000000003</v>
      </c>
    </row>
    <row r="64" spans="1:11" outlineLevel="2" x14ac:dyDescent="0.25">
      <c r="A64" s="1" t="s">
        <v>37</v>
      </c>
      <c r="B64" s="1" t="s">
        <v>62</v>
      </c>
      <c r="C64" s="8">
        <v>390.54440000000005</v>
      </c>
      <c r="D64" s="8">
        <v>4461.9340700000002</v>
      </c>
      <c r="E64" s="8">
        <v>651.15919999999994</v>
      </c>
      <c r="F64" s="8">
        <v>17147.1672</v>
      </c>
      <c r="G64" s="8">
        <v>22650.80487</v>
      </c>
      <c r="H64" s="8">
        <f>+'Current &amp; Proposed Revenues'!D64*1.08+'Current &amp; Proposed Revenues'!F64*8.54</f>
        <v>16288.25748</v>
      </c>
      <c r="I64" s="8">
        <f>(+'Current &amp; Proposed Revenues'!D64*0.79+'Current &amp; Proposed Revenues'!F64*2.14+'Current Revenues &amp; Distribution'!C64+'Current Revenues &amp; Distribution'!E64)*0.8</f>
        <v>5090.0379120000007</v>
      </c>
      <c r="J64" s="8">
        <f>(+'Current &amp; Proposed Revenues'!D64*0.79+'Current &amp; Proposed Revenues'!F64*2.14+'Current Revenues &amp; Distribution'!C64+'Current Revenues &amp; Distribution'!E64)*0.2</f>
        <v>1272.5094780000002</v>
      </c>
      <c r="K64" s="8">
        <f t="shared" si="0"/>
        <v>22650.80487</v>
      </c>
    </row>
    <row r="65" spans="1:11" outlineLevel="2" x14ac:dyDescent="0.25">
      <c r="A65" s="1" t="s">
        <v>37</v>
      </c>
      <c r="B65" s="1" t="s">
        <v>63</v>
      </c>
      <c r="C65" s="8">
        <v>16.59</v>
      </c>
      <c r="D65" s="8">
        <v>1127.6100000000001</v>
      </c>
      <c r="E65" s="8">
        <v>0</v>
      </c>
      <c r="F65" s="8">
        <v>1365.4379999999999</v>
      </c>
      <c r="G65" s="8">
        <v>2509.6379999999999</v>
      </c>
      <c r="H65" s="8">
        <f>+'Current &amp; Proposed Revenues'!D65*1.08+'Current &amp; Proposed Revenues'!F65*8.54</f>
        <v>1743.079</v>
      </c>
      <c r="I65" s="8">
        <f>(+'Current &amp; Proposed Revenues'!D65*0.79+'Current &amp; Proposed Revenues'!F65*2.14+'Current Revenues &amp; Distribution'!C65+'Current Revenues &amp; Distribution'!E65)*0.8</f>
        <v>613.24720000000013</v>
      </c>
      <c r="J65" s="8">
        <f>(+'Current &amp; Proposed Revenues'!D65*0.79+'Current &amp; Proposed Revenues'!F65*2.14+'Current Revenues &amp; Distribution'!C65+'Current Revenues &amp; Distribution'!E65)*0.2</f>
        <v>153.31180000000003</v>
      </c>
      <c r="K65" s="8">
        <f t="shared" si="0"/>
        <v>2509.6379999999999</v>
      </c>
    </row>
    <row r="66" spans="1:11" outlineLevel="2" x14ac:dyDescent="0.25">
      <c r="A66" s="1" t="s">
        <v>37</v>
      </c>
      <c r="B66" s="1" t="s">
        <v>64</v>
      </c>
      <c r="C66" s="8">
        <v>375.01300000000003</v>
      </c>
      <c r="D66" s="8">
        <v>3633.4100000000003</v>
      </c>
      <c r="E66" s="8">
        <v>0</v>
      </c>
      <c r="F66" s="8">
        <v>8788.7855999999992</v>
      </c>
      <c r="G66" s="8">
        <v>12797.2086</v>
      </c>
      <c r="H66" s="8">
        <f>+'Current &amp; Proposed Revenues'!D66*1.08+'Current &amp; Proposed Revenues'!F66*8.54</f>
        <v>9126.1767999999993</v>
      </c>
      <c r="I66" s="8">
        <f>(+'Current &amp; Proposed Revenues'!D66*0.79+'Current &amp; Proposed Revenues'!F66*2.14+'Current Revenues &amp; Distribution'!C66+'Current Revenues &amp; Distribution'!E66)*0.8</f>
        <v>2936.8254400000001</v>
      </c>
      <c r="J66" s="8">
        <f>(+'Current &amp; Proposed Revenues'!D66*0.79+'Current &amp; Proposed Revenues'!F66*2.14+'Current Revenues &amp; Distribution'!C66+'Current Revenues &amp; Distribution'!E66)*0.2</f>
        <v>734.20636000000002</v>
      </c>
      <c r="K66" s="8">
        <f t="shared" si="0"/>
        <v>12797.2086</v>
      </c>
    </row>
    <row r="67" spans="1:11" outlineLevel="1" x14ac:dyDescent="0.25">
      <c r="A67" s="23" t="s">
        <v>1271</v>
      </c>
      <c r="B67" s="22"/>
      <c r="C67" s="8">
        <f t="shared" ref="C67:K67" si="3">SUBTOTAL(9,C40:C66)</f>
        <v>4270.4729800000005</v>
      </c>
      <c r="D67" s="8">
        <f t="shared" si="3"/>
        <v>38621.087560000014</v>
      </c>
      <c r="E67" s="8">
        <f t="shared" si="3"/>
        <v>3389.2250000000008</v>
      </c>
      <c r="F67" s="8">
        <f t="shared" si="3"/>
        <v>96282.656399999993</v>
      </c>
      <c r="G67" s="8">
        <f t="shared" si="3"/>
        <v>142563.44194000002</v>
      </c>
      <c r="H67" s="8">
        <f t="shared" si="3"/>
        <v>99295.291240000006</v>
      </c>
      <c r="I67" s="8">
        <f t="shared" si="3"/>
        <v>34614.520560000004</v>
      </c>
      <c r="J67" s="8">
        <f t="shared" si="3"/>
        <v>8653.6301400000011</v>
      </c>
      <c r="K67" s="8">
        <f t="shared" si="3"/>
        <v>142563.44194000002</v>
      </c>
    </row>
    <row r="68" spans="1:11" outlineLevel="2" x14ac:dyDescent="0.25">
      <c r="A68" s="1" t="s">
        <v>65</v>
      </c>
      <c r="B68" s="1" t="s">
        <v>66</v>
      </c>
      <c r="C68" s="8">
        <v>582.50650000000007</v>
      </c>
      <c r="D68" s="8">
        <v>443.30220000000003</v>
      </c>
      <c r="E68" s="8">
        <v>0</v>
      </c>
      <c r="F68" s="8">
        <v>0</v>
      </c>
      <c r="G68" s="8">
        <v>1025.8087</v>
      </c>
      <c r="H68" s="8">
        <f>+'Current &amp; Proposed Revenues'!D68*1.08+'Current &amp; Proposed Revenues'!F68*8.54</f>
        <v>256.02480000000003</v>
      </c>
      <c r="I68" s="8">
        <f>(+'Current &amp; Proposed Revenues'!D68*0.79+'Current &amp; Proposed Revenues'!F68*2.14+'Current Revenues &amp; Distribution'!C68+'Current Revenues &amp; Distribution'!E68)*0.8</f>
        <v>615.82712000000015</v>
      </c>
      <c r="J68" s="8">
        <f>(+'Current &amp; Proposed Revenues'!D68*0.79+'Current &amp; Proposed Revenues'!F68*2.14+'Current Revenues &amp; Distribution'!C68+'Current Revenues &amp; Distribution'!E68)*0.2</f>
        <v>153.95678000000004</v>
      </c>
      <c r="K68" s="8">
        <f t="shared" si="0"/>
        <v>1025.8087000000003</v>
      </c>
    </row>
    <row r="69" spans="1:11" outlineLevel="2" x14ac:dyDescent="0.25">
      <c r="A69" s="1" t="s">
        <v>65</v>
      </c>
      <c r="B69" s="1" t="s">
        <v>67</v>
      </c>
      <c r="C69" s="8">
        <v>10514.947400000001</v>
      </c>
      <c r="D69" s="8">
        <v>6668.3826000000008</v>
      </c>
      <c r="E69" s="8">
        <v>1216.7612000000001</v>
      </c>
      <c r="F69" s="8">
        <v>11293.886399999999</v>
      </c>
      <c r="G69" s="8">
        <v>29693.977600000002</v>
      </c>
      <c r="H69" s="8">
        <f>+'Current &amp; Proposed Revenues'!D69*1.08+'Current &amp; Proposed Revenues'!F69*8.54</f>
        <v>12882.1376</v>
      </c>
      <c r="I69" s="8">
        <f>(+'Current &amp; Proposed Revenues'!D69*0.79+'Current &amp; Proposed Revenues'!F69*2.14+'Current Revenues &amp; Distribution'!C69+'Current Revenues &amp; Distribution'!E69)*0.8</f>
        <v>13449.472000000002</v>
      </c>
      <c r="J69" s="8">
        <f>(+'Current &amp; Proposed Revenues'!D69*0.79+'Current &amp; Proposed Revenues'!F69*2.14+'Current Revenues &amp; Distribution'!C69+'Current Revenues &amp; Distribution'!E69)*0.2</f>
        <v>3362.3680000000004</v>
      </c>
      <c r="K69" s="8">
        <f t="shared" si="0"/>
        <v>29693.977600000006</v>
      </c>
    </row>
    <row r="70" spans="1:11" outlineLevel="2" x14ac:dyDescent="0.25">
      <c r="A70" s="1" t="s">
        <v>65</v>
      </c>
      <c r="B70" s="1" t="s">
        <v>68</v>
      </c>
      <c r="C70" s="8">
        <v>1758.3899000000001</v>
      </c>
      <c r="D70" s="8">
        <v>370.59660000000002</v>
      </c>
      <c r="E70" s="8">
        <v>1254.4680000000001</v>
      </c>
      <c r="F70" s="8">
        <v>5164.6343999999999</v>
      </c>
      <c r="G70" s="8">
        <v>8548.0888999999988</v>
      </c>
      <c r="H70" s="8">
        <f>+'Current &amp; Proposed Revenues'!D70*1.08+'Current &amp; Proposed Revenues'!F70*8.54</f>
        <v>4343.8076000000001</v>
      </c>
      <c r="I70" s="8">
        <f>(+'Current &amp; Proposed Revenues'!D70*0.79+'Current &amp; Proposed Revenues'!F70*2.14+'Current Revenues &amp; Distribution'!C70+'Current Revenues &amp; Distribution'!E70)*0.8</f>
        <v>3363.4250400000005</v>
      </c>
      <c r="J70" s="8">
        <f>(+'Current &amp; Proposed Revenues'!D70*0.79+'Current &amp; Proposed Revenues'!F70*2.14+'Current Revenues &amp; Distribution'!C70+'Current Revenues &amp; Distribution'!E70)*0.2</f>
        <v>840.85626000000013</v>
      </c>
      <c r="K70" s="8">
        <f t="shared" si="0"/>
        <v>8548.0889000000006</v>
      </c>
    </row>
    <row r="71" spans="1:11" outlineLevel="2" x14ac:dyDescent="0.25">
      <c r="A71" s="1" t="s">
        <v>65</v>
      </c>
      <c r="B71" s="1" t="s">
        <v>69</v>
      </c>
      <c r="C71" s="8">
        <v>434.73699999999997</v>
      </c>
      <c r="D71" s="8">
        <v>1881.7997</v>
      </c>
      <c r="E71" s="8">
        <v>577.90700000000004</v>
      </c>
      <c r="F71" s="8">
        <v>427.2</v>
      </c>
      <c r="G71" s="8">
        <v>3321.6437000000001</v>
      </c>
      <c r="H71" s="8">
        <f>+'Current &amp; Proposed Revenues'!D71*1.08+'Current &amp; Proposed Revenues'!F71*8.54</f>
        <v>1428.4148</v>
      </c>
      <c r="I71" s="8">
        <f>(+'Current &amp; Proposed Revenues'!D71*0.79+'Current &amp; Proposed Revenues'!F71*2.14+'Current Revenues &amp; Distribution'!C71+'Current Revenues &amp; Distribution'!E71)*0.8</f>
        <v>1514.5831200000002</v>
      </c>
      <c r="J71" s="8">
        <f>(+'Current &amp; Proposed Revenues'!D71*0.79+'Current &amp; Proposed Revenues'!F71*2.14+'Current Revenues &amp; Distribution'!C71+'Current Revenues &amp; Distribution'!E71)*0.2</f>
        <v>378.64578000000006</v>
      </c>
      <c r="K71" s="8">
        <f t="shared" si="0"/>
        <v>3321.6437000000005</v>
      </c>
    </row>
    <row r="72" spans="1:11" outlineLevel="2" x14ac:dyDescent="0.25">
      <c r="A72" s="1" t="s">
        <v>65</v>
      </c>
      <c r="B72" s="1" t="s">
        <v>70</v>
      </c>
      <c r="C72" s="8">
        <v>1795.1802000000002</v>
      </c>
      <c r="D72" s="8">
        <v>472.26850000000007</v>
      </c>
      <c r="E72" s="8">
        <v>1577.8862000000001</v>
      </c>
      <c r="F72" s="8">
        <v>924.78120000000001</v>
      </c>
      <c r="G72" s="8">
        <v>4770.1161000000011</v>
      </c>
      <c r="H72" s="8">
        <f>+'Current &amp; Proposed Revenues'!D72*1.08+'Current &amp; Proposed Revenues'!F72*8.54</f>
        <v>1012.2325999999999</v>
      </c>
      <c r="I72" s="8">
        <f>(+'Current &amp; Proposed Revenues'!D72*0.79+'Current &amp; Proposed Revenues'!F72*2.14+'Current Revenues &amp; Distribution'!C72+'Current Revenues &amp; Distribution'!E72)*0.8</f>
        <v>3006.3068000000007</v>
      </c>
      <c r="J72" s="8">
        <f>(+'Current &amp; Proposed Revenues'!D72*0.79+'Current &amp; Proposed Revenues'!F72*2.14+'Current Revenues &amp; Distribution'!C72+'Current Revenues &amp; Distribution'!E72)*0.2</f>
        <v>751.57670000000019</v>
      </c>
      <c r="K72" s="8">
        <f t="shared" ref="K72:K138" si="4">SUM(H72:J72)</f>
        <v>4770.1161000000011</v>
      </c>
    </row>
    <row r="73" spans="1:11" outlineLevel="2" x14ac:dyDescent="0.25">
      <c r="A73" s="1" t="s">
        <v>65</v>
      </c>
      <c r="B73" s="1" t="s">
        <v>71</v>
      </c>
      <c r="C73" s="8">
        <v>3032.5729999999999</v>
      </c>
      <c r="D73" s="8">
        <v>1833.0488</v>
      </c>
      <c r="E73" s="8">
        <v>498.62</v>
      </c>
      <c r="F73" s="8">
        <v>1603.9223999999999</v>
      </c>
      <c r="G73" s="8">
        <v>6968.1641999999993</v>
      </c>
      <c r="H73" s="8">
        <f>+'Current &amp; Proposed Revenues'!D73*1.08+'Current &amp; Proposed Revenues'!F73*8.54</f>
        <v>2341.1963999999998</v>
      </c>
      <c r="I73" s="8">
        <f>(+'Current &amp; Proposed Revenues'!D73*0.79+'Current &amp; Proposed Revenues'!F73*2.14+'Current Revenues &amp; Distribution'!C73+'Current Revenues &amp; Distribution'!E73)*0.8</f>
        <v>3701.5742399999999</v>
      </c>
      <c r="J73" s="8">
        <f>(+'Current &amp; Proposed Revenues'!D73*0.79+'Current &amp; Proposed Revenues'!F73*2.14+'Current Revenues &amp; Distribution'!C73+'Current Revenues &amp; Distribution'!E73)*0.2</f>
        <v>925.39355999999998</v>
      </c>
      <c r="K73" s="8">
        <f t="shared" si="4"/>
        <v>6968.1641999999993</v>
      </c>
    </row>
    <row r="74" spans="1:11" outlineLevel="2" x14ac:dyDescent="0.25">
      <c r="A74" s="1" t="s">
        <v>65</v>
      </c>
      <c r="B74" s="1" t="s">
        <v>72</v>
      </c>
      <c r="C74" s="8">
        <v>2348.0221999999999</v>
      </c>
      <c r="D74" s="8">
        <v>446.93</v>
      </c>
      <c r="E74" s="8">
        <v>2224.7653999999998</v>
      </c>
      <c r="F74" s="8">
        <v>6313.1615999999995</v>
      </c>
      <c r="G74" s="8">
        <v>11332.879199999999</v>
      </c>
      <c r="H74" s="8">
        <f>+'Current &amp; Proposed Revenues'!D74*1.08+'Current &amp; Proposed Revenues'!F74*8.54</f>
        <v>5306.2847999999994</v>
      </c>
      <c r="I74" s="8">
        <f>(+'Current &amp; Proposed Revenues'!D74*0.79+'Current &amp; Proposed Revenues'!F74*2.14+'Current Revenues &amp; Distribution'!C74+'Current Revenues &amp; Distribution'!E74)*0.8</f>
        <v>4821.2755200000001</v>
      </c>
      <c r="J74" s="8">
        <f>(+'Current &amp; Proposed Revenues'!D74*0.79+'Current &amp; Proposed Revenues'!F74*2.14+'Current Revenues &amp; Distribution'!C74+'Current Revenues &amp; Distribution'!E74)*0.2</f>
        <v>1205.31888</v>
      </c>
      <c r="K74" s="8">
        <f t="shared" si="4"/>
        <v>11332.879200000001</v>
      </c>
    </row>
    <row r="75" spans="1:11" outlineLevel="2" x14ac:dyDescent="0.25">
      <c r="A75" s="1" t="s">
        <v>65</v>
      </c>
      <c r="B75" s="1" t="s">
        <v>73</v>
      </c>
      <c r="C75" s="8">
        <v>492.80199999999996</v>
      </c>
      <c r="D75" s="8">
        <v>2169.5366000000004</v>
      </c>
      <c r="E75" s="8">
        <v>639.86</v>
      </c>
      <c r="F75" s="8">
        <v>1248.5988</v>
      </c>
      <c r="G75" s="8">
        <v>4550.7974000000004</v>
      </c>
      <c r="H75" s="8">
        <f>+'Current &amp; Proposed Revenues'!D75*1.08+'Current &amp; Proposed Revenues'!F75*8.54</f>
        <v>2251.4058</v>
      </c>
      <c r="I75" s="8">
        <f>(+'Current &amp; Proposed Revenues'!D75*0.79+'Current &amp; Proposed Revenues'!F75*2.14+'Current Revenues &amp; Distribution'!C75+'Current Revenues &amp; Distribution'!E75)*0.8</f>
        <v>1839.5132800000001</v>
      </c>
      <c r="J75" s="8">
        <f>(+'Current &amp; Proposed Revenues'!D75*0.79+'Current &amp; Proposed Revenues'!F75*2.14+'Current Revenues &amp; Distribution'!C75+'Current Revenues &amp; Distribution'!E75)*0.2</f>
        <v>459.87832000000003</v>
      </c>
      <c r="K75" s="8">
        <f t="shared" si="4"/>
        <v>4550.7974000000004</v>
      </c>
    </row>
    <row r="76" spans="1:11" outlineLevel="2" x14ac:dyDescent="0.25">
      <c r="A76" s="1" t="s">
        <v>65</v>
      </c>
      <c r="B76" s="1" t="s">
        <v>74</v>
      </c>
      <c r="C76" s="8">
        <v>425.33600000000001</v>
      </c>
      <c r="D76" s="8">
        <v>1378.0965000000001</v>
      </c>
      <c r="E76" s="8">
        <v>383.06</v>
      </c>
      <c r="F76" s="8">
        <v>1074.2264399999999</v>
      </c>
      <c r="G76" s="8">
        <v>3260.7189400000002</v>
      </c>
      <c r="H76" s="8">
        <f>+'Current &amp; Proposed Revenues'!D76*1.08+'Current &amp; Proposed Revenues'!F76*8.54</f>
        <v>1654.88482</v>
      </c>
      <c r="I76" s="8">
        <f>(+'Current &amp; Proposed Revenues'!D76*0.79+'Current &amp; Proposed Revenues'!F76*2.14+'Current Revenues &amp; Distribution'!C76+'Current Revenues &amp; Distribution'!E76)*0.8</f>
        <v>1284.6672960000001</v>
      </c>
      <c r="J76" s="8">
        <f>(+'Current &amp; Proposed Revenues'!D76*0.79+'Current &amp; Proposed Revenues'!F76*2.14+'Current Revenues &amp; Distribution'!C76+'Current Revenues &amp; Distribution'!E76)*0.2</f>
        <v>321.16682400000002</v>
      </c>
      <c r="K76" s="8">
        <f t="shared" si="4"/>
        <v>3260.7189399999997</v>
      </c>
    </row>
    <row r="77" spans="1:11" outlineLevel="2" x14ac:dyDescent="0.25">
      <c r="A77" s="1" t="s">
        <v>65</v>
      </c>
      <c r="B77" s="1" t="s">
        <v>75</v>
      </c>
      <c r="C77" s="8">
        <v>109.81</v>
      </c>
      <c r="D77" s="8">
        <v>217.05090000000001</v>
      </c>
      <c r="E77" s="8">
        <v>74.900000000000006</v>
      </c>
      <c r="F77" s="8">
        <v>1142.76</v>
      </c>
      <c r="G77" s="8">
        <v>1544.5209</v>
      </c>
      <c r="H77" s="8">
        <f>+'Current &amp; Proposed Revenues'!D77*1.08+'Current &amp; Proposed Revenues'!F77*8.54</f>
        <v>1039.1355999999998</v>
      </c>
      <c r="I77" s="8">
        <f>(+'Current &amp; Proposed Revenues'!D77*0.79+'Current &amp; Proposed Revenues'!F77*2.14+'Current Revenues &amp; Distribution'!C77+'Current Revenues &amp; Distribution'!E77)*0.8</f>
        <v>404.30824000000007</v>
      </c>
      <c r="J77" s="8">
        <f>(+'Current &amp; Proposed Revenues'!D77*0.79+'Current &amp; Proposed Revenues'!F77*2.14+'Current Revenues &amp; Distribution'!C77+'Current Revenues &amp; Distribution'!E77)*0.2</f>
        <v>101.07706000000002</v>
      </c>
      <c r="K77" s="8">
        <f t="shared" si="4"/>
        <v>1544.5209</v>
      </c>
    </row>
    <row r="78" spans="1:11" outlineLevel="2" x14ac:dyDescent="0.25">
      <c r="A78" s="1" t="s">
        <v>65</v>
      </c>
      <c r="B78" s="1" t="s">
        <v>76</v>
      </c>
      <c r="C78" s="8">
        <v>898.67240000000004</v>
      </c>
      <c r="D78" s="8">
        <v>1460.2830000000001</v>
      </c>
      <c r="E78" s="8">
        <v>342.40000000000003</v>
      </c>
      <c r="F78" s="8">
        <v>2316.4920000000002</v>
      </c>
      <c r="G78" s="8">
        <v>5017.8474000000006</v>
      </c>
      <c r="H78" s="8">
        <f>+'Current &amp; Proposed Revenues'!D78*1.08+'Current &amp; Proposed Revenues'!F78*8.54</f>
        <v>2695.6979999999999</v>
      </c>
      <c r="I78" s="8">
        <f>(+'Current &amp; Proposed Revenues'!D78*0.79+'Current &amp; Proposed Revenues'!F78*2.14+'Current Revenues &amp; Distribution'!C78+'Current Revenues &amp; Distribution'!E78)*0.8</f>
        <v>1857.7195200000003</v>
      </c>
      <c r="J78" s="8">
        <f>(+'Current &amp; Proposed Revenues'!D78*0.79+'Current &amp; Proposed Revenues'!F78*2.14+'Current Revenues &amp; Distribution'!C78+'Current Revenues &amp; Distribution'!E78)*0.2</f>
        <v>464.42988000000008</v>
      </c>
      <c r="K78" s="8">
        <f t="shared" si="4"/>
        <v>5017.8473999999997</v>
      </c>
    </row>
    <row r="79" spans="1:11" outlineLevel="2" x14ac:dyDescent="0.25">
      <c r="A79" s="1" t="s">
        <v>65</v>
      </c>
      <c r="B79" s="1" t="s">
        <v>77</v>
      </c>
      <c r="C79" s="8">
        <v>530.88</v>
      </c>
      <c r="D79" s="8">
        <v>711.53500000000008</v>
      </c>
      <c r="E79" s="8">
        <v>42.800000000000004</v>
      </c>
      <c r="F79" s="8">
        <v>0</v>
      </c>
      <c r="G79" s="8">
        <v>1285.2149999999999</v>
      </c>
      <c r="H79" s="8">
        <f>+'Current &amp; Proposed Revenues'!D79*1.08+'Current &amp; Proposed Revenues'!F79*8.54</f>
        <v>410.94000000000005</v>
      </c>
      <c r="I79" s="8">
        <f>(+'Current &amp; Proposed Revenues'!D79*0.79+'Current &amp; Proposed Revenues'!F79*2.14+'Current Revenues &amp; Distribution'!C79+'Current Revenues &amp; Distribution'!E79)*0.8</f>
        <v>699.42000000000007</v>
      </c>
      <c r="J79" s="8">
        <f>(+'Current &amp; Proposed Revenues'!D79*0.79+'Current &amp; Proposed Revenues'!F79*2.14+'Current Revenues &amp; Distribution'!C79+'Current Revenues &amp; Distribution'!E79)*0.2</f>
        <v>174.85500000000002</v>
      </c>
      <c r="K79" s="8">
        <f t="shared" si="4"/>
        <v>1285.2150000000001</v>
      </c>
    </row>
    <row r="80" spans="1:11" outlineLevel="2" x14ac:dyDescent="0.25">
      <c r="A80" s="1" t="s">
        <v>65</v>
      </c>
      <c r="B80" s="1" t="s">
        <v>78</v>
      </c>
      <c r="C80" s="8">
        <v>236.21</v>
      </c>
      <c r="D80" s="8">
        <v>761.07130000000006</v>
      </c>
      <c r="E80" s="8">
        <v>140.76920000000001</v>
      </c>
      <c r="F80" s="8">
        <v>758.28</v>
      </c>
      <c r="G80" s="8">
        <v>1896.3305</v>
      </c>
      <c r="H80" s="8">
        <f>+'Current &amp; Proposed Revenues'!D80*1.08+'Current &amp; Proposed Revenues'!F80*8.54</f>
        <v>1045.8892000000001</v>
      </c>
      <c r="I80" s="8">
        <f>(+'Current &amp; Proposed Revenues'!D80*0.79+'Current &amp; Proposed Revenues'!F80*2.14+'Current Revenues &amp; Distribution'!C80+'Current Revenues &amp; Distribution'!E80)*0.8</f>
        <v>680.35303999999996</v>
      </c>
      <c r="J80" s="8">
        <f>(+'Current &amp; Proposed Revenues'!D80*0.79+'Current &amp; Proposed Revenues'!F80*2.14+'Current Revenues &amp; Distribution'!C80+'Current Revenues &amp; Distribution'!E80)*0.2</f>
        <v>170.08825999999999</v>
      </c>
      <c r="K80" s="8">
        <f t="shared" si="4"/>
        <v>1896.3305</v>
      </c>
    </row>
    <row r="81" spans="1:11" outlineLevel="2" x14ac:dyDescent="0.25">
      <c r="A81" s="1" t="s">
        <v>65</v>
      </c>
      <c r="B81" s="1" t="s">
        <v>79</v>
      </c>
      <c r="C81" s="8">
        <v>583.28860000000009</v>
      </c>
      <c r="D81" s="8">
        <v>1916.9369999999999</v>
      </c>
      <c r="E81" s="8">
        <v>94.30980000000001</v>
      </c>
      <c r="F81" s="8">
        <v>10914.96</v>
      </c>
      <c r="G81" s="8">
        <v>13509.4954</v>
      </c>
      <c r="H81" s="8">
        <f>+'Current &amp; Proposed Revenues'!D81*1.08+'Current &amp; Proposed Revenues'!F81*8.54</f>
        <v>9834.9879999999994</v>
      </c>
      <c r="I81" s="8">
        <f>(+'Current &amp; Proposed Revenues'!D81*0.79+'Current &amp; Proposed Revenues'!F81*2.14+'Current Revenues &amp; Distribution'!C81+'Current Revenues &amp; Distribution'!E81)*0.8</f>
        <v>2939.60592</v>
      </c>
      <c r="J81" s="8">
        <f>(+'Current &amp; Proposed Revenues'!D81*0.79+'Current &amp; Proposed Revenues'!F81*2.14+'Current Revenues &amp; Distribution'!C81+'Current Revenues &amp; Distribution'!E81)*0.2</f>
        <v>734.90147999999999</v>
      </c>
      <c r="K81" s="8">
        <f t="shared" si="4"/>
        <v>13509.4954</v>
      </c>
    </row>
    <row r="82" spans="1:11" outlineLevel="2" x14ac:dyDescent="0.25">
      <c r="A82" s="1" t="s">
        <v>65</v>
      </c>
      <c r="B82" s="1" t="s">
        <v>80</v>
      </c>
      <c r="C82" s="8">
        <v>582.72770000000003</v>
      </c>
      <c r="D82" s="8">
        <v>957.29040000000009</v>
      </c>
      <c r="E82" s="8">
        <v>455.52040000000005</v>
      </c>
      <c r="F82" s="8">
        <v>1281.5999999999999</v>
      </c>
      <c r="G82" s="8">
        <v>3277.1385</v>
      </c>
      <c r="H82" s="8">
        <f>+'Current &amp; Proposed Revenues'!D82*1.08+'Current &amp; Proposed Revenues'!F82*8.54</f>
        <v>1577.6736000000001</v>
      </c>
      <c r="I82" s="8">
        <f>(+'Current &amp; Proposed Revenues'!D82*0.79+'Current &amp; Proposed Revenues'!F82*2.14+'Current Revenues &amp; Distribution'!C82+'Current Revenues &amp; Distribution'!E82)*0.8</f>
        <v>1359.5719200000003</v>
      </c>
      <c r="J82" s="8">
        <f>(+'Current &amp; Proposed Revenues'!D82*0.79+'Current &amp; Proposed Revenues'!F82*2.14+'Current Revenues &amp; Distribution'!C82+'Current Revenues &amp; Distribution'!E82)*0.2</f>
        <v>339.89298000000008</v>
      </c>
      <c r="K82" s="8">
        <f t="shared" si="4"/>
        <v>3277.1385000000005</v>
      </c>
    </row>
    <row r="83" spans="1:11" outlineLevel="2" x14ac:dyDescent="0.25">
      <c r="A83" s="1" t="s">
        <v>65</v>
      </c>
      <c r="B83" s="1" t="s">
        <v>11</v>
      </c>
      <c r="C83" s="8">
        <v>1839.7520000000002</v>
      </c>
      <c r="D83" s="8">
        <v>2236.6509000000001</v>
      </c>
      <c r="E83" s="8">
        <v>1605</v>
      </c>
      <c r="F83" s="8">
        <v>1623.36</v>
      </c>
      <c r="G83" s="8">
        <v>7304.7628999999997</v>
      </c>
      <c r="H83" s="8">
        <f>+'Current &amp; Proposed Revenues'!D83*1.08+'Current &amp; Proposed Revenues'!F83*8.54</f>
        <v>2589.8355999999999</v>
      </c>
      <c r="I83" s="8">
        <f>(+'Current &amp; Proposed Revenues'!D83*0.79+'Current &amp; Proposed Revenues'!F83*2.14+'Current Revenues &amp; Distribution'!C83+'Current Revenues &amp; Distribution'!E83)*0.8</f>
        <v>3771.9418400000004</v>
      </c>
      <c r="J83" s="8">
        <f>(+'Current &amp; Proposed Revenues'!D83*0.79+'Current &amp; Proposed Revenues'!F83*2.14+'Current Revenues &amp; Distribution'!C83+'Current Revenues &amp; Distribution'!E83)*0.2</f>
        <v>942.9854600000001</v>
      </c>
      <c r="K83" s="8">
        <f t="shared" si="4"/>
        <v>7304.7628999999997</v>
      </c>
    </row>
    <row r="84" spans="1:11" outlineLevel="2" x14ac:dyDescent="0.25">
      <c r="A84" s="1" t="s">
        <v>65</v>
      </c>
      <c r="B84" s="1" t="s">
        <v>81</v>
      </c>
      <c r="C84" s="8">
        <v>1020.522</v>
      </c>
      <c r="D84" s="8">
        <v>1548.3600000000001</v>
      </c>
      <c r="E84" s="8">
        <v>518.00840000000005</v>
      </c>
      <c r="F84" s="8">
        <v>6281.5487999999996</v>
      </c>
      <c r="G84" s="8">
        <v>9368.4392000000007</v>
      </c>
      <c r="H84" s="8">
        <f>+'Current &amp; Proposed Revenues'!D84*1.08+'Current &amp; Proposed Revenues'!F84*8.54</f>
        <v>5917.1263999999992</v>
      </c>
      <c r="I84" s="8">
        <f>(+'Current &amp; Proposed Revenues'!D84*0.79+'Current &amp; Proposed Revenues'!F84*2.14+'Current Revenues &amp; Distribution'!C84+'Current Revenues &amp; Distribution'!E84)*0.8</f>
        <v>2761.0502400000005</v>
      </c>
      <c r="J84" s="8">
        <f>(+'Current &amp; Proposed Revenues'!D84*0.79+'Current &amp; Proposed Revenues'!F84*2.14+'Current Revenues &amp; Distribution'!C84+'Current Revenues &amp; Distribution'!E84)*0.2</f>
        <v>690.26256000000012</v>
      </c>
      <c r="K84" s="8">
        <f t="shared" si="4"/>
        <v>9368.4392000000007</v>
      </c>
    </row>
    <row r="85" spans="1:11" outlineLevel="2" x14ac:dyDescent="0.25">
      <c r="A85" s="1" t="s">
        <v>65</v>
      </c>
      <c r="B85" s="1" t="s">
        <v>82</v>
      </c>
      <c r="C85" s="8">
        <v>424.50650000000002</v>
      </c>
      <c r="D85" s="8">
        <v>499.47700000000009</v>
      </c>
      <c r="E85" s="8">
        <v>1703.44</v>
      </c>
      <c r="F85" s="8">
        <v>2704.3896</v>
      </c>
      <c r="G85" s="8">
        <v>5331.8130999999994</v>
      </c>
      <c r="H85" s="8">
        <f>+'Current &amp; Proposed Revenues'!D85*1.08+'Current &amp; Proposed Revenues'!F85*8.54</f>
        <v>2450.9667999999997</v>
      </c>
      <c r="I85" s="8">
        <f>(+'Current &amp; Proposed Revenues'!D85*0.79+'Current &amp; Proposed Revenues'!F85*2.14+'Current Revenues &amp; Distribution'!C85+'Current Revenues &amp; Distribution'!E85)*0.8</f>
        <v>2304.67704</v>
      </c>
      <c r="J85" s="8">
        <f>(+'Current &amp; Proposed Revenues'!D85*0.79+'Current &amp; Proposed Revenues'!F85*2.14+'Current Revenues &amp; Distribution'!C85+'Current Revenues &amp; Distribution'!E85)*0.2</f>
        <v>576.16926000000001</v>
      </c>
      <c r="K85" s="8">
        <f t="shared" si="4"/>
        <v>5331.8130999999994</v>
      </c>
    </row>
    <row r="86" spans="1:11" outlineLevel="2" x14ac:dyDescent="0.25">
      <c r="A86" s="1" t="s">
        <v>65</v>
      </c>
      <c r="B86" s="1" t="s">
        <v>83</v>
      </c>
      <c r="C86" s="8">
        <v>1658.4391000000001</v>
      </c>
      <c r="D86" s="8">
        <v>5002.0630000000001</v>
      </c>
      <c r="E86" s="8">
        <v>1016.0291999999999</v>
      </c>
      <c r="F86" s="8">
        <v>7625.5199999999995</v>
      </c>
      <c r="G86" s="8">
        <v>15302.051299999999</v>
      </c>
      <c r="H86" s="8">
        <f>+'Current &amp; Proposed Revenues'!D86*1.08+'Current &amp; Proposed Revenues'!F86*8.54</f>
        <v>8986.4519999999993</v>
      </c>
      <c r="I86" s="8">
        <f>(+'Current &amp; Proposed Revenues'!D86*0.79+'Current &amp; Proposed Revenues'!F86*2.14+'Current Revenues &amp; Distribution'!C86+'Current Revenues &amp; Distribution'!E86)*0.8</f>
        <v>5052.479440000001</v>
      </c>
      <c r="J86" s="8">
        <f>(+'Current &amp; Proposed Revenues'!D86*0.79+'Current &amp; Proposed Revenues'!F86*2.14+'Current Revenues &amp; Distribution'!C86+'Current Revenues &amp; Distribution'!E86)*0.2</f>
        <v>1263.1198600000002</v>
      </c>
      <c r="K86" s="8">
        <f t="shared" si="4"/>
        <v>15302.051300000001</v>
      </c>
    </row>
    <row r="87" spans="1:11" outlineLevel="2" x14ac:dyDescent="0.25">
      <c r="A87" s="1" t="s">
        <v>65</v>
      </c>
      <c r="B87" s="1" t="s">
        <v>84</v>
      </c>
      <c r="C87" s="8">
        <v>95.455700000000007</v>
      </c>
      <c r="D87" s="8">
        <v>1463.2563</v>
      </c>
      <c r="E87" s="8">
        <v>165.63600000000002</v>
      </c>
      <c r="F87" s="8">
        <v>3396.24</v>
      </c>
      <c r="G87" s="8">
        <v>5120.5879999999997</v>
      </c>
      <c r="H87" s="8">
        <f>+'Current &amp; Proposed Revenues'!D87*1.08+'Current &amp; Proposed Revenues'!F87*8.54</f>
        <v>3560.8091999999997</v>
      </c>
      <c r="I87" s="8">
        <f>(+'Current &amp; Proposed Revenues'!D87*0.79+'Current &amp; Proposed Revenues'!F87*2.14+'Current Revenues &amp; Distribution'!C87+'Current Revenues &amp; Distribution'!E87)*0.8</f>
        <v>1247.8230400000002</v>
      </c>
      <c r="J87" s="8">
        <f>(+'Current &amp; Proposed Revenues'!D87*0.79+'Current &amp; Proposed Revenues'!F87*2.14+'Current Revenues &amp; Distribution'!C87+'Current Revenues &amp; Distribution'!E87)*0.2</f>
        <v>311.95576000000005</v>
      </c>
      <c r="K87" s="8">
        <f t="shared" si="4"/>
        <v>5120.5879999999997</v>
      </c>
    </row>
    <row r="88" spans="1:11" outlineLevel="2" x14ac:dyDescent="0.25">
      <c r="A88" s="1" t="s">
        <v>65</v>
      </c>
      <c r="B88" s="1" t="s">
        <v>85</v>
      </c>
      <c r="C88" s="8">
        <v>55.300000000000004</v>
      </c>
      <c r="D88" s="8">
        <v>148.3845</v>
      </c>
      <c r="E88" s="8">
        <v>168.9744</v>
      </c>
      <c r="F88" s="8">
        <v>879.39120000000003</v>
      </c>
      <c r="G88" s="8">
        <v>1252.0500999999999</v>
      </c>
      <c r="H88" s="8">
        <f>+'Current &amp; Proposed Revenues'!D88*1.08+'Current &amp; Proposed Revenues'!F88*8.54</f>
        <v>788.88159999999993</v>
      </c>
      <c r="I88" s="8">
        <f>(+'Current &amp; Proposed Revenues'!D88*0.79+'Current &amp; Proposed Revenues'!F88*2.14+'Current Revenues &amp; Distribution'!C88+'Current Revenues &amp; Distribution'!E88)*0.8</f>
        <v>370.53480000000002</v>
      </c>
      <c r="J88" s="8">
        <f>(+'Current &amp; Proposed Revenues'!D88*0.79+'Current &amp; Proposed Revenues'!F88*2.14+'Current Revenues &amp; Distribution'!C88+'Current Revenues &amp; Distribution'!E88)*0.2</f>
        <v>92.633700000000005</v>
      </c>
      <c r="K88" s="8">
        <f t="shared" si="4"/>
        <v>1252.0501000000002</v>
      </c>
    </row>
    <row r="89" spans="1:11" outlineLevel="2" x14ac:dyDescent="0.25">
      <c r="A89" s="1" t="s">
        <v>65</v>
      </c>
      <c r="B89" s="1" t="s">
        <v>86</v>
      </c>
      <c r="C89" s="8">
        <v>870.58</v>
      </c>
      <c r="D89" s="8">
        <v>931.2600000000001</v>
      </c>
      <c r="E89" s="8">
        <v>1166.3856000000001</v>
      </c>
      <c r="F89" s="8">
        <v>7790.8464000000004</v>
      </c>
      <c r="G89" s="8">
        <v>10759.072</v>
      </c>
      <c r="H89" s="8">
        <f>+'Current &amp; Proposed Revenues'!D89*1.08+'Current &amp; Proposed Revenues'!F89*8.54</f>
        <v>6767.5991999999997</v>
      </c>
      <c r="I89" s="8">
        <f>(+'Current &amp; Proposed Revenues'!D89*0.79+'Current &amp; Proposed Revenues'!F89*2.14+'Current Revenues &amp; Distribution'!C89+'Current Revenues &amp; Distribution'!E89)*0.8</f>
        <v>3193.1782400000006</v>
      </c>
      <c r="J89" s="8">
        <f>(+'Current &amp; Proposed Revenues'!D89*0.79+'Current &amp; Proposed Revenues'!F89*2.14+'Current Revenues &amp; Distribution'!C89+'Current Revenues &amp; Distribution'!E89)*0.2</f>
        <v>798.29456000000016</v>
      </c>
      <c r="K89" s="8">
        <f t="shared" si="4"/>
        <v>10759.072</v>
      </c>
    </row>
    <row r="90" spans="1:11" outlineLevel="2" x14ac:dyDescent="0.25">
      <c r="A90" s="1" t="s">
        <v>65</v>
      </c>
      <c r="B90" s="1" t="s">
        <v>87</v>
      </c>
      <c r="C90" s="8">
        <v>1151.4802999999999</v>
      </c>
      <c r="D90" s="8">
        <v>559.13</v>
      </c>
      <c r="E90" s="8">
        <v>594.83439999999996</v>
      </c>
      <c r="F90" s="8">
        <v>2734.08</v>
      </c>
      <c r="G90" s="8">
        <v>5039.5246999999999</v>
      </c>
      <c r="H90" s="8">
        <f>+'Current &amp; Proposed Revenues'!D90*1.08+'Current &amp; Proposed Revenues'!F90*8.54</f>
        <v>2509.16</v>
      </c>
      <c r="I90" s="8">
        <f>(+'Current &amp; Proposed Revenues'!D90*0.79+'Current &amp; Proposed Revenues'!F90*2.14+'Current Revenues &amp; Distribution'!C90+'Current Revenues &amp; Distribution'!E90)*0.8</f>
        <v>2024.2917600000001</v>
      </c>
      <c r="J90" s="8">
        <f>(+'Current &amp; Proposed Revenues'!D90*0.79+'Current &amp; Proposed Revenues'!F90*2.14+'Current Revenues &amp; Distribution'!C90+'Current Revenues &amp; Distribution'!E90)*0.2</f>
        <v>506.07294000000002</v>
      </c>
      <c r="K90" s="8">
        <f t="shared" si="4"/>
        <v>5039.5246999999999</v>
      </c>
    </row>
    <row r="91" spans="1:11" outlineLevel="2" x14ac:dyDescent="0.25">
      <c r="A91" s="1" t="s">
        <v>65</v>
      </c>
      <c r="B91" s="1" t="s">
        <v>88</v>
      </c>
      <c r="C91" s="8">
        <v>248.15480000000002</v>
      </c>
      <c r="D91" s="8">
        <v>746.13</v>
      </c>
      <c r="E91" s="8">
        <v>164.63020000000003</v>
      </c>
      <c r="F91" s="8">
        <v>2474.8763999999996</v>
      </c>
      <c r="G91" s="8">
        <v>3633.7913999999996</v>
      </c>
      <c r="H91" s="8">
        <f>+'Current &amp; Proposed Revenues'!D91*1.08+'Current &amp; Proposed Revenues'!F91*8.54</f>
        <v>2409.8941999999997</v>
      </c>
      <c r="I91" s="8">
        <f>(+'Current &amp; Proposed Revenues'!D91*0.79+'Current &amp; Proposed Revenues'!F91*2.14+'Current Revenues &amp; Distribution'!C91+'Current Revenues &amp; Distribution'!E91)*0.8</f>
        <v>979.11776000000009</v>
      </c>
      <c r="J91" s="8">
        <f>(+'Current &amp; Proposed Revenues'!D91*0.79+'Current &amp; Proposed Revenues'!F91*2.14+'Current Revenues &amp; Distribution'!C91+'Current Revenues &amp; Distribution'!E91)*0.2</f>
        <v>244.77944000000002</v>
      </c>
      <c r="K91" s="8">
        <f t="shared" si="4"/>
        <v>3633.7914000000001</v>
      </c>
    </row>
    <row r="92" spans="1:11" outlineLevel="2" x14ac:dyDescent="0.25">
      <c r="A92" s="1" t="s">
        <v>65</v>
      </c>
      <c r="B92" s="1" t="s">
        <v>89</v>
      </c>
      <c r="C92" s="8">
        <v>2303.0001000000002</v>
      </c>
      <c r="D92" s="8">
        <v>1505.2565000000002</v>
      </c>
      <c r="E92" s="8">
        <v>128.4</v>
      </c>
      <c r="F92" s="8">
        <v>534</v>
      </c>
      <c r="G92" s="8">
        <v>4470.6566000000003</v>
      </c>
      <c r="H92" s="8">
        <f>+'Current &amp; Proposed Revenues'!D92*1.08+'Current &amp; Proposed Revenues'!F92*8.54</f>
        <v>1296.346</v>
      </c>
      <c r="I92" s="8">
        <f>(+'Current &amp; Proposed Revenues'!D92*0.79+'Current &amp; Proposed Revenues'!F92*2.14+'Current Revenues &amp; Distribution'!C92+'Current Revenues &amp; Distribution'!E92)*0.8</f>
        <v>2539.4484800000005</v>
      </c>
      <c r="J92" s="8">
        <f>(+'Current &amp; Proposed Revenues'!D92*0.79+'Current &amp; Proposed Revenues'!F92*2.14+'Current Revenues &amp; Distribution'!C92+'Current Revenues &amp; Distribution'!E92)*0.2</f>
        <v>634.86212000000012</v>
      </c>
      <c r="K92" s="8">
        <f t="shared" si="4"/>
        <v>4470.6566000000003</v>
      </c>
    </row>
    <row r="93" spans="1:11" outlineLevel="1" x14ac:dyDescent="0.25">
      <c r="A93" s="23" t="s">
        <v>1270</v>
      </c>
      <c r="B93" s="22"/>
      <c r="C93" s="8">
        <f t="shared" ref="C93:K93" si="5">SUBTOTAL(9,C68:C92)</f>
        <v>33993.273399999998</v>
      </c>
      <c r="D93" s="8">
        <f t="shared" si="5"/>
        <v>36328.097300000001</v>
      </c>
      <c r="E93" s="8">
        <f t="shared" si="5"/>
        <v>16755.365400000002</v>
      </c>
      <c r="F93" s="8">
        <f t="shared" si="5"/>
        <v>80508.755639999974</v>
      </c>
      <c r="G93" s="8">
        <f t="shared" si="5"/>
        <v>167585.49173999997</v>
      </c>
      <c r="H93" s="8">
        <f t="shared" si="5"/>
        <v>85357.784619999991</v>
      </c>
      <c r="I93" s="8">
        <f t="shared" si="5"/>
        <v>65782.165696000025</v>
      </c>
      <c r="J93" s="8">
        <f t="shared" si="5"/>
        <v>16445.541424000006</v>
      </c>
      <c r="K93" s="8">
        <f t="shared" si="5"/>
        <v>167585.49173999997</v>
      </c>
    </row>
    <row r="94" spans="1:11" outlineLevel="2" x14ac:dyDescent="0.25">
      <c r="A94" s="1" t="s">
        <v>90</v>
      </c>
      <c r="B94" s="1" t="s">
        <v>91</v>
      </c>
      <c r="C94" s="8">
        <v>14.22</v>
      </c>
      <c r="D94" s="8">
        <v>0</v>
      </c>
      <c r="E94" s="8">
        <v>0</v>
      </c>
      <c r="F94" s="8">
        <v>0</v>
      </c>
      <c r="G94" s="8">
        <v>14.22</v>
      </c>
      <c r="H94" s="8">
        <f>+'Current &amp; Proposed Revenues'!D94*1.08+'Current &amp; Proposed Revenues'!F94*8.54</f>
        <v>0</v>
      </c>
      <c r="I94" s="8">
        <f>(+'Current &amp; Proposed Revenues'!D94*0.79+'Current &amp; Proposed Revenues'!F94*2.14+'Current Revenues &amp; Distribution'!C94+'Current Revenues &amp; Distribution'!E94)*0.8</f>
        <v>11.376000000000001</v>
      </c>
      <c r="J94" s="8">
        <f>(+'Current &amp; Proposed Revenues'!D94*0.79+'Current &amp; Proposed Revenues'!F94*2.14+'Current Revenues &amp; Distribution'!C94+'Current Revenues &amp; Distribution'!E94)*0.2</f>
        <v>2.8440000000000003</v>
      </c>
      <c r="K94" s="8">
        <f t="shared" si="4"/>
        <v>14.220000000000002</v>
      </c>
    </row>
    <row r="95" spans="1:11" outlineLevel="2" x14ac:dyDescent="0.25">
      <c r="A95" s="1" t="s">
        <v>90</v>
      </c>
      <c r="B95" s="1" t="s">
        <v>92</v>
      </c>
      <c r="C95" s="8">
        <v>0</v>
      </c>
      <c r="D95" s="8">
        <v>112.2</v>
      </c>
      <c r="E95" s="8">
        <v>0</v>
      </c>
      <c r="F95" s="8">
        <v>0</v>
      </c>
      <c r="G95" s="8">
        <v>112.2</v>
      </c>
      <c r="H95" s="8">
        <f>+'Current &amp; Proposed Revenues'!D95*1.08+'Current &amp; Proposed Revenues'!F95*8.54</f>
        <v>64.800000000000011</v>
      </c>
      <c r="I95" s="8">
        <f>(+'Current &amp; Proposed Revenues'!D95*0.79+'Current &amp; Proposed Revenues'!F95*2.14+'Current Revenues &amp; Distribution'!C95+'Current Revenues &amp; Distribution'!E95)*0.8</f>
        <v>37.920000000000009</v>
      </c>
      <c r="J95" s="8">
        <f>(+'Current &amp; Proposed Revenues'!D95*0.79+'Current &amp; Proposed Revenues'!F95*2.14+'Current Revenues &amp; Distribution'!C95+'Current Revenues &amp; Distribution'!E95)*0.2</f>
        <v>9.4800000000000022</v>
      </c>
      <c r="K95" s="8">
        <f t="shared" si="4"/>
        <v>112.20000000000003</v>
      </c>
    </row>
    <row r="96" spans="1:11" outlineLevel="2" x14ac:dyDescent="0.25">
      <c r="A96" s="1" t="s">
        <v>90</v>
      </c>
      <c r="B96" s="1" t="s">
        <v>93</v>
      </c>
      <c r="C96" s="8">
        <v>0</v>
      </c>
      <c r="D96" s="8">
        <v>29.92</v>
      </c>
      <c r="E96" s="8">
        <v>0</v>
      </c>
      <c r="F96" s="8">
        <v>0</v>
      </c>
      <c r="G96" s="8">
        <v>29.92</v>
      </c>
      <c r="H96" s="8">
        <f>+'Current &amp; Proposed Revenues'!D96*1.08+'Current &amp; Proposed Revenues'!F96*8.54</f>
        <v>17.28</v>
      </c>
      <c r="I96" s="8">
        <f>(+'Current &amp; Proposed Revenues'!D96*0.79+'Current &amp; Proposed Revenues'!F96*2.14+'Current Revenues &amp; Distribution'!C96+'Current Revenues &amp; Distribution'!E96)*0.8</f>
        <v>10.112000000000002</v>
      </c>
      <c r="J96" s="8">
        <f>(+'Current &amp; Proposed Revenues'!D96*0.79+'Current &amp; Proposed Revenues'!F96*2.14+'Current Revenues &amp; Distribution'!C96+'Current Revenues &amp; Distribution'!E96)*0.2</f>
        <v>2.5280000000000005</v>
      </c>
      <c r="K96" s="8">
        <f t="shared" si="4"/>
        <v>29.92</v>
      </c>
    </row>
    <row r="97" spans="1:11" outlineLevel="2" x14ac:dyDescent="0.25">
      <c r="A97" s="1" t="s">
        <v>90</v>
      </c>
      <c r="B97" s="1" t="s">
        <v>94</v>
      </c>
      <c r="C97" s="8">
        <v>0</v>
      </c>
      <c r="D97" s="8">
        <v>0</v>
      </c>
      <c r="E97" s="8">
        <v>0</v>
      </c>
      <c r="F97" s="8">
        <v>844.28603999999996</v>
      </c>
      <c r="G97" s="8">
        <v>844.28603999999996</v>
      </c>
      <c r="H97" s="8">
        <f>+'Current &amp; Proposed Revenues'!D97*1.08+'Current &amp; Proposed Revenues'!F97*8.54</f>
        <v>675.11261999999988</v>
      </c>
      <c r="I97" s="8">
        <f>(+'Current &amp; Proposed Revenues'!D97*0.79+'Current &amp; Proposed Revenues'!F97*2.14+'Current Revenues &amp; Distribution'!C97+'Current Revenues &amp; Distribution'!E97)*0.8</f>
        <v>135.33873600000001</v>
      </c>
      <c r="J97" s="8">
        <f>(+'Current &amp; Proposed Revenues'!D97*0.79+'Current &amp; Proposed Revenues'!F97*2.14+'Current Revenues &amp; Distribution'!C97+'Current Revenues &amp; Distribution'!E97)*0.2</f>
        <v>33.834684000000003</v>
      </c>
      <c r="K97" s="8">
        <f t="shared" si="4"/>
        <v>844.28603999999996</v>
      </c>
    </row>
    <row r="98" spans="1:11" outlineLevel="2" x14ac:dyDescent="0.25">
      <c r="A98" s="1" t="s">
        <v>90</v>
      </c>
      <c r="B98" s="1" t="s">
        <v>95</v>
      </c>
      <c r="C98" s="8">
        <v>0</v>
      </c>
      <c r="D98" s="8">
        <v>308.02265999999997</v>
      </c>
      <c r="E98" s="8">
        <v>0</v>
      </c>
      <c r="F98" s="8">
        <v>215.14859999999999</v>
      </c>
      <c r="G98" s="8">
        <v>523.17125999999996</v>
      </c>
      <c r="H98" s="8">
        <f>+'Current &amp; Proposed Revenues'!D98*1.08+'Current &amp; Proposed Revenues'!F98*8.54</f>
        <v>349.93374</v>
      </c>
      <c r="I98" s="8">
        <f>(+'Current &amp; Proposed Revenues'!D98*0.79+'Current &amp; Proposed Revenues'!F98*2.14+'Current Revenues &amp; Distribution'!C98+'Current Revenues &amp; Distribution'!E98)*0.8</f>
        <v>138.59001599999999</v>
      </c>
      <c r="J98" s="8">
        <f>(+'Current &amp; Proposed Revenues'!D98*0.79+'Current &amp; Proposed Revenues'!F98*2.14+'Current Revenues &amp; Distribution'!C98+'Current Revenues &amp; Distribution'!E98)*0.2</f>
        <v>34.647503999999998</v>
      </c>
      <c r="K98" s="8">
        <f t="shared" si="4"/>
        <v>523.17125999999996</v>
      </c>
    </row>
    <row r="99" spans="1:11" outlineLevel="2" x14ac:dyDescent="0.25">
      <c r="A99" s="1" t="s">
        <v>90</v>
      </c>
      <c r="B99" s="1" t="s">
        <v>96</v>
      </c>
      <c r="C99" s="8">
        <v>0</v>
      </c>
      <c r="D99" s="8">
        <v>138.51089999999999</v>
      </c>
      <c r="E99" s="8">
        <v>0</v>
      </c>
      <c r="F99" s="8">
        <v>0</v>
      </c>
      <c r="G99" s="8">
        <v>138.51089999999999</v>
      </c>
      <c r="H99" s="8">
        <f>+'Current &amp; Proposed Revenues'!D99*1.08+'Current &amp; Proposed Revenues'!F99*8.54</f>
        <v>79.995599999999996</v>
      </c>
      <c r="I99" s="8">
        <f>(+'Current &amp; Proposed Revenues'!D99*0.79+'Current &amp; Proposed Revenues'!F99*2.14+'Current Revenues &amp; Distribution'!C99+'Current Revenues &amp; Distribution'!E99)*0.8</f>
        <v>46.812240000000003</v>
      </c>
      <c r="J99" s="8">
        <f>(+'Current &amp; Proposed Revenues'!D99*0.79+'Current &amp; Proposed Revenues'!F99*2.14+'Current Revenues &amp; Distribution'!C99+'Current Revenues &amp; Distribution'!E99)*0.2</f>
        <v>11.703060000000001</v>
      </c>
      <c r="K99" s="8">
        <f t="shared" si="4"/>
        <v>138.51089999999999</v>
      </c>
    </row>
    <row r="100" spans="1:11" outlineLevel="2" x14ac:dyDescent="0.25">
      <c r="A100" s="1" t="s">
        <v>90</v>
      </c>
      <c r="B100" s="1" t="s">
        <v>97</v>
      </c>
      <c r="C100" s="8">
        <v>15.010000000000002</v>
      </c>
      <c r="D100" s="8">
        <v>1032.3877299999999</v>
      </c>
      <c r="E100" s="8">
        <v>0</v>
      </c>
      <c r="F100" s="8">
        <v>1907.1916799999999</v>
      </c>
      <c r="G100" s="8">
        <v>2954.5894099999996</v>
      </c>
      <c r="H100" s="8">
        <f>+'Current &amp; Proposed Revenues'!D100*1.08+'Current &amp; Proposed Revenues'!F100*8.54</f>
        <v>2121.2843599999997</v>
      </c>
      <c r="I100" s="8">
        <f>(+'Current &amp; Proposed Revenues'!D100*0.79+'Current &amp; Proposed Revenues'!F100*2.14+'Current Revenues &amp; Distribution'!C100+'Current Revenues &amp; Distribution'!E100)*0.8</f>
        <v>666.64404000000002</v>
      </c>
      <c r="J100" s="8">
        <f>(+'Current &amp; Proposed Revenues'!D100*0.79+'Current &amp; Proposed Revenues'!F100*2.14+'Current Revenues &amp; Distribution'!C100+'Current Revenues &amp; Distribution'!E100)*0.2</f>
        <v>166.66101</v>
      </c>
      <c r="K100" s="8">
        <f t="shared" si="4"/>
        <v>2954.5894099999996</v>
      </c>
    </row>
    <row r="101" spans="1:11" outlineLevel="2" x14ac:dyDescent="0.25">
      <c r="A101" s="1" t="s">
        <v>90</v>
      </c>
      <c r="B101" s="1" t="s">
        <v>98</v>
      </c>
      <c r="C101" s="8">
        <v>0</v>
      </c>
      <c r="D101" s="8">
        <v>74.800000000000011</v>
      </c>
      <c r="E101" s="8">
        <v>0</v>
      </c>
      <c r="F101" s="8">
        <v>267</v>
      </c>
      <c r="G101" s="8">
        <v>341.8</v>
      </c>
      <c r="H101" s="8">
        <f>+'Current &amp; Proposed Revenues'!D101*1.08+'Current &amp; Proposed Revenues'!F101*8.54</f>
        <v>256.7</v>
      </c>
      <c r="I101" s="8">
        <f>(+'Current &amp; Proposed Revenues'!D101*0.79+'Current &amp; Proposed Revenues'!F101*2.14+'Current Revenues &amp; Distribution'!C101+'Current Revenues &amp; Distribution'!E101)*0.8</f>
        <v>68.08</v>
      </c>
      <c r="J101" s="8">
        <f>(+'Current &amp; Proposed Revenues'!D101*0.79+'Current &amp; Proposed Revenues'!F101*2.14+'Current Revenues &amp; Distribution'!C101+'Current Revenues &amp; Distribution'!E101)*0.2</f>
        <v>17.02</v>
      </c>
      <c r="K101" s="8">
        <f t="shared" si="4"/>
        <v>341.79999999999995</v>
      </c>
    </row>
    <row r="102" spans="1:11" outlineLevel="2" x14ac:dyDescent="0.25">
      <c r="A102" s="1" t="s">
        <v>90</v>
      </c>
      <c r="B102" s="1" t="s">
        <v>99</v>
      </c>
      <c r="C102" s="8">
        <v>51.35</v>
      </c>
      <c r="D102" s="8">
        <v>43.010000000000005</v>
      </c>
      <c r="E102" s="8">
        <v>34.24</v>
      </c>
      <c r="F102" s="8">
        <v>0</v>
      </c>
      <c r="G102" s="8">
        <v>128.60000000000002</v>
      </c>
      <c r="H102" s="8">
        <f>+'Current &amp; Proposed Revenues'!D102*1.08+'Current &amp; Proposed Revenues'!F102*8.54</f>
        <v>24.840000000000003</v>
      </c>
      <c r="I102" s="8">
        <f>(+'Current &amp; Proposed Revenues'!D102*0.79+'Current &amp; Proposed Revenues'!F102*2.14+'Current Revenues &amp; Distribution'!C102+'Current Revenues &amp; Distribution'!E102)*0.8</f>
        <v>83.008000000000024</v>
      </c>
      <c r="J102" s="8">
        <f>(+'Current &amp; Proposed Revenues'!D102*0.79+'Current &amp; Proposed Revenues'!F102*2.14+'Current Revenues &amp; Distribution'!C102+'Current Revenues &amp; Distribution'!E102)*0.2</f>
        <v>20.752000000000006</v>
      </c>
      <c r="K102" s="8">
        <f t="shared" si="4"/>
        <v>128.60000000000002</v>
      </c>
    </row>
    <row r="103" spans="1:11" outlineLevel="2" x14ac:dyDescent="0.25">
      <c r="A103" s="1" t="s">
        <v>90</v>
      </c>
      <c r="B103" s="1" t="s">
        <v>100</v>
      </c>
      <c r="C103" s="8">
        <v>0</v>
      </c>
      <c r="D103" s="8">
        <v>74.800000000000011</v>
      </c>
      <c r="E103" s="8">
        <v>0</v>
      </c>
      <c r="F103" s="8">
        <v>0</v>
      </c>
      <c r="G103" s="8">
        <v>74.800000000000011</v>
      </c>
      <c r="H103" s="8">
        <f>+'Current &amp; Proposed Revenues'!D103*1.08+'Current &amp; Proposed Revenues'!F103*8.54</f>
        <v>43.2</v>
      </c>
      <c r="I103" s="8">
        <f>(+'Current &amp; Proposed Revenues'!D103*0.79+'Current &amp; Proposed Revenues'!F103*2.14+'Current Revenues &amp; Distribution'!C103+'Current Revenues &amp; Distribution'!E103)*0.8</f>
        <v>25.28</v>
      </c>
      <c r="J103" s="8">
        <f>(+'Current &amp; Proposed Revenues'!D103*0.79+'Current &amp; Proposed Revenues'!F103*2.14+'Current Revenues &amp; Distribution'!C103+'Current Revenues &amp; Distribution'!E103)*0.2</f>
        <v>6.32</v>
      </c>
      <c r="K103" s="8">
        <f t="shared" si="4"/>
        <v>74.800000000000011</v>
      </c>
    </row>
    <row r="104" spans="1:11" outlineLevel="2" x14ac:dyDescent="0.25">
      <c r="A104" s="1" t="s">
        <v>90</v>
      </c>
      <c r="B104" s="1" t="s">
        <v>101</v>
      </c>
      <c r="C104" s="8">
        <v>60.150600000000004</v>
      </c>
      <c r="D104" s="8">
        <v>999.26255000000003</v>
      </c>
      <c r="E104" s="8">
        <v>0</v>
      </c>
      <c r="F104" s="8">
        <v>3730.5987599999999</v>
      </c>
      <c r="G104" s="8">
        <v>4790.0119100000002</v>
      </c>
      <c r="H104" s="8">
        <f>+'Current &amp; Proposed Revenues'!D104*1.08+'Current &amp; Proposed Revenues'!F104*8.54</f>
        <v>3560.19598</v>
      </c>
      <c r="I104" s="8">
        <f>(+'Current &amp; Proposed Revenues'!D104*0.79+'Current &amp; Proposed Revenues'!F104*2.14+'Current Revenues &amp; Distribution'!C104+'Current Revenues &amp; Distribution'!E104)*0.8</f>
        <v>983.85274400000026</v>
      </c>
      <c r="J104" s="8">
        <f>(+'Current &amp; Proposed Revenues'!D104*0.79+'Current &amp; Proposed Revenues'!F104*2.14+'Current Revenues &amp; Distribution'!C104+'Current Revenues &amp; Distribution'!E104)*0.2</f>
        <v>245.96318600000006</v>
      </c>
      <c r="K104" s="8">
        <f t="shared" si="4"/>
        <v>4790.0119100000002</v>
      </c>
    </row>
    <row r="105" spans="1:11" outlineLevel="2" x14ac:dyDescent="0.25">
      <c r="A105" s="1" t="s">
        <v>90</v>
      </c>
      <c r="B105" s="1" t="s">
        <v>102</v>
      </c>
      <c r="C105" s="8">
        <v>0</v>
      </c>
      <c r="D105" s="8">
        <v>297.33000000000004</v>
      </c>
      <c r="E105" s="8">
        <v>0</v>
      </c>
      <c r="F105" s="8">
        <v>1682.3242799999998</v>
      </c>
      <c r="G105" s="8">
        <v>1979.6542799999997</v>
      </c>
      <c r="H105" s="8">
        <f>+'Current &amp; Proposed Revenues'!D105*1.08+'Current &amp; Proposed Revenues'!F105*8.54</f>
        <v>1516.9493399999997</v>
      </c>
      <c r="I105" s="8">
        <f>(+'Current &amp; Proposed Revenues'!D105*0.79+'Current &amp; Proposed Revenues'!F105*2.14+'Current Revenues &amp; Distribution'!C105+'Current Revenues &amp; Distribution'!E105)*0.8</f>
        <v>370.16395200000005</v>
      </c>
      <c r="J105" s="8">
        <f>(+'Current &amp; Proposed Revenues'!D105*0.79+'Current &amp; Proposed Revenues'!F105*2.14+'Current Revenues &amp; Distribution'!C105+'Current Revenues &amp; Distribution'!E105)*0.2</f>
        <v>92.540988000000013</v>
      </c>
      <c r="K105" s="8">
        <f t="shared" si="4"/>
        <v>1979.6542799999997</v>
      </c>
    </row>
    <row r="106" spans="1:11" outlineLevel="2" x14ac:dyDescent="0.25">
      <c r="A106" s="1" t="s">
        <v>90</v>
      </c>
      <c r="B106" s="1" t="s">
        <v>103</v>
      </c>
      <c r="C106" s="8">
        <v>66.36</v>
      </c>
      <c r="D106" s="8">
        <v>422.62</v>
      </c>
      <c r="E106" s="8">
        <v>0</v>
      </c>
      <c r="F106" s="8">
        <v>1072.6992</v>
      </c>
      <c r="G106" s="8">
        <v>1561.6792</v>
      </c>
      <c r="H106" s="8">
        <f>+'Current &amp; Proposed Revenues'!D106*1.08+'Current &amp; Proposed Revenues'!F106*8.54</f>
        <v>1101.8375999999998</v>
      </c>
      <c r="I106" s="8">
        <f>(+'Current &amp; Proposed Revenues'!D106*0.79+'Current &amp; Proposed Revenues'!F106*2.14+'Current Revenues &amp; Distribution'!C106+'Current Revenues &amp; Distribution'!E106)*0.8</f>
        <v>367.87328000000002</v>
      </c>
      <c r="J106" s="8">
        <f>(+'Current &amp; Proposed Revenues'!D106*0.79+'Current &amp; Proposed Revenues'!F106*2.14+'Current Revenues &amp; Distribution'!C106+'Current Revenues &amp; Distribution'!E106)*0.2</f>
        <v>91.968320000000006</v>
      </c>
      <c r="K106" s="8">
        <f t="shared" si="4"/>
        <v>1561.6791999999998</v>
      </c>
    </row>
    <row r="107" spans="1:11" outlineLevel="2" x14ac:dyDescent="0.25">
      <c r="A107" s="1" t="s">
        <v>90</v>
      </c>
      <c r="B107" s="1" t="s">
        <v>104</v>
      </c>
      <c r="C107" s="8">
        <v>0</v>
      </c>
      <c r="D107" s="8">
        <v>40.541600000000003</v>
      </c>
      <c r="E107" s="8">
        <v>0</v>
      </c>
      <c r="F107" s="8">
        <v>0</v>
      </c>
      <c r="G107" s="8">
        <v>40.541600000000003</v>
      </c>
      <c r="H107" s="8">
        <f>+'Current &amp; Proposed Revenues'!D107*1.08+'Current &amp; Proposed Revenues'!F107*8.54</f>
        <v>23.414400000000001</v>
      </c>
      <c r="I107" s="8">
        <f>(+'Current &amp; Proposed Revenues'!D107*0.79+'Current &amp; Proposed Revenues'!F107*2.14+'Current Revenues &amp; Distribution'!C107+'Current Revenues &amp; Distribution'!E107)*0.8</f>
        <v>13.701760000000002</v>
      </c>
      <c r="J107" s="8">
        <f>(+'Current &amp; Proposed Revenues'!D107*0.79+'Current &amp; Proposed Revenues'!F107*2.14+'Current Revenues &amp; Distribution'!C107+'Current Revenues &amp; Distribution'!E107)*0.2</f>
        <v>3.4254400000000005</v>
      </c>
      <c r="K107" s="8">
        <f t="shared" si="4"/>
        <v>40.541600000000003</v>
      </c>
    </row>
    <row r="108" spans="1:11" outlineLevel="2" x14ac:dyDescent="0.25">
      <c r="A108" s="1" t="s">
        <v>90</v>
      </c>
      <c r="B108" s="1" t="s">
        <v>105</v>
      </c>
      <c r="C108" s="8">
        <v>0</v>
      </c>
      <c r="D108" s="8">
        <v>68.049300000000002</v>
      </c>
      <c r="E108" s="8">
        <v>0</v>
      </c>
      <c r="F108" s="8">
        <v>566.68079999999998</v>
      </c>
      <c r="G108" s="8">
        <v>634.73009999999999</v>
      </c>
      <c r="H108" s="8">
        <f>+'Current &amp; Proposed Revenues'!D108*1.08+'Current &amp; Proposed Revenues'!F108*8.54</f>
        <v>492.43359999999996</v>
      </c>
      <c r="I108" s="8">
        <f>(+'Current &amp; Proposed Revenues'!D108*0.79+'Current &amp; Proposed Revenues'!F108*2.14+'Current Revenues &amp; Distribution'!C108+'Current Revenues &amp; Distribution'!E108)*0.8</f>
        <v>113.83720000000001</v>
      </c>
      <c r="J108" s="8">
        <f>(+'Current &amp; Proposed Revenues'!D108*0.79+'Current &amp; Proposed Revenues'!F108*2.14+'Current Revenues &amp; Distribution'!C108+'Current Revenues &amp; Distribution'!E108)*0.2</f>
        <v>28.459300000000002</v>
      </c>
      <c r="K108" s="8">
        <f t="shared" si="4"/>
        <v>634.73009999999999</v>
      </c>
    </row>
    <row r="109" spans="1:11" outlineLevel="2" x14ac:dyDescent="0.25">
      <c r="A109" s="1" t="s">
        <v>90</v>
      </c>
      <c r="B109" s="1" t="s">
        <v>106</v>
      </c>
      <c r="C109" s="8">
        <v>0</v>
      </c>
      <c r="D109" s="8">
        <v>628.03763000000004</v>
      </c>
      <c r="E109" s="8">
        <v>0</v>
      </c>
      <c r="F109" s="8">
        <v>2498.2869599999999</v>
      </c>
      <c r="G109" s="8">
        <v>3126.3245900000002</v>
      </c>
      <c r="H109" s="8">
        <f>+'Current &amp; Proposed Revenues'!D109*1.08+'Current &amp; Proposed Revenues'!F109*8.54</f>
        <v>2360.4107999999997</v>
      </c>
      <c r="I109" s="8">
        <f>(+'Current &amp; Proposed Revenues'!D109*0.79+'Current &amp; Proposed Revenues'!F109*2.14+'Current Revenues &amp; Distribution'!C109+'Current Revenues &amp; Distribution'!E109)*0.8</f>
        <v>612.73103200000003</v>
      </c>
      <c r="J109" s="8">
        <f>(+'Current &amp; Proposed Revenues'!D109*0.79+'Current &amp; Proposed Revenues'!F109*2.14+'Current Revenues &amp; Distribution'!C109+'Current Revenues &amp; Distribution'!E109)*0.2</f>
        <v>153.18275800000001</v>
      </c>
      <c r="K109" s="8">
        <f t="shared" si="4"/>
        <v>3126.3245899999997</v>
      </c>
    </row>
    <row r="110" spans="1:11" outlineLevel="2" x14ac:dyDescent="0.25">
      <c r="A110" s="1" t="s">
        <v>90</v>
      </c>
      <c r="B110" s="1" t="s">
        <v>107</v>
      </c>
      <c r="C110" s="8">
        <v>91.606819999999999</v>
      </c>
      <c r="D110" s="8">
        <v>220.84326000000001</v>
      </c>
      <c r="E110" s="8">
        <v>0</v>
      </c>
      <c r="F110" s="8">
        <v>0</v>
      </c>
      <c r="G110" s="8">
        <v>312.45008000000001</v>
      </c>
      <c r="H110" s="8">
        <f>+'Current &amp; Proposed Revenues'!D110*1.08+'Current &amp; Proposed Revenues'!F110*8.54</f>
        <v>127.54584000000001</v>
      </c>
      <c r="I110" s="8">
        <f>(+'Current &amp; Proposed Revenues'!D110*0.79+'Current &amp; Proposed Revenues'!F110*2.14+'Current Revenues &amp; Distribution'!C110+'Current Revenues &amp; Distribution'!E110)*0.8</f>
        <v>147.92339200000001</v>
      </c>
      <c r="J110" s="8">
        <f>(+'Current &amp; Proposed Revenues'!D110*0.79+'Current &amp; Proposed Revenues'!F110*2.14+'Current Revenues &amp; Distribution'!C110+'Current Revenues &amp; Distribution'!E110)*0.2</f>
        <v>36.980848000000002</v>
      </c>
      <c r="K110" s="8">
        <f t="shared" si="4"/>
        <v>312.45008000000001</v>
      </c>
    </row>
    <row r="111" spans="1:11" outlineLevel="2" x14ac:dyDescent="0.25">
      <c r="A111" s="1" t="s">
        <v>90</v>
      </c>
      <c r="B111" s="1" t="s">
        <v>108</v>
      </c>
      <c r="C111" s="8">
        <v>0</v>
      </c>
      <c r="D111" s="8">
        <v>29.92</v>
      </c>
      <c r="E111" s="8">
        <v>0</v>
      </c>
      <c r="F111" s="8">
        <v>0</v>
      </c>
      <c r="G111" s="8">
        <v>29.92</v>
      </c>
      <c r="H111" s="8">
        <f>+'Current &amp; Proposed Revenues'!D111*1.08+'Current &amp; Proposed Revenues'!F111*8.54</f>
        <v>17.28</v>
      </c>
      <c r="I111" s="8">
        <f>(+'Current &amp; Proposed Revenues'!D111*0.79+'Current &amp; Proposed Revenues'!F111*2.14+'Current Revenues &amp; Distribution'!C111+'Current Revenues &amp; Distribution'!E111)*0.8</f>
        <v>10.112000000000002</v>
      </c>
      <c r="J111" s="8">
        <f>(+'Current &amp; Proposed Revenues'!D111*0.79+'Current &amp; Proposed Revenues'!F111*2.14+'Current Revenues &amp; Distribution'!C111+'Current Revenues &amp; Distribution'!E111)*0.2</f>
        <v>2.5280000000000005</v>
      </c>
      <c r="K111" s="8">
        <f t="shared" si="4"/>
        <v>29.92</v>
      </c>
    </row>
    <row r="112" spans="1:11" outlineLevel="1" x14ac:dyDescent="0.25">
      <c r="A112" s="23" t="s">
        <v>1269</v>
      </c>
      <c r="B112" s="22"/>
      <c r="C112" s="8">
        <f t="shared" ref="C112:K112" si="6">SUBTOTAL(9,C94:C111)</f>
        <v>298.69741999999997</v>
      </c>
      <c r="D112" s="8">
        <f t="shared" si="6"/>
        <v>4520.2556299999997</v>
      </c>
      <c r="E112" s="8">
        <f t="shared" si="6"/>
        <v>34.24</v>
      </c>
      <c r="F112" s="8">
        <f t="shared" si="6"/>
        <v>12784.21632</v>
      </c>
      <c r="G112" s="8">
        <f t="shared" si="6"/>
        <v>17637.409369999998</v>
      </c>
      <c r="H112" s="8">
        <f t="shared" si="6"/>
        <v>12833.213879999999</v>
      </c>
      <c r="I112" s="8">
        <f t="shared" si="6"/>
        <v>3843.3563920000006</v>
      </c>
      <c r="J112" s="8">
        <f t="shared" si="6"/>
        <v>960.83909800000015</v>
      </c>
      <c r="K112" s="8">
        <f t="shared" si="6"/>
        <v>17637.409369999998</v>
      </c>
    </row>
    <row r="113" spans="1:11" outlineLevel="2" x14ac:dyDescent="0.25">
      <c r="A113" s="1" t="s">
        <v>109</v>
      </c>
      <c r="B113" s="1" t="s">
        <v>110</v>
      </c>
      <c r="C113" s="8">
        <v>0</v>
      </c>
      <c r="D113" s="8">
        <v>0</v>
      </c>
      <c r="E113" s="8">
        <v>0.70620000000000005</v>
      </c>
      <c r="F113" s="8">
        <v>4069.08</v>
      </c>
      <c r="G113" s="8">
        <v>4069.7862</v>
      </c>
      <c r="H113" s="8">
        <f>+'Current &amp; Proposed Revenues'!D113*1.08+'Current &amp; Proposed Revenues'!F113*8.54</f>
        <v>3253.74</v>
      </c>
      <c r="I113" s="8">
        <f>(+'Current &amp; Proposed Revenues'!D113*0.79+'Current &amp; Proposed Revenues'!F113*2.14+'Current Revenues &amp; Distribution'!C113+'Current Revenues &amp; Distribution'!E113)*0.8</f>
        <v>652.83696000000009</v>
      </c>
      <c r="J113" s="8">
        <f>(+'Current &amp; Proposed Revenues'!D113*0.79+'Current &amp; Proposed Revenues'!F113*2.14+'Current Revenues &amp; Distribution'!C113+'Current Revenues &amp; Distribution'!E113)*0.2</f>
        <v>163.20924000000002</v>
      </c>
      <c r="K113" s="8">
        <f t="shared" si="4"/>
        <v>4069.7862</v>
      </c>
    </row>
    <row r="114" spans="1:11" outlineLevel="2" x14ac:dyDescent="0.25">
      <c r="A114" s="1" t="s">
        <v>109</v>
      </c>
      <c r="B114" s="1" t="s">
        <v>111</v>
      </c>
      <c r="C114" s="8">
        <v>42.660000000000004</v>
      </c>
      <c r="D114" s="8">
        <v>7551.7332000000006</v>
      </c>
      <c r="E114" s="8">
        <v>0</v>
      </c>
      <c r="F114" s="8">
        <v>43606.546800000004</v>
      </c>
      <c r="G114" s="8">
        <v>51200.94</v>
      </c>
      <c r="H114" s="8">
        <f>+'Current &amp; Proposed Revenues'!D114*1.08+'Current &amp; Proposed Revenues'!F114*8.54</f>
        <v>39230.334199999998</v>
      </c>
      <c r="I114" s="8">
        <f>(+'Current &amp; Proposed Revenues'!D114*0.79+'Current &amp; Proposed Revenues'!F114*2.14+'Current Revenues &amp; Distribution'!C114+'Current Revenues &amp; Distribution'!E114)*0.8</f>
        <v>9576.4846400000006</v>
      </c>
      <c r="J114" s="8">
        <f>(+'Current &amp; Proposed Revenues'!D114*0.79+'Current &amp; Proposed Revenues'!F114*2.14+'Current Revenues &amp; Distribution'!C114+'Current Revenues &amp; Distribution'!E114)*0.2</f>
        <v>2394.1211600000001</v>
      </c>
      <c r="K114" s="8">
        <f t="shared" si="4"/>
        <v>51200.94</v>
      </c>
    </row>
    <row r="115" spans="1:11" outlineLevel="2" x14ac:dyDescent="0.25">
      <c r="A115" s="1" t="s">
        <v>109</v>
      </c>
      <c r="B115" s="1" t="s">
        <v>112</v>
      </c>
      <c r="C115" s="8">
        <v>0</v>
      </c>
      <c r="D115" s="8">
        <v>4358.2407000000003</v>
      </c>
      <c r="E115" s="8">
        <v>0</v>
      </c>
      <c r="F115" s="8">
        <v>8157.7044000000005</v>
      </c>
      <c r="G115" s="8">
        <v>12515.945100000001</v>
      </c>
      <c r="H115" s="8">
        <f>+'Current &amp; Proposed Revenues'!D115*1.08+'Current &amp; Proposed Revenues'!F115*8.54</f>
        <v>9040.1669999999995</v>
      </c>
      <c r="I115" s="8">
        <f>(+'Current &amp; Proposed Revenues'!D115*0.79+'Current &amp; Proposed Revenues'!F115*2.14+'Current Revenues &amp; Distribution'!C115+'Current Revenues &amp; Distribution'!E115)*0.8</f>
        <v>2780.6224800000005</v>
      </c>
      <c r="J115" s="8">
        <f>(+'Current &amp; Proposed Revenues'!D115*0.79+'Current &amp; Proposed Revenues'!F115*2.14+'Current Revenues &amp; Distribution'!C115+'Current Revenues &amp; Distribution'!E115)*0.2</f>
        <v>695.15562000000011</v>
      </c>
      <c r="K115" s="8">
        <f t="shared" si="4"/>
        <v>12515.945099999999</v>
      </c>
    </row>
    <row r="116" spans="1:11" outlineLevel="2" x14ac:dyDescent="0.25">
      <c r="A116" s="1" t="s">
        <v>109</v>
      </c>
      <c r="B116" s="1" t="s">
        <v>113</v>
      </c>
      <c r="C116" s="8">
        <v>6.32</v>
      </c>
      <c r="D116" s="8">
        <v>2139.4670000000001</v>
      </c>
      <c r="E116" s="8">
        <v>0</v>
      </c>
      <c r="F116" s="8">
        <v>8504.2703999999994</v>
      </c>
      <c r="G116" s="8">
        <v>10650.0574</v>
      </c>
      <c r="H116" s="8">
        <f>+'Current &amp; Proposed Revenues'!D116*1.08+'Current &amp; Proposed Revenues'!F116*8.54</f>
        <v>8035.859199999999</v>
      </c>
      <c r="I116" s="8">
        <f>(+'Current &amp; Proposed Revenues'!D116*0.79+'Current &amp; Proposed Revenues'!F116*2.14+'Current Revenues &amp; Distribution'!C116+'Current Revenues &amp; Distribution'!E116)*0.8</f>
        <v>2091.3585600000001</v>
      </c>
      <c r="J116" s="8">
        <f>(+'Current &amp; Proposed Revenues'!D116*0.79+'Current &amp; Proposed Revenues'!F116*2.14+'Current Revenues &amp; Distribution'!C116+'Current Revenues &amp; Distribution'!E116)*0.2</f>
        <v>522.83964000000003</v>
      </c>
      <c r="K116" s="8">
        <f t="shared" si="4"/>
        <v>10650.0574</v>
      </c>
    </row>
    <row r="117" spans="1:11" outlineLevel="2" x14ac:dyDescent="0.25">
      <c r="A117" s="1" t="s">
        <v>109</v>
      </c>
      <c r="B117" s="1" t="s">
        <v>114</v>
      </c>
      <c r="C117" s="8">
        <v>32.587499999999999</v>
      </c>
      <c r="D117" s="8">
        <v>7422.2357000000011</v>
      </c>
      <c r="E117" s="8">
        <v>0</v>
      </c>
      <c r="F117" s="8">
        <v>8194.5504000000001</v>
      </c>
      <c r="G117" s="8">
        <v>15649.373600000001</v>
      </c>
      <c r="H117" s="8">
        <f>+'Current &amp; Proposed Revenues'!D117*1.08+'Current &amp; Proposed Revenues'!F117*8.54</f>
        <v>10839.21</v>
      </c>
      <c r="I117" s="8">
        <f>(+'Current &amp; Proposed Revenues'!D117*0.79+'Current &amp; Proposed Revenues'!F117*2.14+'Current Revenues &amp; Distribution'!C117+'Current Revenues &amp; Distribution'!E117)*0.8</f>
        <v>3848.1308800000002</v>
      </c>
      <c r="J117" s="8">
        <f>(+'Current &amp; Proposed Revenues'!D117*0.79+'Current &amp; Proposed Revenues'!F117*2.14+'Current Revenues &amp; Distribution'!C117+'Current Revenues &amp; Distribution'!E117)*0.2</f>
        <v>962.03272000000004</v>
      </c>
      <c r="K117" s="8">
        <f t="shared" si="4"/>
        <v>15649.373599999999</v>
      </c>
    </row>
    <row r="118" spans="1:11" outlineLevel="2" x14ac:dyDescent="0.25">
      <c r="A118" s="1" t="s">
        <v>109</v>
      </c>
      <c r="B118" s="1" t="s">
        <v>115</v>
      </c>
      <c r="C118" s="8">
        <v>2.37</v>
      </c>
      <c r="D118" s="8">
        <v>6369.0891000000001</v>
      </c>
      <c r="E118" s="8">
        <v>0</v>
      </c>
      <c r="F118" s="8">
        <v>17888.893199999999</v>
      </c>
      <c r="G118" s="8">
        <v>24260.352299999999</v>
      </c>
      <c r="H118" s="8">
        <f>+'Current &amp; Proposed Revenues'!D118*1.08+'Current &amp; Proposed Revenues'!F118*8.54</f>
        <v>17982.819</v>
      </c>
      <c r="I118" s="8">
        <f>(+'Current &amp; Proposed Revenues'!D118*0.79+'Current &amp; Proposed Revenues'!F118*2.14+'Current Revenues &amp; Distribution'!C118+'Current Revenues &amp; Distribution'!E118)*0.8</f>
        <v>5022.02664</v>
      </c>
      <c r="J118" s="8">
        <f>(+'Current &amp; Proposed Revenues'!D118*0.79+'Current &amp; Proposed Revenues'!F118*2.14+'Current Revenues &amp; Distribution'!C118+'Current Revenues &amp; Distribution'!E118)*0.2</f>
        <v>1255.50666</v>
      </c>
      <c r="K118" s="8">
        <f t="shared" si="4"/>
        <v>24260.352299999999</v>
      </c>
    </row>
    <row r="119" spans="1:11" outlineLevel="2" x14ac:dyDescent="0.25">
      <c r="A119" s="1" t="s">
        <v>109</v>
      </c>
      <c r="B119" s="1" t="s">
        <v>116</v>
      </c>
      <c r="C119" s="8">
        <v>174.07650000000001</v>
      </c>
      <c r="D119" s="8">
        <v>3663.8910000000001</v>
      </c>
      <c r="E119" s="8">
        <v>0</v>
      </c>
      <c r="F119" s="8">
        <v>6700.2047999999995</v>
      </c>
      <c r="G119" s="8">
        <v>10538.1723</v>
      </c>
      <c r="H119" s="8">
        <f>+'Current &amp; Proposed Revenues'!D119*1.08+'Current &amp; Proposed Revenues'!F119*8.54</f>
        <v>7473.6983999999993</v>
      </c>
      <c r="I119" s="8">
        <f>(+'Current &amp; Proposed Revenues'!D119*0.79+'Current &amp; Proposed Revenues'!F119*2.14+'Current Revenues &amp; Distribution'!C119+'Current Revenues &amp; Distribution'!E119)*0.8</f>
        <v>2451.5791199999999</v>
      </c>
      <c r="J119" s="8">
        <f>(+'Current &amp; Proposed Revenues'!D119*0.79+'Current &amp; Proposed Revenues'!F119*2.14+'Current Revenues &amp; Distribution'!C119+'Current Revenues &amp; Distribution'!E119)*0.2</f>
        <v>612.89477999999997</v>
      </c>
      <c r="K119" s="8">
        <f t="shared" si="4"/>
        <v>10538.1723</v>
      </c>
    </row>
    <row r="120" spans="1:11" outlineLevel="2" x14ac:dyDescent="0.25">
      <c r="A120" s="1" t="s">
        <v>109</v>
      </c>
      <c r="B120" s="1" t="s">
        <v>117</v>
      </c>
      <c r="C120" s="8">
        <v>0</v>
      </c>
      <c r="D120" s="8">
        <v>0</v>
      </c>
      <c r="E120" s="8">
        <v>0</v>
      </c>
      <c r="F120" s="8">
        <v>1630.8359999999998</v>
      </c>
      <c r="G120" s="8">
        <v>1630.8359999999998</v>
      </c>
      <c r="H120" s="8">
        <f>+'Current &amp; Proposed Revenues'!D120*1.08+'Current &amp; Proposed Revenues'!F120*8.54</f>
        <v>1304.0579999999998</v>
      </c>
      <c r="I120" s="8">
        <f>(+'Current &amp; Proposed Revenues'!D120*0.79+'Current &amp; Proposed Revenues'!F120*2.14+'Current Revenues &amp; Distribution'!C120+'Current Revenues &amp; Distribution'!E120)*0.8</f>
        <v>261.42240000000004</v>
      </c>
      <c r="J120" s="8">
        <f>(+'Current &amp; Proposed Revenues'!D120*0.79+'Current &amp; Proposed Revenues'!F120*2.14+'Current Revenues &amp; Distribution'!C120+'Current Revenues &amp; Distribution'!E120)*0.2</f>
        <v>65.35560000000001</v>
      </c>
      <c r="K120" s="8">
        <f t="shared" si="4"/>
        <v>1630.836</v>
      </c>
    </row>
    <row r="121" spans="1:11" outlineLevel="2" x14ac:dyDescent="0.25">
      <c r="A121" s="1" t="s">
        <v>109</v>
      </c>
      <c r="B121" s="1" t="s">
        <v>118</v>
      </c>
      <c r="C121" s="8">
        <v>178.82440000000003</v>
      </c>
      <c r="D121" s="8">
        <v>3320.0541000000003</v>
      </c>
      <c r="E121" s="8">
        <v>0</v>
      </c>
      <c r="F121" s="8">
        <v>6006.1116000000002</v>
      </c>
      <c r="G121" s="8">
        <v>9504.9901000000009</v>
      </c>
      <c r="H121" s="8">
        <f>+'Current &amp; Proposed Revenues'!D121*1.08+'Current &amp; Proposed Revenues'!F121*8.54</f>
        <v>6720.1041999999998</v>
      </c>
      <c r="I121" s="8">
        <f>(+'Current &amp; Proposed Revenues'!D121*0.79+'Current &amp; Proposed Revenues'!F121*2.14+'Current Revenues &amp; Distribution'!C121+'Current Revenues &amp; Distribution'!E121)*0.8</f>
        <v>2227.9087200000004</v>
      </c>
      <c r="J121" s="8">
        <f>(+'Current &amp; Proposed Revenues'!D121*0.79+'Current &amp; Proposed Revenues'!F121*2.14+'Current Revenues &amp; Distribution'!C121+'Current Revenues &amp; Distribution'!E121)*0.2</f>
        <v>556.97718000000009</v>
      </c>
      <c r="K121" s="8">
        <f t="shared" si="4"/>
        <v>9504.9901000000009</v>
      </c>
    </row>
    <row r="122" spans="1:11" outlineLevel="2" x14ac:dyDescent="0.25">
      <c r="A122" s="1" t="s">
        <v>109</v>
      </c>
      <c r="B122" s="1" t="s">
        <v>119</v>
      </c>
      <c r="C122" s="8">
        <v>93.22</v>
      </c>
      <c r="D122" s="8">
        <v>5209.7638999999999</v>
      </c>
      <c r="E122" s="8">
        <v>0</v>
      </c>
      <c r="F122" s="8">
        <v>13851.105600000001</v>
      </c>
      <c r="G122" s="8">
        <v>19154.089500000002</v>
      </c>
      <c r="H122" s="8">
        <f>+'Current &amp; Proposed Revenues'!D122*1.08+'Current &amp; Proposed Revenues'!F122*8.54</f>
        <v>14084.544399999999</v>
      </c>
      <c r="I122" s="8">
        <f>(+'Current &amp; Proposed Revenues'!D122*0.79+'Current &amp; Proposed Revenues'!F122*2.14+'Current Revenues &amp; Distribution'!C122+'Current Revenues &amp; Distribution'!E122)*0.8</f>
        <v>4055.6360800000002</v>
      </c>
      <c r="J122" s="8">
        <f>(+'Current &amp; Proposed Revenues'!D122*0.79+'Current &amp; Proposed Revenues'!F122*2.14+'Current Revenues &amp; Distribution'!C122+'Current Revenues &amp; Distribution'!E122)*0.2</f>
        <v>1013.9090200000001</v>
      </c>
      <c r="K122" s="8">
        <f t="shared" si="4"/>
        <v>19154.089499999998</v>
      </c>
    </row>
    <row r="123" spans="1:11" outlineLevel="2" x14ac:dyDescent="0.25">
      <c r="A123" s="1" t="s">
        <v>109</v>
      </c>
      <c r="B123" s="1" t="s">
        <v>11</v>
      </c>
      <c r="C123" s="8">
        <v>0</v>
      </c>
      <c r="D123" s="8">
        <v>8561.2152999999998</v>
      </c>
      <c r="E123" s="8">
        <v>0</v>
      </c>
      <c r="F123" s="8">
        <v>14214.6528</v>
      </c>
      <c r="G123" s="8">
        <v>22775.8681</v>
      </c>
      <c r="H123" s="8">
        <f>+'Current &amp; Proposed Revenues'!D123*1.08+'Current &amp; Proposed Revenues'!F123*8.54</f>
        <v>16310.8436</v>
      </c>
      <c r="I123" s="8">
        <f>(+'Current &amp; Proposed Revenues'!D123*0.79+'Current &amp; Proposed Revenues'!F123*2.14+'Current Revenues &amp; Distribution'!C123+'Current Revenues &amp; Distribution'!E123)*0.8</f>
        <v>5172.0195999999996</v>
      </c>
      <c r="J123" s="8">
        <f>(+'Current &amp; Proposed Revenues'!D123*0.79+'Current &amp; Proposed Revenues'!F123*2.14+'Current Revenues &amp; Distribution'!C123+'Current Revenues &amp; Distribution'!E123)*0.2</f>
        <v>1293.0048999999999</v>
      </c>
      <c r="K123" s="8">
        <f t="shared" si="4"/>
        <v>22775.8681</v>
      </c>
    </row>
    <row r="124" spans="1:11" outlineLevel="2" x14ac:dyDescent="0.25">
      <c r="A124" s="1" t="s">
        <v>109</v>
      </c>
      <c r="B124" s="1" t="s">
        <v>120</v>
      </c>
      <c r="C124" s="8">
        <v>16.59</v>
      </c>
      <c r="D124" s="8">
        <v>5593.1139000000003</v>
      </c>
      <c r="E124" s="8">
        <v>0</v>
      </c>
      <c r="F124" s="8">
        <v>13859.97</v>
      </c>
      <c r="G124" s="8">
        <v>19469.673900000002</v>
      </c>
      <c r="H124" s="8">
        <f>+'Current &amp; Proposed Revenues'!D124*1.08+'Current &amp; Proposed Revenues'!F124*8.54</f>
        <v>14313.032599999999</v>
      </c>
      <c r="I124" s="8">
        <f>(+'Current &amp; Proposed Revenues'!D124*0.79+'Current &amp; Proposed Revenues'!F124*2.14+'Current Revenues &amp; Distribution'!C124+'Current Revenues &amp; Distribution'!E124)*0.8</f>
        <v>4125.31304</v>
      </c>
      <c r="J124" s="8">
        <f>(+'Current &amp; Proposed Revenues'!D124*0.79+'Current &amp; Proposed Revenues'!F124*2.14+'Current Revenues &amp; Distribution'!C124+'Current Revenues &amp; Distribution'!E124)*0.2</f>
        <v>1031.32826</v>
      </c>
      <c r="K124" s="8">
        <f t="shared" si="4"/>
        <v>19469.673899999998</v>
      </c>
    </row>
    <row r="125" spans="1:11" outlineLevel="2" x14ac:dyDescent="0.25">
      <c r="A125" s="1" t="s">
        <v>109</v>
      </c>
      <c r="B125" s="1" t="s">
        <v>121</v>
      </c>
      <c r="C125" s="8">
        <v>16.384599999999999</v>
      </c>
      <c r="D125" s="8">
        <v>3380.0250000000001</v>
      </c>
      <c r="E125" s="8">
        <v>0</v>
      </c>
      <c r="F125" s="8">
        <v>8021.9615999999996</v>
      </c>
      <c r="G125" s="8">
        <v>11418.3712</v>
      </c>
      <c r="H125" s="8">
        <f>+'Current &amp; Proposed Revenues'!D125*1.08+'Current &amp; Proposed Revenues'!F125*8.54</f>
        <v>8366.6647999999986</v>
      </c>
      <c r="I125" s="8">
        <f>(+'Current &amp; Proposed Revenues'!D125*0.79+'Current &amp; Proposed Revenues'!F125*2.14+'Current Revenues &amp; Distribution'!C125+'Current Revenues &amp; Distribution'!E125)*0.8</f>
        <v>2441.3651199999999</v>
      </c>
      <c r="J125" s="8">
        <f>(+'Current &amp; Proposed Revenues'!D125*0.79+'Current &amp; Proposed Revenues'!F125*2.14+'Current Revenues &amp; Distribution'!C125+'Current Revenues &amp; Distribution'!E125)*0.2</f>
        <v>610.34127999999998</v>
      </c>
      <c r="K125" s="8">
        <f t="shared" si="4"/>
        <v>11418.3712</v>
      </c>
    </row>
    <row r="126" spans="1:11" outlineLevel="2" x14ac:dyDescent="0.25">
      <c r="A126" s="1" t="s">
        <v>109</v>
      </c>
      <c r="B126" s="1" t="s">
        <v>122</v>
      </c>
      <c r="C126" s="8">
        <v>77.206700000000012</v>
      </c>
      <c r="D126" s="8">
        <v>6428.2746000000006</v>
      </c>
      <c r="E126" s="8">
        <v>0</v>
      </c>
      <c r="F126" s="8">
        <v>26365.502399999998</v>
      </c>
      <c r="G126" s="8">
        <v>32870.983699999997</v>
      </c>
      <c r="H126" s="8">
        <f>+'Current &amp; Proposed Revenues'!D126*1.08+'Current &amp; Proposed Revenues'!F126*8.54</f>
        <v>24795.113599999997</v>
      </c>
      <c r="I126" s="8">
        <f>(+'Current &amp; Proposed Revenues'!D126*0.79+'Current &amp; Proposed Revenues'!F126*2.14+'Current Revenues &amp; Distribution'!C126+'Current Revenues &amp; Distribution'!E126)*0.8</f>
        <v>6460.6960799999997</v>
      </c>
      <c r="J126" s="8">
        <f>(+'Current &amp; Proposed Revenues'!D126*0.79+'Current &amp; Proposed Revenues'!F126*2.14+'Current Revenues &amp; Distribution'!C126+'Current Revenues &amp; Distribution'!E126)*0.2</f>
        <v>1615.1740199999999</v>
      </c>
      <c r="K126" s="8">
        <f t="shared" si="4"/>
        <v>32870.983699999997</v>
      </c>
    </row>
    <row r="127" spans="1:11" outlineLevel="2" x14ac:dyDescent="0.25">
      <c r="A127" s="1" t="s">
        <v>109</v>
      </c>
      <c r="B127" s="1" t="s">
        <v>123</v>
      </c>
      <c r="C127" s="8">
        <v>58.46</v>
      </c>
      <c r="D127" s="8">
        <v>2527.6790000000001</v>
      </c>
      <c r="E127" s="8">
        <v>0</v>
      </c>
      <c r="F127" s="8">
        <v>6240.2171999999991</v>
      </c>
      <c r="G127" s="8">
        <v>8826.3561999999984</v>
      </c>
      <c r="H127" s="8">
        <f>+'Current &amp; Proposed Revenues'!D127*1.08+'Current &amp; Proposed Revenues'!F127*8.54</f>
        <v>6449.6725999999999</v>
      </c>
      <c r="I127" s="8">
        <f>(+'Current &amp; Proposed Revenues'!D127*0.79+'Current &amp; Proposed Revenues'!F127*2.14+'Current Revenues &amp; Distribution'!C127+'Current Revenues &amp; Distribution'!E127)*0.8</f>
        <v>1901.3468800000003</v>
      </c>
      <c r="J127" s="8">
        <f>(+'Current &amp; Proposed Revenues'!D127*0.79+'Current &amp; Proposed Revenues'!F127*2.14+'Current Revenues &amp; Distribution'!C127+'Current Revenues &amp; Distribution'!E127)*0.2</f>
        <v>475.33672000000007</v>
      </c>
      <c r="K127" s="8">
        <f t="shared" si="4"/>
        <v>8826.3562000000002</v>
      </c>
    </row>
    <row r="128" spans="1:11" outlineLevel="2" x14ac:dyDescent="0.25">
      <c r="A128" s="1" t="s">
        <v>109</v>
      </c>
      <c r="B128" s="1" t="s">
        <v>124</v>
      </c>
      <c r="C128" s="8">
        <v>0</v>
      </c>
      <c r="D128" s="8">
        <v>8379.7505000000001</v>
      </c>
      <c r="E128" s="8">
        <v>0</v>
      </c>
      <c r="F128" s="8">
        <v>17808.366000000002</v>
      </c>
      <c r="G128" s="8">
        <v>26188.116500000004</v>
      </c>
      <c r="H128" s="8">
        <f>+'Current &amp; Proposed Revenues'!D128*1.08+'Current &amp; Proposed Revenues'!F128*8.54</f>
        <v>19079.665000000001</v>
      </c>
      <c r="I128" s="8">
        <f>(+'Current &amp; Proposed Revenues'!D128*0.79+'Current &amp; Proposed Revenues'!F128*2.14+'Current Revenues &amp; Distribution'!C128+'Current Revenues &amp; Distribution'!E128)*0.8</f>
        <v>5686.7612000000008</v>
      </c>
      <c r="J128" s="8">
        <f>(+'Current &amp; Proposed Revenues'!D128*0.79+'Current &amp; Proposed Revenues'!F128*2.14+'Current Revenues &amp; Distribution'!C128+'Current Revenues &amp; Distribution'!E128)*0.2</f>
        <v>1421.6903000000002</v>
      </c>
      <c r="K128" s="8">
        <f t="shared" si="4"/>
        <v>26188.116500000004</v>
      </c>
    </row>
    <row r="129" spans="1:11" outlineLevel="2" x14ac:dyDescent="0.25">
      <c r="A129" s="1" t="s">
        <v>109</v>
      </c>
      <c r="B129" s="1" t="s">
        <v>125</v>
      </c>
      <c r="C129" s="8">
        <v>0</v>
      </c>
      <c r="D129" s="8">
        <v>2262.3820999999998</v>
      </c>
      <c r="E129" s="8">
        <v>0</v>
      </c>
      <c r="F129" s="8">
        <v>7500.5639999999994</v>
      </c>
      <c r="G129" s="8">
        <v>9762.9460999999992</v>
      </c>
      <c r="H129" s="8">
        <f>+'Current &amp; Proposed Revenues'!D129*1.08+'Current &amp; Proposed Revenues'!F129*8.54</f>
        <v>7304.2583999999988</v>
      </c>
      <c r="I129" s="8">
        <f>(+'Current &amp; Proposed Revenues'!D129*0.79+'Current &amp; Proposed Revenues'!F129*2.14+'Current Revenues &amp; Distribution'!C129+'Current Revenues &amp; Distribution'!E129)*0.8</f>
        <v>1966.9501600000001</v>
      </c>
      <c r="J129" s="8">
        <f>(+'Current &amp; Proposed Revenues'!D129*0.79+'Current &amp; Proposed Revenues'!F129*2.14+'Current Revenues &amp; Distribution'!C129+'Current Revenues &amp; Distribution'!E129)*0.2</f>
        <v>491.73754000000002</v>
      </c>
      <c r="K129" s="8">
        <f t="shared" si="4"/>
        <v>9762.9460999999992</v>
      </c>
    </row>
    <row r="130" spans="1:11" outlineLevel="2" x14ac:dyDescent="0.25">
      <c r="A130" s="1" t="s">
        <v>109</v>
      </c>
      <c r="B130" s="1" t="s">
        <v>126</v>
      </c>
      <c r="C130" s="8">
        <v>11.202199999999999</v>
      </c>
      <c r="D130" s="8">
        <v>10460.723900000001</v>
      </c>
      <c r="E130" s="8">
        <v>0</v>
      </c>
      <c r="F130" s="8">
        <v>29267.685600000001</v>
      </c>
      <c r="G130" s="8">
        <v>39739.611700000001</v>
      </c>
      <c r="H130" s="8">
        <f>+'Current &amp; Proposed Revenues'!D130*1.08+'Current &amp; Proposed Revenues'!F130*8.54</f>
        <v>29444.6744</v>
      </c>
      <c r="I130" s="8">
        <f>(+'Current &amp; Proposed Revenues'!D130*0.79+'Current &amp; Proposed Revenues'!F130*2.14+'Current Revenues &amp; Distribution'!C130+'Current Revenues &amp; Distribution'!E130)*0.8</f>
        <v>8235.9498400000011</v>
      </c>
      <c r="J130" s="8">
        <f>(+'Current &amp; Proposed Revenues'!D130*0.79+'Current &amp; Proposed Revenues'!F130*2.14+'Current Revenues &amp; Distribution'!C130+'Current Revenues &amp; Distribution'!E130)*0.2</f>
        <v>2058.9874600000003</v>
      </c>
      <c r="K130" s="8">
        <f t="shared" si="4"/>
        <v>39739.611700000009</v>
      </c>
    </row>
    <row r="131" spans="1:11" outlineLevel="2" x14ac:dyDescent="0.25">
      <c r="A131" s="1" t="s">
        <v>109</v>
      </c>
      <c r="B131" s="1" t="s">
        <v>127</v>
      </c>
      <c r="C131" s="8">
        <v>0</v>
      </c>
      <c r="D131" s="8">
        <v>0</v>
      </c>
      <c r="E131" s="8">
        <v>0</v>
      </c>
      <c r="F131" s="8">
        <v>1169.46</v>
      </c>
      <c r="G131" s="8">
        <v>1169.46</v>
      </c>
      <c r="H131" s="8">
        <f>+'Current &amp; Proposed Revenues'!D131*1.08+'Current &amp; Proposed Revenues'!F131*8.54</f>
        <v>935.12999999999988</v>
      </c>
      <c r="I131" s="8">
        <f>(+'Current &amp; Proposed Revenues'!D131*0.79+'Current &amp; Proposed Revenues'!F131*2.14+'Current Revenues &amp; Distribution'!C131+'Current Revenues &amp; Distribution'!E131)*0.8</f>
        <v>187.46400000000003</v>
      </c>
      <c r="J131" s="8">
        <f>(+'Current &amp; Proposed Revenues'!D131*0.79+'Current &amp; Proposed Revenues'!F131*2.14+'Current Revenues &amp; Distribution'!C131+'Current Revenues &amp; Distribution'!E131)*0.2</f>
        <v>46.866000000000007</v>
      </c>
      <c r="K131" s="8">
        <f t="shared" si="4"/>
        <v>1169.4599999999998</v>
      </c>
    </row>
    <row r="132" spans="1:11" outlineLevel="2" x14ac:dyDescent="0.25">
      <c r="A132" s="1" t="s">
        <v>109</v>
      </c>
      <c r="B132" s="1" t="s">
        <v>128</v>
      </c>
      <c r="C132" s="8">
        <v>22.515000000000001</v>
      </c>
      <c r="D132" s="8">
        <v>9720.3909000000003</v>
      </c>
      <c r="E132" s="8">
        <v>0</v>
      </c>
      <c r="F132" s="8">
        <v>9519.2975999999999</v>
      </c>
      <c r="G132" s="8">
        <v>19262.2035</v>
      </c>
      <c r="H132" s="8">
        <f>+'Current &amp; Proposed Revenues'!D132*1.08+'Current &amp; Proposed Revenues'!F132*8.54</f>
        <v>13225.788400000001</v>
      </c>
      <c r="I132" s="8">
        <f>(+'Current &amp; Proposed Revenues'!D132*0.79+'Current &amp; Proposed Revenues'!F132*2.14+'Current Revenues &amp; Distribution'!C132+'Current Revenues &amp; Distribution'!E132)*0.8</f>
        <v>4829.1320800000012</v>
      </c>
      <c r="J132" s="8">
        <f>(+'Current &amp; Proposed Revenues'!D132*0.79+'Current &amp; Proposed Revenues'!F132*2.14+'Current Revenues &amp; Distribution'!C132+'Current Revenues &amp; Distribution'!E132)*0.2</f>
        <v>1207.2830200000003</v>
      </c>
      <c r="K132" s="8">
        <f t="shared" si="4"/>
        <v>19262.2035</v>
      </c>
    </row>
    <row r="133" spans="1:11" outlineLevel="1" x14ac:dyDescent="0.25">
      <c r="A133" s="23" t="s">
        <v>1268</v>
      </c>
      <c r="B133" s="22"/>
      <c r="C133" s="8">
        <f t="shared" ref="C133:K133" si="7">SUBTOTAL(9,C113:C132)</f>
        <v>732.41690000000006</v>
      </c>
      <c r="D133" s="8">
        <f t="shared" si="7"/>
        <v>97348.029899999994</v>
      </c>
      <c r="E133" s="8">
        <f t="shared" si="7"/>
        <v>0.70620000000000005</v>
      </c>
      <c r="F133" s="8">
        <f t="shared" si="7"/>
        <v>252576.98040000003</v>
      </c>
      <c r="G133" s="8">
        <f t="shared" si="7"/>
        <v>350658.13339999999</v>
      </c>
      <c r="H133" s="8">
        <f t="shared" si="7"/>
        <v>258189.37779999999</v>
      </c>
      <c r="I133" s="8">
        <f t="shared" si="7"/>
        <v>73975.004480000003</v>
      </c>
      <c r="J133" s="8">
        <f t="shared" si="7"/>
        <v>18493.751120000001</v>
      </c>
      <c r="K133" s="8">
        <f t="shared" si="7"/>
        <v>350658.13339999999</v>
      </c>
    </row>
    <row r="134" spans="1:11" outlineLevel="2" x14ac:dyDescent="0.25">
      <c r="A134" s="1" t="s">
        <v>129</v>
      </c>
      <c r="B134" s="1" t="s">
        <v>130</v>
      </c>
      <c r="C134" s="8">
        <v>158</v>
      </c>
      <c r="D134" s="8">
        <v>678.81000000000006</v>
      </c>
      <c r="E134" s="8">
        <v>342.40000000000003</v>
      </c>
      <c r="F134" s="8">
        <v>1687.44</v>
      </c>
      <c r="G134" s="8">
        <v>2866.65</v>
      </c>
      <c r="H134" s="8">
        <f>+'Current &amp; Proposed Revenues'!D134*1.08+'Current &amp; Proposed Revenues'!F134*8.54</f>
        <v>1741.36</v>
      </c>
      <c r="I134" s="8">
        <f>(+'Current &amp; Proposed Revenues'!D134*0.79+'Current &amp; Proposed Revenues'!F134*2.14+'Current Revenues &amp; Distribution'!C134+'Current Revenues &amp; Distribution'!E134)*0.8</f>
        <v>900.2320000000002</v>
      </c>
      <c r="J134" s="8">
        <f>(+'Current &amp; Proposed Revenues'!D134*0.79+'Current &amp; Proposed Revenues'!F134*2.14+'Current Revenues &amp; Distribution'!C134+'Current Revenues &amp; Distribution'!E134)*0.2</f>
        <v>225.05800000000005</v>
      </c>
      <c r="K134" s="8">
        <f t="shared" si="4"/>
        <v>2866.65</v>
      </c>
    </row>
    <row r="135" spans="1:11" outlineLevel="2" x14ac:dyDescent="0.25">
      <c r="A135" s="1" t="s">
        <v>129</v>
      </c>
      <c r="B135" s="1" t="s">
        <v>131</v>
      </c>
      <c r="C135" s="8">
        <v>449.09920000000005</v>
      </c>
      <c r="D135" s="8">
        <v>493.86700000000008</v>
      </c>
      <c r="E135" s="8">
        <v>248.24</v>
      </c>
      <c r="F135" s="8">
        <v>2242.7999999999997</v>
      </c>
      <c r="G135" s="8">
        <v>3434.0061999999998</v>
      </c>
      <c r="H135" s="8">
        <f>+'Current &amp; Proposed Revenues'!D135*1.08+'Current &amp; Proposed Revenues'!F135*8.54</f>
        <v>2078.6279999999997</v>
      </c>
      <c r="I135" s="8">
        <f>(+'Current &amp; Proposed Revenues'!D135*0.79+'Current &amp; Proposed Revenues'!F135*2.14+'Current Revenues &amp; Distribution'!C135+'Current Revenues &amp; Distribution'!E135)*0.8</f>
        <v>1084.3025600000001</v>
      </c>
      <c r="J135" s="8">
        <f>(+'Current &amp; Proposed Revenues'!D135*0.79+'Current &amp; Proposed Revenues'!F135*2.14+'Current Revenues &amp; Distribution'!C135+'Current Revenues &amp; Distribution'!E135)*0.2</f>
        <v>271.07564000000002</v>
      </c>
      <c r="K135" s="8">
        <f t="shared" si="4"/>
        <v>3434.0061999999998</v>
      </c>
    </row>
    <row r="136" spans="1:11" outlineLevel="2" x14ac:dyDescent="0.25">
      <c r="A136" s="1" t="s">
        <v>129</v>
      </c>
      <c r="B136" s="1" t="s">
        <v>132</v>
      </c>
      <c r="C136" s="8">
        <v>120.08000000000001</v>
      </c>
      <c r="D136" s="8">
        <v>838.75109999999995</v>
      </c>
      <c r="E136" s="8">
        <v>0</v>
      </c>
      <c r="F136" s="8">
        <v>5666.380799999999</v>
      </c>
      <c r="G136" s="8">
        <v>6625.2118999999993</v>
      </c>
      <c r="H136" s="8">
        <f>+'Current &amp; Proposed Revenues'!D136*1.08+'Current &amp; Proposed Revenues'!F136*8.54</f>
        <v>5015.3947999999991</v>
      </c>
      <c r="I136" s="8">
        <f>(+'Current &amp; Proposed Revenues'!D136*0.79+'Current &amp; Proposed Revenues'!F136*2.14+'Current Revenues &amp; Distribution'!C136+'Current Revenues &amp; Distribution'!E136)*0.8</f>
        <v>1287.8536800000002</v>
      </c>
      <c r="J136" s="8">
        <f>(+'Current &amp; Proposed Revenues'!D136*0.79+'Current &amp; Proposed Revenues'!F136*2.14+'Current Revenues &amp; Distribution'!C136+'Current Revenues &amp; Distribution'!E136)*0.2</f>
        <v>321.96342000000004</v>
      </c>
      <c r="K136" s="8">
        <f t="shared" si="4"/>
        <v>6625.2118999999993</v>
      </c>
    </row>
    <row r="137" spans="1:11" outlineLevel="2" x14ac:dyDescent="0.25">
      <c r="A137" s="1" t="s">
        <v>129</v>
      </c>
      <c r="B137" s="1" t="s">
        <v>133</v>
      </c>
      <c r="C137" s="8">
        <v>205.66069999999999</v>
      </c>
      <c r="D137" s="8">
        <v>694.33661000000006</v>
      </c>
      <c r="E137" s="8">
        <v>0</v>
      </c>
      <c r="F137" s="8">
        <v>5617.68</v>
      </c>
      <c r="G137" s="8">
        <v>6517.67731</v>
      </c>
      <c r="H137" s="8">
        <f>+'Current &amp; Proposed Revenues'!D137*1.08+'Current &amp; Proposed Revenues'!F137*8.54</f>
        <v>4893.0472399999999</v>
      </c>
      <c r="I137" s="8">
        <f>(+'Current &amp; Proposed Revenues'!D137*0.79+'Current &amp; Proposed Revenues'!F137*2.14+'Current Revenues &amp; Distribution'!C137+'Current Revenues &amp; Distribution'!E137)*0.8</f>
        <v>1299.704056</v>
      </c>
      <c r="J137" s="8">
        <f>(+'Current &amp; Proposed Revenues'!D137*0.79+'Current &amp; Proposed Revenues'!F137*2.14+'Current Revenues &amp; Distribution'!C137+'Current Revenues &amp; Distribution'!E137)*0.2</f>
        <v>324.92601400000001</v>
      </c>
      <c r="K137" s="8">
        <f t="shared" si="4"/>
        <v>6517.67731</v>
      </c>
    </row>
    <row r="138" spans="1:11" outlineLevel="2" x14ac:dyDescent="0.25">
      <c r="A138" s="1" t="s">
        <v>129</v>
      </c>
      <c r="B138" s="1" t="s">
        <v>134</v>
      </c>
      <c r="C138" s="8">
        <v>260.7</v>
      </c>
      <c r="D138" s="8">
        <v>187</v>
      </c>
      <c r="E138" s="8">
        <v>165.85000000000002</v>
      </c>
      <c r="F138" s="8">
        <v>4197.24</v>
      </c>
      <c r="G138" s="8">
        <v>4810.79</v>
      </c>
      <c r="H138" s="8">
        <f>+'Current &amp; Proposed Revenues'!D138*1.08+'Current &amp; Proposed Revenues'!F138*8.54</f>
        <v>3464.22</v>
      </c>
      <c r="I138" s="8">
        <f>(+'Current &amp; Proposed Revenues'!D138*0.79+'Current &amp; Proposed Revenues'!F138*2.14+'Current Revenues &amp; Distribution'!C138+'Current Revenues &amp; Distribution'!E138)*0.8</f>
        <v>1077.2560000000001</v>
      </c>
      <c r="J138" s="8">
        <f>(+'Current &amp; Proposed Revenues'!D138*0.79+'Current &amp; Proposed Revenues'!F138*2.14+'Current Revenues &amp; Distribution'!C138+'Current Revenues &amp; Distribution'!E138)*0.2</f>
        <v>269.31400000000002</v>
      </c>
      <c r="K138" s="8">
        <f t="shared" si="4"/>
        <v>4810.79</v>
      </c>
    </row>
    <row r="139" spans="1:11" outlineLevel="2" x14ac:dyDescent="0.25">
      <c r="A139" s="1" t="s">
        <v>129</v>
      </c>
      <c r="B139" s="1" t="s">
        <v>9</v>
      </c>
      <c r="C139" s="8">
        <v>122.9003</v>
      </c>
      <c r="D139" s="8">
        <v>1895.2263</v>
      </c>
      <c r="E139" s="8">
        <v>243.53200000000001</v>
      </c>
      <c r="F139" s="8">
        <v>4228.9596000000001</v>
      </c>
      <c r="G139" s="8">
        <v>6490.6182000000008</v>
      </c>
      <c r="H139" s="8">
        <f>+'Current &amp; Proposed Revenues'!D139*1.08+'Current &amp; Proposed Revenues'!F139*8.54</f>
        <v>4476.1530000000002</v>
      </c>
      <c r="I139" s="8">
        <f>(+'Current &amp; Proposed Revenues'!D139*0.79+'Current &amp; Proposed Revenues'!F139*2.14+'Current Revenues &amp; Distribution'!C139+'Current Revenues &amp; Distribution'!E139)*0.8</f>
        <v>1611.5721600000002</v>
      </c>
      <c r="J139" s="8">
        <f>(+'Current &amp; Proposed Revenues'!D139*0.79+'Current &amp; Proposed Revenues'!F139*2.14+'Current Revenues &amp; Distribution'!C139+'Current Revenues &amp; Distribution'!E139)*0.2</f>
        <v>402.89304000000004</v>
      </c>
      <c r="K139" s="8">
        <f t="shared" ref="K139:K205" si="8">SUM(H139:J139)</f>
        <v>6490.6181999999999</v>
      </c>
    </row>
    <row r="140" spans="1:11" outlineLevel="2" x14ac:dyDescent="0.25">
      <c r="A140" s="1" t="s">
        <v>129</v>
      </c>
      <c r="B140" s="1" t="s">
        <v>135</v>
      </c>
      <c r="C140" s="8">
        <v>352.97200000000004</v>
      </c>
      <c r="D140" s="8">
        <v>1888.7187000000001</v>
      </c>
      <c r="E140" s="8">
        <v>682.66000000000008</v>
      </c>
      <c r="F140" s="8">
        <v>10276.296</v>
      </c>
      <c r="G140" s="8">
        <v>13200.646700000001</v>
      </c>
      <c r="H140" s="8">
        <f>+'Current &amp; Proposed Revenues'!D140*1.08+'Current &amp; Proposed Revenues'!F140*8.54</f>
        <v>9307.9987999999994</v>
      </c>
      <c r="I140" s="8">
        <f>(+'Current &amp; Proposed Revenues'!D140*0.79+'Current &amp; Proposed Revenues'!F140*2.14+'Current Revenues &amp; Distribution'!C140+'Current Revenues &amp; Distribution'!E140)*0.8</f>
        <v>3114.1183200000009</v>
      </c>
      <c r="J140" s="8">
        <f>(+'Current &amp; Proposed Revenues'!D140*0.79+'Current &amp; Proposed Revenues'!F140*2.14+'Current Revenues &amp; Distribution'!C140+'Current Revenues &amp; Distribution'!E140)*0.2</f>
        <v>778.52958000000024</v>
      </c>
      <c r="K140" s="8">
        <f t="shared" si="8"/>
        <v>13200.646700000001</v>
      </c>
    </row>
    <row r="141" spans="1:11" outlineLevel="2" x14ac:dyDescent="0.25">
      <c r="A141" s="1" t="s">
        <v>129</v>
      </c>
      <c r="B141" s="1" t="s">
        <v>11</v>
      </c>
      <c r="C141" s="8">
        <v>639.7183</v>
      </c>
      <c r="D141" s="8">
        <v>708.73</v>
      </c>
      <c r="E141" s="8">
        <v>492.20000000000005</v>
      </c>
      <c r="F141" s="8">
        <v>3131.5896000000002</v>
      </c>
      <c r="G141" s="8">
        <v>4972.2379000000001</v>
      </c>
      <c r="H141" s="8">
        <f>+'Current &amp; Proposed Revenues'!D141*1.08+'Current &amp; Proposed Revenues'!F141*8.54</f>
        <v>2913.4187999999999</v>
      </c>
      <c r="I141" s="8">
        <f>(+'Current &amp; Proposed Revenues'!D141*0.79+'Current &amp; Proposed Revenues'!F141*2.14+'Current Revenues &amp; Distribution'!C141+'Current Revenues &amp; Distribution'!E141)*0.8</f>
        <v>1647.0552800000003</v>
      </c>
      <c r="J141" s="8">
        <f>(+'Current &amp; Proposed Revenues'!D141*0.79+'Current &amp; Proposed Revenues'!F141*2.14+'Current Revenues &amp; Distribution'!C141+'Current Revenues &amp; Distribution'!E141)*0.2</f>
        <v>411.76382000000007</v>
      </c>
      <c r="K141" s="8">
        <f t="shared" si="8"/>
        <v>4972.2379000000001</v>
      </c>
    </row>
    <row r="142" spans="1:11" outlineLevel="2" x14ac:dyDescent="0.25">
      <c r="A142" s="1" t="s">
        <v>129</v>
      </c>
      <c r="B142" s="1" t="s">
        <v>136</v>
      </c>
      <c r="C142" s="8">
        <v>260.226</v>
      </c>
      <c r="D142" s="8">
        <v>525.02120000000002</v>
      </c>
      <c r="E142" s="8">
        <v>171.20000000000002</v>
      </c>
      <c r="F142" s="8">
        <v>192.24</v>
      </c>
      <c r="G142" s="8">
        <v>1148.6872000000001</v>
      </c>
      <c r="H142" s="8">
        <f>+'Current &amp; Proposed Revenues'!D142*1.08+'Current &amp; Proposed Revenues'!F142*8.54</f>
        <v>456.94079999999997</v>
      </c>
      <c r="I142" s="8">
        <f>(+'Current &amp; Proposed Revenues'!D142*0.79+'Current &amp; Proposed Revenues'!F142*2.14+'Current Revenues &amp; Distribution'!C142+'Current Revenues &amp; Distribution'!E142)*0.8</f>
        <v>553.39711999999997</v>
      </c>
      <c r="J142" s="8">
        <f>(+'Current &amp; Proposed Revenues'!D142*0.79+'Current &amp; Proposed Revenues'!F142*2.14+'Current Revenues &amp; Distribution'!C142+'Current Revenues &amp; Distribution'!E142)*0.2</f>
        <v>138.34927999999999</v>
      </c>
      <c r="K142" s="8">
        <f t="shared" si="8"/>
        <v>1148.6871999999998</v>
      </c>
    </row>
    <row r="143" spans="1:11" outlineLevel="2" x14ac:dyDescent="0.25">
      <c r="A143" s="1" t="s">
        <v>129</v>
      </c>
      <c r="B143" s="1" t="s">
        <v>137</v>
      </c>
      <c r="C143" s="8">
        <v>273.5059</v>
      </c>
      <c r="D143" s="8">
        <v>921.66690000000006</v>
      </c>
      <c r="E143" s="8">
        <v>309.44400000000002</v>
      </c>
      <c r="F143" s="8">
        <v>6229.6439999999993</v>
      </c>
      <c r="G143" s="8">
        <v>7734.2607999999991</v>
      </c>
      <c r="H143" s="8">
        <f>+'Current &amp; Proposed Revenues'!D143*1.08+'Current &amp; Proposed Revenues'!F143*8.54</f>
        <v>5513.681599999999</v>
      </c>
      <c r="I143" s="8">
        <f>(+'Current &amp; Proposed Revenues'!D143*0.79+'Current &amp; Proposed Revenues'!F143*2.14+'Current Revenues &amp; Distribution'!C143+'Current Revenues &amp; Distribution'!E143)*0.8</f>
        <v>1776.4633600000002</v>
      </c>
      <c r="J143" s="8">
        <f>(+'Current &amp; Proposed Revenues'!D143*0.79+'Current &amp; Proposed Revenues'!F143*2.14+'Current Revenues &amp; Distribution'!C143+'Current Revenues &amp; Distribution'!E143)*0.2</f>
        <v>444.11584000000005</v>
      </c>
      <c r="K143" s="8">
        <f t="shared" si="8"/>
        <v>7734.2608</v>
      </c>
    </row>
    <row r="144" spans="1:11" outlineLevel="2" x14ac:dyDescent="0.25">
      <c r="A144" s="1" t="s">
        <v>129</v>
      </c>
      <c r="B144" s="1" t="s">
        <v>138</v>
      </c>
      <c r="C144" s="8">
        <v>385.52000000000004</v>
      </c>
      <c r="D144" s="8">
        <v>2575.1770000000001</v>
      </c>
      <c r="E144" s="8">
        <v>845.30000000000007</v>
      </c>
      <c r="F144" s="8">
        <v>15817.08</v>
      </c>
      <c r="G144" s="8">
        <v>19623.077000000001</v>
      </c>
      <c r="H144" s="8">
        <f>+'Current &amp; Proposed Revenues'!D144*1.08+'Current &amp; Proposed Revenues'!F144*8.54</f>
        <v>14135.007999999998</v>
      </c>
      <c r="I144" s="8">
        <f>(+'Current &amp; Proposed Revenues'!D144*0.79+'Current &amp; Proposed Revenues'!F144*2.14+'Current Revenues &amp; Distribution'!C144+'Current Revenues &amp; Distribution'!E144)*0.8</f>
        <v>4390.4552000000003</v>
      </c>
      <c r="J144" s="8">
        <f>(+'Current &amp; Proposed Revenues'!D144*0.79+'Current &amp; Proposed Revenues'!F144*2.14+'Current Revenues &amp; Distribution'!C144+'Current Revenues &amp; Distribution'!E144)*0.2</f>
        <v>1097.6138000000001</v>
      </c>
      <c r="K144" s="8">
        <f t="shared" si="8"/>
        <v>19623.076999999997</v>
      </c>
    </row>
    <row r="145" spans="1:11" outlineLevel="2" x14ac:dyDescent="0.25">
      <c r="A145" s="1" t="s">
        <v>129</v>
      </c>
      <c r="B145" s="1" t="s">
        <v>139</v>
      </c>
      <c r="C145" s="8">
        <v>189.60000000000002</v>
      </c>
      <c r="D145" s="8">
        <v>759.44440000000009</v>
      </c>
      <c r="E145" s="8">
        <v>0</v>
      </c>
      <c r="F145" s="8">
        <v>7800.3516</v>
      </c>
      <c r="G145" s="8">
        <v>8749.3960000000006</v>
      </c>
      <c r="H145" s="8">
        <f>+'Current &amp; Proposed Revenues'!D145*1.08+'Current &amp; Proposed Revenues'!F145*8.54</f>
        <v>6675.969399999999</v>
      </c>
      <c r="I145" s="8">
        <f>(+'Current &amp; Proposed Revenues'!D145*0.79+'Current &amp; Proposed Revenues'!F145*2.14+'Current Revenues &amp; Distribution'!C145+'Current Revenues &amp; Distribution'!E145)*0.8</f>
        <v>1658.7412800000002</v>
      </c>
      <c r="J145" s="8">
        <f>(+'Current &amp; Proposed Revenues'!D145*0.79+'Current &amp; Proposed Revenues'!F145*2.14+'Current Revenues &amp; Distribution'!C145+'Current Revenues &amp; Distribution'!E145)*0.2</f>
        <v>414.68532000000005</v>
      </c>
      <c r="K145" s="8">
        <f t="shared" si="8"/>
        <v>8749.3960000000006</v>
      </c>
    </row>
    <row r="146" spans="1:11" outlineLevel="2" x14ac:dyDescent="0.25">
      <c r="A146" s="1" t="s">
        <v>129</v>
      </c>
      <c r="B146" s="1" t="s">
        <v>140</v>
      </c>
      <c r="C146" s="8">
        <v>260.7</v>
      </c>
      <c r="D146" s="8">
        <v>803.96910000000003</v>
      </c>
      <c r="E146" s="8">
        <v>171.20000000000002</v>
      </c>
      <c r="F146" s="8">
        <v>0</v>
      </c>
      <c r="G146" s="8">
        <v>1235.8691000000001</v>
      </c>
      <c r="H146" s="8">
        <f>+'Current &amp; Proposed Revenues'!D146*1.08+'Current &amp; Proposed Revenues'!F146*8.54</f>
        <v>464.32440000000003</v>
      </c>
      <c r="I146" s="8">
        <f>(+'Current &amp; Proposed Revenues'!D146*0.79+'Current &amp; Proposed Revenues'!F146*2.14+'Current Revenues &amp; Distribution'!C146+'Current Revenues &amp; Distribution'!E146)*0.8</f>
        <v>617.23576000000003</v>
      </c>
      <c r="J146" s="8">
        <f>(+'Current &amp; Proposed Revenues'!D146*0.79+'Current &amp; Proposed Revenues'!F146*2.14+'Current Revenues &amp; Distribution'!C146+'Current Revenues &amp; Distribution'!E146)*0.2</f>
        <v>154.30894000000001</v>
      </c>
      <c r="K146" s="8">
        <f t="shared" si="8"/>
        <v>1235.8690999999999</v>
      </c>
    </row>
    <row r="147" spans="1:11" outlineLevel="2" x14ac:dyDescent="0.25">
      <c r="A147" s="1" t="s">
        <v>129</v>
      </c>
      <c r="B147" s="1" t="s">
        <v>105</v>
      </c>
      <c r="C147" s="8">
        <v>190.06610000000001</v>
      </c>
      <c r="D147" s="8">
        <v>2074.3162000000002</v>
      </c>
      <c r="E147" s="8">
        <v>49.220000000000006</v>
      </c>
      <c r="F147" s="8">
        <v>10633.9692</v>
      </c>
      <c r="G147" s="8">
        <v>12947.5715</v>
      </c>
      <c r="H147" s="8">
        <f>+'Current &amp; Proposed Revenues'!D147*1.08+'Current &amp; Proposed Revenues'!F147*8.54</f>
        <v>9701.1934000000001</v>
      </c>
      <c r="I147" s="8">
        <f>(+'Current &amp; Proposed Revenues'!D147*0.79+'Current &amp; Proposed Revenues'!F147*2.14+'Current Revenues &amp; Distribution'!C147+'Current Revenues &amp; Distribution'!E147)*0.8</f>
        <v>2597.10248</v>
      </c>
      <c r="J147" s="8">
        <f>(+'Current &amp; Proposed Revenues'!D147*0.79+'Current &amp; Proposed Revenues'!F147*2.14+'Current Revenues &amp; Distribution'!C147+'Current Revenues &amp; Distribution'!E147)*0.2</f>
        <v>649.27562</v>
      </c>
      <c r="K147" s="8">
        <f t="shared" si="8"/>
        <v>12947.5715</v>
      </c>
    </row>
    <row r="148" spans="1:11" outlineLevel="2" x14ac:dyDescent="0.25">
      <c r="A148" s="1" t="s">
        <v>129</v>
      </c>
      <c r="B148" s="1" t="s">
        <v>141</v>
      </c>
      <c r="C148" s="8">
        <v>218.83</v>
      </c>
      <c r="D148" s="8">
        <v>293.59000000000003</v>
      </c>
      <c r="E148" s="8">
        <v>314.58000000000004</v>
      </c>
      <c r="F148" s="8">
        <v>2424.36</v>
      </c>
      <c r="G148" s="8">
        <v>3251.36</v>
      </c>
      <c r="H148" s="8">
        <f>+'Current &amp; Proposed Revenues'!D148*1.08+'Current &amp; Proposed Revenues'!F148*8.54</f>
        <v>2108.14</v>
      </c>
      <c r="I148" s="8">
        <f>(+'Current &amp; Proposed Revenues'!D148*0.79+'Current &amp; Proposed Revenues'!F148*2.14+'Current Revenues &amp; Distribution'!C148+'Current Revenues &amp; Distribution'!E148)*0.8</f>
        <v>914.57600000000025</v>
      </c>
      <c r="J148" s="8">
        <f>(+'Current &amp; Proposed Revenues'!D148*0.79+'Current &amp; Proposed Revenues'!F148*2.14+'Current Revenues &amp; Distribution'!C148+'Current Revenues &amp; Distribution'!E148)*0.2</f>
        <v>228.64400000000006</v>
      </c>
      <c r="K148" s="8">
        <f t="shared" si="8"/>
        <v>3251.3600000000006</v>
      </c>
    </row>
    <row r="149" spans="1:11" outlineLevel="2" x14ac:dyDescent="0.25">
      <c r="A149" s="1" t="s">
        <v>129</v>
      </c>
      <c r="B149" s="1" t="s">
        <v>142</v>
      </c>
      <c r="C149" s="8">
        <v>66.596999999999994</v>
      </c>
      <c r="D149" s="8">
        <v>672.93820000000005</v>
      </c>
      <c r="E149" s="8">
        <v>0</v>
      </c>
      <c r="F149" s="8">
        <v>3823.44</v>
      </c>
      <c r="G149" s="8">
        <v>4562.9751999999999</v>
      </c>
      <c r="H149" s="8">
        <f>+'Current &amp; Proposed Revenues'!D149*1.08+'Current &amp; Proposed Revenues'!F149*8.54</f>
        <v>3445.9687999999996</v>
      </c>
      <c r="I149" s="8">
        <f>(+'Current &amp; Proposed Revenues'!D149*0.79+'Current &amp; Proposed Revenues'!F149*2.14+'Current Revenues &amp; Distribution'!C149+'Current Revenues &amp; Distribution'!E149)*0.8</f>
        <v>893.60512000000006</v>
      </c>
      <c r="J149" s="8">
        <f>(+'Current &amp; Proposed Revenues'!D149*0.79+'Current &amp; Proposed Revenues'!F149*2.14+'Current Revenues &amp; Distribution'!C149+'Current Revenues &amp; Distribution'!E149)*0.2</f>
        <v>223.40128000000001</v>
      </c>
      <c r="K149" s="8">
        <f t="shared" si="8"/>
        <v>4562.9751999999999</v>
      </c>
    </row>
    <row r="150" spans="1:11" outlineLevel="2" x14ac:dyDescent="0.25">
      <c r="A150" s="1" t="s">
        <v>129</v>
      </c>
      <c r="B150" s="1" t="s">
        <v>143</v>
      </c>
      <c r="C150" s="8">
        <v>22.91</v>
      </c>
      <c r="D150" s="8">
        <v>400.18</v>
      </c>
      <c r="E150" s="8">
        <v>265.36</v>
      </c>
      <c r="F150" s="8">
        <v>1697.0519999999999</v>
      </c>
      <c r="G150" s="8">
        <v>2385.502</v>
      </c>
      <c r="H150" s="8">
        <f>+'Current &amp; Proposed Revenues'!D150*1.08+'Current &amp; Proposed Revenues'!F150*8.54</f>
        <v>1588.1259999999997</v>
      </c>
      <c r="I150" s="8">
        <f>(+'Current &amp; Proposed Revenues'!D150*0.79+'Current &amp; Proposed Revenues'!F150*2.14+'Current Revenues &amp; Distribution'!C150+'Current Revenues &amp; Distribution'!E150)*0.8</f>
        <v>637.90080000000012</v>
      </c>
      <c r="J150" s="8">
        <f>(+'Current &amp; Proposed Revenues'!D150*0.79+'Current &amp; Proposed Revenues'!F150*2.14+'Current Revenues &amp; Distribution'!C150+'Current Revenues &amp; Distribution'!E150)*0.2</f>
        <v>159.47520000000003</v>
      </c>
      <c r="K150" s="8">
        <f t="shared" si="8"/>
        <v>2385.5019999999995</v>
      </c>
    </row>
    <row r="151" spans="1:11" outlineLevel="2" x14ac:dyDescent="0.25">
      <c r="A151" s="1" t="s">
        <v>129</v>
      </c>
      <c r="B151" s="1" t="s">
        <v>144</v>
      </c>
      <c r="C151" s="8">
        <v>92.382599999999996</v>
      </c>
      <c r="D151" s="8">
        <v>838.60149999999999</v>
      </c>
      <c r="E151" s="8">
        <v>173.83220000000003</v>
      </c>
      <c r="F151" s="8">
        <v>854.4</v>
      </c>
      <c r="G151" s="8">
        <v>1959.2163</v>
      </c>
      <c r="H151" s="8">
        <f>+'Current &amp; Proposed Revenues'!D151*1.08+'Current &amp; Proposed Revenues'!F151*8.54</f>
        <v>1167.5259999999998</v>
      </c>
      <c r="I151" s="8">
        <f>(+'Current &amp; Proposed Revenues'!D151*0.79+'Current &amp; Proposed Revenues'!F151*2.14+'Current Revenues &amp; Distribution'!C151+'Current Revenues &amp; Distribution'!E151)*0.8</f>
        <v>633.35224000000017</v>
      </c>
      <c r="J151" s="8">
        <f>(+'Current &amp; Proposed Revenues'!D151*0.79+'Current &amp; Proposed Revenues'!F151*2.14+'Current Revenues &amp; Distribution'!C151+'Current Revenues &amp; Distribution'!E151)*0.2</f>
        <v>158.33806000000004</v>
      </c>
      <c r="K151" s="8">
        <f t="shared" si="8"/>
        <v>1959.2163</v>
      </c>
    </row>
    <row r="152" spans="1:11" outlineLevel="2" x14ac:dyDescent="0.25">
      <c r="A152" s="1" t="s">
        <v>129</v>
      </c>
      <c r="B152" s="1" t="s">
        <v>145</v>
      </c>
      <c r="C152" s="8">
        <v>307.50749999999999</v>
      </c>
      <c r="D152" s="8">
        <v>539.1771</v>
      </c>
      <c r="E152" s="8">
        <v>770.40000000000009</v>
      </c>
      <c r="F152" s="8">
        <v>3693.6780000000003</v>
      </c>
      <c r="G152" s="8">
        <v>5310.7626</v>
      </c>
      <c r="H152" s="8">
        <f>+'Current &amp; Proposed Revenues'!D152*1.08+'Current &amp; Proposed Revenues'!F152*8.54</f>
        <v>3264.9553999999998</v>
      </c>
      <c r="I152" s="8">
        <f>(+'Current &amp; Proposed Revenues'!D152*0.79+'Current &amp; Proposed Revenues'!F152*2.14+'Current Revenues &amp; Distribution'!C152+'Current Revenues &amp; Distribution'!E152)*0.8</f>
        <v>1636.6457600000003</v>
      </c>
      <c r="J152" s="8">
        <f>(+'Current &amp; Proposed Revenues'!D152*0.79+'Current &amp; Proposed Revenues'!F152*2.14+'Current Revenues &amp; Distribution'!C152+'Current Revenues &amp; Distribution'!E152)*0.2</f>
        <v>409.16144000000008</v>
      </c>
      <c r="K152" s="8">
        <f t="shared" si="8"/>
        <v>5310.7626</v>
      </c>
    </row>
    <row r="153" spans="1:11" outlineLevel="2" x14ac:dyDescent="0.25">
      <c r="A153" s="1" t="s">
        <v>129</v>
      </c>
      <c r="B153" s="1" t="s">
        <v>146</v>
      </c>
      <c r="C153" s="8">
        <v>59.329000000000001</v>
      </c>
      <c r="D153" s="8">
        <v>1435.6925000000001</v>
      </c>
      <c r="E153" s="8">
        <v>460.31400000000002</v>
      </c>
      <c r="F153" s="8">
        <v>3656.7251999999999</v>
      </c>
      <c r="G153" s="8">
        <v>5612.0607</v>
      </c>
      <c r="H153" s="8">
        <f>+'Current &amp; Proposed Revenues'!D153*1.08+'Current &amp; Proposed Revenues'!F153*8.54</f>
        <v>3753.1805999999997</v>
      </c>
      <c r="I153" s="8">
        <f>(+'Current &amp; Proposed Revenues'!D153*0.79+'Current &amp; Proposed Revenues'!F153*2.14+'Current Revenues &amp; Distribution'!C153+'Current Revenues &amp; Distribution'!E153)*0.8</f>
        <v>1487.1040800000001</v>
      </c>
      <c r="J153" s="8">
        <f>(+'Current &amp; Proposed Revenues'!D153*0.79+'Current &amp; Proposed Revenues'!F153*2.14+'Current Revenues &amp; Distribution'!C153+'Current Revenues &amp; Distribution'!E153)*0.2</f>
        <v>371.77602000000002</v>
      </c>
      <c r="K153" s="8">
        <f t="shared" si="8"/>
        <v>5612.0607</v>
      </c>
    </row>
    <row r="154" spans="1:11" outlineLevel="2" x14ac:dyDescent="0.25">
      <c r="A154" s="1" t="s">
        <v>129</v>
      </c>
      <c r="B154" s="1" t="s">
        <v>147</v>
      </c>
      <c r="C154" s="8">
        <v>0</v>
      </c>
      <c r="D154" s="8">
        <v>407.66</v>
      </c>
      <c r="E154" s="8">
        <v>0</v>
      </c>
      <c r="F154" s="8">
        <v>1461.8783999999998</v>
      </c>
      <c r="G154" s="8">
        <v>1869.5383999999999</v>
      </c>
      <c r="H154" s="8">
        <f>+'Current &amp; Proposed Revenues'!D154*1.08+'Current &amp; Proposed Revenues'!F154*8.54</f>
        <v>1404.3951999999999</v>
      </c>
      <c r="I154" s="8">
        <f>(+'Current &amp; Proposed Revenues'!D154*0.79+'Current &amp; Proposed Revenues'!F154*2.14+'Current Revenues &amp; Distribution'!C154+'Current Revenues &amp; Distribution'!E154)*0.8</f>
        <v>372.11455999999998</v>
      </c>
      <c r="J154" s="8">
        <f>(+'Current &amp; Proposed Revenues'!D154*0.79+'Current &amp; Proposed Revenues'!F154*2.14+'Current Revenues &amp; Distribution'!C154+'Current Revenues &amp; Distribution'!E154)*0.2</f>
        <v>93.028639999999996</v>
      </c>
      <c r="K154" s="8">
        <f t="shared" si="8"/>
        <v>1869.5383999999999</v>
      </c>
    </row>
    <row r="155" spans="1:11" outlineLevel="1" x14ac:dyDescent="0.25">
      <c r="A155" s="23" t="s">
        <v>1267</v>
      </c>
      <c r="B155" s="22"/>
      <c r="C155" s="8">
        <f t="shared" ref="C155:K155" si="9">SUBTOTAL(9,C134:C154)</f>
        <v>4636.3045999999995</v>
      </c>
      <c r="D155" s="8">
        <f t="shared" si="9"/>
        <v>19632.873810000005</v>
      </c>
      <c r="E155" s="8">
        <f t="shared" si="9"/>
        <v>5705.7322000000004</v>
      </c>
      <c r="F155" s="8">
        <f t="shared" si="9"/>
        <v>95333.204399999988</v>
      </c>
      <c r="G155" s="8">
        <f t="shared" si="9"/>
        <v>125308.11500999999</v>
      </c>
      <c r="H155" s="8">
        <f t="shared" si="9"/>
        <v>87569.630239999999</v>
      </c>
      <c r="I155" s="8">
        <f t="shared" si="9"/>
        <v>30190.787816000004</v>
      </c>
      <c r="J155" s="8">
        <f t="shared" si="9"/>
        <v>7547.6969540000009</v>
      </c>
      <c r="K155" s="8">
        <f t="shared" si="9"/>
        <v>125308.11501000002</v>
      </c>
    </row>
    <row r="156" spans="1:11" outlineLevel="2" x14ac:dyDescent="0.25">
      <c r="A156" s="1" t="s">
        <v>148</v>
      </c>
      <c r="B156" s="1" t="s">
        <v>149</v>
      </c>
      <c r="C156" s="8">
        <v>22.12</v>
      </c>
      <c r="D156" s="8">
        <v>267.41000000000003</v>
      </c>
      <c r="E156" s="8">
        <v>0</v>
      </c>
      <c r="F156" s="8">
        <v>0</v>
      </c>
      <c r="G156" s="8">
        <v>289.53000000000003</v>
      </c>
      <c r="H156" s="8">
        <f>+'Current &amp; Proposed Revenues'!D156*1.08+'Current &amp; Proposed Revenues'!F156*8.54</f>
        <v>154.44</v>
      </c>
      <c r="I156" s="8">
        <f>(+'Current &amp; Proposed Revenues'!D156*0.79+'Current &amp; Proposed Revenues'!F156*2.14+'Current Revenues &amp; Distribution'!C156+'Current Revenues &amp; Distribution'!E156)*0.8</f>
        <v>108.072</v>
      </c>
      <c r="J156" s="8">
        <f>(+'Current &amp; Proposed Revenues'!D156*0.79+'Current &amp; Proposed Revenues'!F156*2.14+'Current Revenues &amp; Distribution'!C156+'Current Revenues &amp; Distribution'!E156)*0.2</f>
        <v>27.018000000000001</v>
      </c>
      <c r="K156" s="8">
        <f t="shared" si="8"/>
        <v>289.52999999999997</v>
      </c>
    </row>
    <row r="157" spans="1:11" outlineLevel="2" x14ac:dyDescent="0.25">
      <c r="A157" s="1" t="s">
        <v>148</v>
      </c>
      <c r="B157" s="1" t="s">
        <v>150</v>
      </c>
      <c r="C157" s="8">
        <v>61.422499999999999</v>
      </c>
      <c r="D157" s="8">
        <v>926.24840000000006</v>
      </c>
      <c r="E157" s="8">
        <v>0</v>
      </c>
      <c r="F157" s="8">
        <v>1399.08</v>
      </c>
      <c r="G157" s="8">
        <v>2386.7509</v>
      </c>
      <c r="H157" s="8">
        <f>+'Current &amp; Proposed Revenues'!D157*1.08+'Current &amp; Proposed Revenues'!F157*8.54</f>
        <v>1653.6855999999998</v>
      </c>
      <c r="I157" s="8">
        <f>(+'Current &amp; Proposed Revenues'!D157*0.79+'Current &amp; Proposed Revenues'!F157*2.14+'Current Revenues &amp; Distribution'!C157+'Current Revenues &amp; Distribution'!E157)*0.8</f>
        <v>586.45224000000007</v>
      </c>
      <c r="J157" s="8">
        <f>(+'Current &amp; Proposed Revenues'!D157*0.79+'Current &amp; Proposed Revenues'!F157*2.14+'Current Revenues &amp; Distribution'!C157+'Current Revenues &amp; Distribution'!E157)*0.2</f>
        <v>146.61306000000002</v>
      </c>
      <c r="K157" s="8">
        <f t="shared" si="8"/>
        <v>2386.7509</v>
      </c>
    </row>
    <row r="158" spans="1:11" outlineLevel="2" x14ac:dyDescent="0.25">
      <c r="A158" s="1" t="s">
        <v>148</v>
      </c>
      <c r="B158" s="1" t="s">
        <v>151</v>
      </c>
      <c r="C158" s="8">
        <v>0</v>
      </c>
      <c r="D158" s="8">
        <v>1814.5545000000002</v>
      </c>
      <c r="E158" s="8">
        <v>0</v>
      </c>
      <c r="F158" s="8">
        <v>1730.1599999999999</v>
      </c>
      <c r="G158" s="8">
        <v>3544.7145</v>
      </c>
      <c r="H158" s="8">
        <f>+'Current &amp; Proposed Revenues'!D158*1.08+'Current &amp; Proposed Revenues'!F158*8.54</f>
        <v>2431.4579999999996</v>
      </c>
      <c r="I158" s="8">
        <f>(+'Current &amp; Proposed Revenues'!D158*0.79+'Current &amp; Proposed Revenues'!F158*2.14+'Current Revenues &amp; Distribution'!C158+'Current Revenues &amp; Distribution'!E158)*0.8</f>
        <v>890.60519999999997</v>
      </c>
      <c r="J158" s="8">
        <f>(+'Current &amp; Proposed Revenues'!D158*0.79+'Current &amp; Proposed Revenues'!F158*2.14+'Current Revenues &amp; Distribution'!C158+'Current Revenues &amp; Distribution'!E158)*0.2</f>
        <v>222.65129999999999</v>
      </c>
      <c r="K158" s="8">
        <f t="shared" si="8"/>
        <v>3544.7144999999996</v>
      </c>
    </row>
    <row r="159" spans="1:11" outlineLevel="2" x14ac:dyDescent="0.25">
      <c r="A159" s="1" t="s">
        <v>148</v>
      </c>
      <c r="B159" s="1" t="s">
        <v>152</v>
      </c>
      <c r="C159" s="8">
        <v>7.9</v>
      </c>
      <c r="D159" s="8">
        <v>185.13000000000002</v>
      </c>
      <c r="E159" s="8">
        <v>0</v>
      </c>
      <c r="F159" s="8">
        <v>0</v>
      </c>
      <c r="G159" s="8">
        <v>193.03000000000003</v>
      </c>
      <c r="H159" s="8">
        <f>+'Current &amp; Proposed Revenues'!D159*1.08+'Current &amp; Proposed Revenues'!F159*8.54</f>
        <v>106.92</v>
      </c>
      <c r="I159" s="8">
        <f>(+'Current &amp; Proposed Revenues'!D159*0.79+'Current &amp; Proposed Revenues'!F159*2.14+'Current Revenues &amp; Distribution'!C159+'Current Revenues &amp; Distribution'!E159)*0.8</f>
        <v>68.888000000000019</v>
      </c>
      <c r="J159" s="8">
        <f>(+'Current &amp; Proposed Revenues'!D159*0.79+'Current &amp; Proposed Revenues'!F159*2.14+'Current Revenues &amp; Distribution'!C159+'Current Revenues &amp; Distribution'!E159)*0.2</f>
        <v>17.222000000000005</v>
      </c>
      <c r="K159" s="8">
        <f t="shared" si="8"/>
        <v>193.03000000000003</v>
      </c>
    </row>
    <row r="160" spans="1:11" outlineLevel="2" x14ac:dyDescent="0.25">
      <c r="A160" s="1" t="s">
        <v>148</v>
      </c>
      <c r="B160" s="1" t="s">
        <v>153</v>
      </c>
      <c r="C160" s="8">
        <v>0</v>
      </c>
      <c r="D160" s="8">
        <v>298.15280000000001</v>
      </c>
      <c r="E160" s="8">
        <v>0</v>
      </c>
      <c r="F160" s="8">
        <v>269.13599999999997</v>
      </c>
      <c r="G160" s="8">
        <v>567.28880000000004</v>
      </c>
      <c r="H160" s="8">
        <f>+'Current &amp; Proposed Revenues'!D160*1.08+'Current &amp; Proposed Revenues'!F160*8.54</f>
        <v>387.40319999999997</v>
      </c>
      <c r="I160" s="8">
        <f>(+'Current &amp; Proposed Revenues'!D160*0.79+'Current &amp; Proposed Revenues'!F160*2.14+'Current Revenues &amp; Distribution'!C160+'Current Revenues &amp; Distribution'!E160)*0.8</f>
        <v>143.90848000000003</v>
      </c>
      <c r="J160" s="8">
        <f>(+'Current &amp; Proposed Revenues'!D160*0.79+'Current &amp; Proposed Revenues'!F160*2.14+'Current Revenues &amp; Distribution'!C160+'Current Revenues &amp; Distribution'!E160)*0.2</f>
        <v>35.977120000000006</v>
      </c>
      <c r="K160" s="8">
        <f t="shared" si="8"/>
        <v>567.28880000000004</v>
      </c>
    </row>
    <row r="161" spans="1:11" outlineLevel="2" x14ac:dyDescent="0.25">
      <c r="A161" s="1" t="s">
        <v>148</v>
      </c>
      <c r="B161" s="1" t="s">
        <v>154</v>
      </c>
      <c r="C161" s="8">
        <v>32.097700000000003</v>
      </c>
      <c r="D161" s="8">
        <v>592.30380000000002</v>
      </c>
      <c r="E161" s="8">
        <v>0</v>
      </c>
      <c r="F161" s="8">
        <v>320.39999999999998</v>
      </c>
      <c r="G161" s="8">
        <v>944.80150000000003</v>
      </c>
      <c r="H161" s="8">
        <f>+'Current &amp; Proposed Revenues'!D161*1.08+'Current &amp; Proposed Revenues'!F161*8.54</f>
        <v>598.27919999999995</v>
      </c>
      <c r="I161" s="8">
        <f>(+'Current &amp; Proposed Revenues'!D161*0.79+'Current &amp; Proposed Revenues'!F161*2.14+'Current Revenues &amp; Distribution'!C161+'Current Revenues &amp; Distribution'!E161)*0.8</f>
        <v>277.21783999999997</v>
      </c>
      <c r="J161" s="8">
        <f>(+'Current &amp; Proposed Revenues'!D161*0.79+'Current &amp; Proposed Revenues'!F161*2.14+'Current Revenues &amp; Distribution'!C161+'Current Revenues &amp; Distribution'!E161)*0.2</f>
        <v>69.304459999999992</v>
      </c>
      <c r="K161" s="8">
        <f t="shared" si="8"/>
        <v>944.80149999999992</v>
      </c>
    </row>
    <row r="162" spans="1:11" outlineLevel="2" x14ac:dyDescent="0.25">
      <c r="A162" s="1" t="s">
        <v>148</v>
      </c>
      <c r="B162" s="1" t="s">
        <v>155</v>
      </c>
      <c r="C162" s="8">
        <v>0</v>
      </c>
      <c r="D162" s="8">
        <v>175.78</v>
      </c>
      <c r="E162" s="8">
        <v>0</v>
      </c>
      <c r="F162" s="8">
        <v>267</v>
      </c>
      <c r="G162" s="8">
        <v>442.78</v>
      </c>
      <c r="H162" s="8">
        <f>+'Current &amp; Proposed Revenues'!D162*1.08+'Current &amp; Proposed Revenues'!F162*8.54</f>
        <v>315.02</v>
      </c>
      <c r="I162" s="8">
        <f>(+'Current &amp; Proposed Revenues'!D162*0.79+'Current &amp; Proposed Revenues'!F162*2.14+'Current Revenues &amp; Distribution'!C162+'Current Revenues &amp; Distribution'!E162)*0.8</f>
        <v>102.20800000000001</v>
      </c>
      <c r="J162" s="8">
        <f>(+'Current &amp; Proposed Revenues'!D162*0.79+'Current &amp; Proposed Revenues'!F162*2.14+'Current Revenues &amp; Distribution'!C162+'Current Revenues &amp; Distribution'!E162)*0.2</f>
        <v>25.552000000000003</v>
      </c>
      <c r="K162" s="8">
        <f t="shared" si="8"/>
        <v>442.78000000000003</v>
      </c>
    </row>
    <row r="163" spans="1:11" outlineLevel="2" x14ac:dyDescent="0.25">
      <c r="A163" s="1" t="s">
        <v>148</v>
      </c>
      <c r="B163" s="1" t="s">
        <v>156</v>
      </c>
      <c r="C163" s="8">
        <v>70.31</v>
      </c>
      <c r="D163" s="8">
        <v>783.23080000000004</v>
      </c>
      <c r="E163" s="8">
        <v>0</v>
      </c>
      <c r="F163" s="8">
        <v>170.7732</v>
      </c>
      <c r="G163" s="8">
        <v>1024.3140000000001</v>
      </c>
      <c r="H163" s="8">
        <f>+'Current &amp; Proposed Revenues'!D163*1.08+'Current &amp; Proposed Revenues'!F163*8.54</f>
        <v>588.90179999999998</v>
      </c>
      <c r="I163" s="8">
        <f>(+'Current &amp; Proposed Revenues'!D163*0.79+'Current &amp; Proposed Revenues'!F163*2.14+'Current Revenues &amp; Distribution'!C163+'Current Revenues &amp; Distribution'!E163)*0.8</f>
        <v>348.32976000000002</v>
      </c>
      <c r="J163" s="8">
        <f>(+'Current &amp; Proposed Revenues'!D163*0.79+'Current &amp; Proposed Revenues'!F163*2.14+'Current Revenues &amp; Distribution'!C163+'Current Revenues &amp; Distribution'!E163)*0.2</f>
        <v>87.082440000000005</v>
      </c>
      <c r="K163" s="8">
        <f t="shared" si="8"/>
        <v>1024.3139999999999</v>
      </c>
    </row>
    <row r="164" spans="1:11" outlineLevel="2" x14ac:dyDescent="0.25">
      <c r="A164" s="1" t="s">
        <v>148</v>
      </c>
      <c r="B164" s="1" t="s">
        <v>157</v>
      </c>
      <c r="C164" s="8">
        <v>28.44</v>
      </c>
      <c r="D164" s="8">
        <v>289.85000000000002</v>
      </c>
      <c r="E164" s="8">
        <v>0</v>
      </c>
      <c r="F164" s="8">
        <v>213.6</v>
      </c>
      <c r="G164" s="8">
        <v>531.89</v>
      </c>
      <c r="H164" s="8">
        <f>+'Current &amp; Proposed Revenues'!D164*1.08+'Current &amp; Proposed Revenues'!F164*8.54</f>
        <v>338.2</v>
      </c>
      <c r="I164" s="8">
        <f>(+'Current &amp; Proposed Revenues'!D164*0.79+'Current &amp; Proposed Revenues'!F164*2.14+'Current Revenues &amp; Distribution'!C164+'Current Revenues &amp; Distribution'!E164)*0.8</f>
        <v>154.952</v>
      </c>
      <c r="J164" s="8">
        <f>(+'Current &amp; Proposed Revenues'!D164*0.79+'Current &amp; Proposed Revenues'!F164*2.14+'Current Revenues &amp; Distribution'!C164+'Current Revenues &amp; Distribution'!E164)*0.2</f>
        <v>38.738</v>
      </c>
      <c r="K164" s="8">
        <f t="shared" si="8"/>
        <v>531.89</v>
      </c>
    </row>
    <row r="165" spans="1:11" outlineLevel="1" x14ac:dyDescent="0.25">
      <c r="A165" s="23" t="s">
        <v>1266</v>
      </c>
      <c r="B165" s="22"/>
      <c r="C165" s="8">
        <f t="shared" ref="C165:K165" si="10">SUBTOTAL(9,C156:C164)</f>
        <v>222.29020000000003</v>
      </c>
      <c r="D165" s="8">
        <f t="shared" si="10"/>
        <v>5332.6603000000014</v>
      </c>
      <c r="E165" s="8">
        <f t="shared" si="10"/>
        <v>0</v>
      </c>
      <c r="F165" s="8">
        <f t="shared" si="10"/>
        <v>4370.1491999999998</v>
      </c>
      <c r="G165" s="8">
        <f t="shared" si="10"/>
        <v>9925.0997000000007</v>
      </c>
      <c r="H165" s="8">
        <f t="shared" si="10"/>
        <v>6574.3077999999996</v>
      </c>
      <c r="I165" s="8">
        <f t="shared" si="10"/>
        <v>2680.6335200000003</v>
      </c>
      <c r="J165" s="8">
        <f t="shared" si="10"/>
        <v>670.15838000000008</v>
      </c>
      <c r="K165" s="8">
        <f t="shared" si="10"/>
        <v>9925.0996999999988</v>
      </c>
    </row>
    <row r="166" spans="1:11" outlineLevel="2" x14ac:dyDescent="0.25">
      <c r="A166" s="1" t="s">
        <v>158</v>
      </c>
      <c r="B166" s="1" t="s">
        <v>159</v>
      </c>
      <c r="C166" s="8">
        <v>29.095700000000001</v>
      </c>
      <c r="D166" s="8">
        <v>175.78</v>
      </c>
      <c r="E166" s="8">
        <v>205.44</v>
      </c>
      <c r="F166" s="8">
        <v>1171.596</v>
      </c>
      <c r="G166" s="8">
        <v>1581.9117000000001</v>
      </c>
      <c r="H166" s="8">
        <f>+'Current &amp; Proposed Revenues'!D166*1.08+'Current &amp; Proposed Revenues'!F166*8.54</f>
        <v>1038.3579999999999</v>
      </c>
      <c r="I166" s="8">
        <f>(+'Current &amp; Proposed Revenues'!D166*0.79+'Current &amp; Proposed Revenues'!F166*2.14+'Current Revenues &amp; Distribution'!C166+'Current Revenues &amp; Distribution'!E166)*0.8</f>
        <v>434.84296000000006</v>
      </c>
      <c r="J166" s="8">
        <f>(+'Current &amp; Proposed Revenues'!D166*0.79+'Current &amp; Proposed Revenues'!F166*2.14+'Current Revenues &amp; Distribution'!C166+'Current Revenues &amp; Distribution'!E166)*0.2</f>
        <v>108.71074000000002</v>
      </c>
      <c r="K166" s="8">
        <f t="shared" si="8"/>
        <v>1581.9117000000001</v>
      </c>
    </row>
    <row r="167" spans="1:11" outlineLevel="2" x14ac:dyDescent="0.25">
      <c r="A167" s="1" t="s">
        <v>158</v>
      </c>
      <c r="B167" s="1" t="s">
        <v>160</v>
      </c>
      <c r="C167" s="8">
        <v>0</v>
      </c>
      <c r="D167" s="8">
        <v>727.67309999999998</v>
      </c>
      <c r="E167" s="8">
        <v>465.89940000000007</v>
      </c>
      <c r="F167" s="8">
        <v>5792.2979999999998</v>
      </c>
      <c r="G167" s="8">
        <v>6985.8705</v>
      </c>
      <c r="H167" s="8">
        <f>+'Current &amp; Proposed Revenues'!D167*1.08+'Current &amp; Proposed Revenues'!F167*8.54</f>
        <v>5051.9294</v>
      </c>
      <c r="I167" s="8">
        <f>(+'Current &amp; Proposed Revenues'!D167*0.79+'Current &amp; Proposed Revenues'!F167*2.14+'Current Revenues &amp; Distribution'!C167+'Current Revenues &amp; Distribution'!E167)*0.8</f>
        <v>1547.1528800000003</v>
      </c>
      <c r="J167" s="8">
        <f>(+'Current &amp; Proposed Revenues'!D167*0.79+'Current &amp; Proposed Revenues'!F167*2.14+'Current Revenues &amp; Distribution'!C167+'Current Revenues &amp; Distribution'!E167)*0.2</f>
        <v>386.78822000000008</v>
      </c>
      <c r="K167" s="8">
        <f t="shared" si="8"/>
        <v>6985.8705000000009</v>
      </c>
    </row>
    <row r="168" spans="1:11" outlineLevel="2" x14ac:dyDescent="0.25">
      <c r="A168" s="1" t="s">
        <v>158</v>
      </c>
      <c r="B168" s="1" t="s">
        <v>161</v>
      </c>
      <c r="C168" s="8">
        <v>274.98320000000001</v>
      </c>
      <c r="D168" s="8">
        <v>1013.5400000000001</v>
      </c>
      <c r="E168" s="8">
        <v>17.12</v>
      </c>
      <c r="F168" s="8">
        <v>5571.4355999999998</v>
      </c>
      <c r="G168" s="8">
        <v>6877.0787999999993</v>
      </c>
      <c r="H168" s="8">
        <f>+'Current &amp; Proposed Revenues'!D168*1.08+'Current &amp; Proposed Revenues'!F168*8.54</f>
        <v>5040.4217999999992</v>
      </c>
      <c r="I168" s="8">
        <f>(+'Current &amp; Proposed Revenues'!D168*0.79+'Current &amp; Proposed Revenues'!F168*2.14+'Current Revenues &amp; Distribution'!C168+'Current Revenues &amp; Distribution'!E168)*0.8</f>
        <v>1469.3256000000001</v>
      </c>
      <c r="J168" s="8">
        <f>(+'Current &amp; Proposed Revenues'!D168*0.79+'Current &amp; Proposed Revenues'!F168*2.14+'Current Revenues &amp; Distribution'!C168+'Current Revenues &amp; Distribution'!E168)*0.2</f>
        <v>367.33140000000003</v>
      </c>
      <c r="K168" s="8">
        <f t="shared" si="8"/>
        <v>6877.0787999999993</v>
      </c>
    </row>
    <row r="169" spans="1:11" outlineLevel="2" x14ac:dyDescent="0.25">
      <c r="A169" s="1" t="s">
        <v>158</v>
      </c>
      <c r="B169" s="1" t="s">
        <v>162</v>
      </c>
      <c r="C169" s="8">
        <v>186.3768</v>
      </c>
      <c r="D169" s="8">
        <v>725.56000000000006</v>
      </c>
      <c r="E169" s="8">
        <v>171.20000000000002</v>
      </c>
      <c r="F169" s="8">
        <v>4100.0519999999997</v>
      </c>
      <c r="G169" s="8">
        <v>5183.1887999999999</v>
      </c>
      <c r="H169" s="8">
        <f>+'Current &amp; Proposed Revenues'!D169*1.08+'Current &amp; Proposed Revenues'!F169*8.54</f>
        <v>3697.5459999999994</v>
      </c>
      <c r="I169" s="8">
        <f>(+'Current &amp; Proposed Revenues'!D169*0.79+'Current &amp; Proposed Revenues'!F169*2.14+'Current Revenues &amp; Distribution'!C169+'Current Revenues &amp; Distribution'!E169)*0.8</f>
        <v>1188.5142400000002</v>
      </c>
      <c r="J169" s="8">
        <f>(+'Current &amp; Proposed Revenues'!D169*0.79+'Current &amp; Proposed Revenues'!F169*2.14+'Current Revenues &amp; Distribution'!C169+'Current Revenues &amp; Distribution'!E169)*0.2</f>
        <v>297.12856000000005</v>
      </c>
      <c r="K169" s="8">
        <f t="shared" si="8"/>
        <v>5183.1887999999999</v>
      </c>
    </row>
    <row r="170" spans="1:11" outlineLevel="2" x14ac:dyDescent="0.25">
      <c r="A170" s="1" t="s">
        <v>158</v>
      </c>
      <c r="B170" s="1" t="s">
        <v>163</v>
      </c>
      <c r="C170" s="8">
        <v>31.6</v>
      </c>
      <c r="D170" s="8">
        <v>440.68420000000003</v>
      </c>
      <c r="E170" s="8">
        <v>0</v>
      </c>
      <c r="F170" s="8">
        <v>1612.68</v>
      </c>
      <c r="G170" s="8">
        <v>2084.9642000000003</v>
      </c>
      <c r="H170" s="8">
        <f>+'Current &amp; Proposed Revenues'!D170*1.08+'Current &amp; Proposed Revenues'!F170*8.54</f>
        <v>1544.0527999999999</v>
      </c>
      <c r="I170" s="8">
        <f>(+'Current &amp; Proposed Revenues'!D170*0.79+'Current &amp; Proposed Revenues'!F170*2.14+'Current Revenues &amp; Distribution'!C170+'Current Revenues &amp; Distribution'!E170)*0.8</f>
        <v>432.72912000000008</v>
      </c>
      <c r="J170" s="8">
        <f>(+'Current &amp; Proposed Revenues'!D170*0.79+'Current &amp; Proposed Revenues'!F170*2.14+'Current Revenues &amp; Distribution'!C170+'Current Revenues &amp; Distribution'!E170)*0.2</f>
        <v>108.18228000000002</v>
      </c>
      <c r="K170" s="8">
        <f t="shared" si="8"/>
        <v>2084.9641999999999</v>
      </c>
    </row>
    <row r="171" spans="1:11" outlineLevel="2" x14ac:dyDescent="0.25">
      <c r="A171" s="1" t="s">
        <v>158</v>
      </c>
      <c r="B171" s="1" t="s">
        <v>164</v>
      </c>
      <c r="C171" s="8">
        <v>202.08200000000002</v>
      </c>
      <c r="D171" s="8">
        <v>1016.5320000000002</v>
      </c>
      <c r="E171" s="8">
        <v>404.46000000000004</v>
      </c>
      <c r="F171" s="8">
        <v>9770.1707999999999</v>
      </c>
      <c r="G171" s="8">
        <v>11393.2448</v>
      </c>
      <c r="H171" s="8">
        <f>+'Current &amp; Proposed Revenues'!D171*1.08+'Current &amp; Proposed Revenues'!F171*8.54</f>
        <v>8399.5653999999995</v>
      </c>
      <c r="I171" s="8">
        <f>(+'Current &amp; Proposed Revenues'!D171*0.79+'Current &amp; Proposed Revenues'!F171*2.14+'Current Revenues &amp; Distribution'!C171+'Current Revenues &amp; Distribution'!E171)*0.8</f>
        <v>2394.9435200000003</v>
      </c>
      <c r="J171" s="8">
        <f>(+'Current &amp; Proposed Revenues'!D171*0.79+'Current &amp; Proposed Revenues'!F171*2.14+'Current Revenues &amp; Distribution'!C171+'Current Revenues &amp; Distribution'!E171)*0.2</f>
        <v>598.73588000000007</v>
      </c>
      <c r="K171" s="8">
        <f t="shared" si="8"/>
        <v>11393.2448</v>
      </c>
    </row>
    <row r="172" spans="1:11" outlineLevel="2" x14ac:dyDescent="0.25">
      <c r="A172" s="1" t="s">
        <v>158</v>
      </c>
      <c r="B172" s="1" t="s">
        <v>5</v>
      </c>
      <c r="C172" s="8">
        <v>472.42</v>
      </c>
      <c r="D172" s="8">
        <v>3778.3911000000003</v>
      </c>
      <c r="E172" s="8">
        <v>740.44</v>
      </c>
      <c r="F172" s="8">
        <v>4154.3064000000004</v>
      </c>
      <c r="G172" s="8">
        <v>9145.557499999999</v>
      </c>
      <c r="H172" s="8">
        <f>+'Current &amp; Proposed Revenues'!D172*1.08+'Current &amp; Proposed Revenues'!F172*8.54</f>
        <v>5504.0615999999991</v>
      </c>
      <c r="I172" s="8">
        <f>(+'Current &amp; Proposed Revenues'!D172*0.79+'Current &amp; Proposed Revenues'!F172*2.14+'Current Revenues &amp; Distribution'!C172+'Current Revenues &amp; Distribution'!E172)*0.8</f>
        <v>2913.1967200000004</v>
      </c>
      <c r="J172" s="8">
        <f>(+'Current &amp; Proposed Revenues'!D172*0.79+'Current &amp; Proposed Revenues'!F172*2.14+'Current Revenues &amp; Distribution'!C172+'Current Revenues &amp; Distribution'!E172)*0.2</f>
        <v>728.29918000000009</v>
      </c>
      <c r="K172" s="8">
        <f t="shared" si="8"/>
        <v>9145.557499999999</v>
      </c>
    </row>
    <row r="173" spans="1:11" outlineLevel="2" x14ac:dyDescent="0.25">
      <c r="A173" s="1" t="s">
        <v>158</v>
      </c>
      <c r="B173" s="1" t="s">
        <v>165</v>
      </c>
      <c r="C173" s="8">
        <v>0</v>
      </c>
      <c r="D173" s="8">
        <v>615.23</v>
      </c>
      <c r="E173" s="8">
        <v>94.160000000000011</v>
      </c>
      <c r="F173" s="8">
        <v>1858.32</v>
      </c>
      <c r="G173" s="8">
        <v>2567.71</v>
      </c>
      <c r="H173" s="8">
        <f>+'Current &amp; Proposed Revenues'!D173*1.08+'Current &amp; Proposed Revenues'!F173*8.54</f>
        <v>1841.2799999999997</v>
      </c>
      <c r="I173" s="8">
        <f>(+'Current &amp; Proposed Revenues'!D173*0.79+'Current &amp; Proposed Revenues'!F173*2.14+'Current Revenues &amp; Distribution'!C173+'Current Revenues &amp; Distribution'!E173)*0.8</f>
        <v>581.14400000000001</v>
      </c>
      <c r="J173" s="8">
        <f>(+'Current &amp; Proposed Revenues'!D173*0.79+'Current &amp; Proposed Revenues'!F173*2.14+'Current Revenues &amp; Distribution'!C173+'Current Revenues &amp; Distribution'!E173)*0.2</f>
        <v>145.286</v>
      </c>
      <c r="K173" s="8">
        <f t="shared" si="8"/>
        <v>2567.71</v>
      </c>
    </row>
    <row r="174" spans="1:11" outlineLevel="2" x14ac:dyDescent="0.25">
      <c r="A174" s="1" t="s">
        <v>158</v>
      </c>
      <c r="B174" s="1" t="s">
        <v>166</v>
      </c>
      <c r="C174" s="8">
        <v>25.28</v>
      </c>
      <c r="D174" s="8">
        <v>149.60000000000002</v>
      </c>
      <c r="E174" s="8">
        <v>0</v>
      </c>
      <c r="F174" s="8">
        <v>0</v>
      </c>
      <c r="G174" s="8">
        <v>174.88000000000002</v>
      </c>
      <c r="H174" s="8">
        <f>+'Current &amp; Proposed Revenues'!D174*1.08+'Current &amp; Proposed Revenues'!F174*8.54</f>
        <v>86.4</v>
      </c>
      <c r="I174" s="8">
        <f>(+'Current &amp; Proposed Revenues'!D174*0.79+'Current &amp; Proposed Revenues'!F174*2.14+'Current Revenues &amp; Distribution'!C174+'Current Revenues &amp; Distribution'!E174)*0.8</f>
        <v>70.784000000000006</v>
      </c>
      <c r="J174" s="8">
        <f>(+'Current &amp; Proposed Revenues'!D174*0.79+'Current &amp; Proposed Revenues'!F174*2.14+'Current Revenues &amp; Distribution'!C174+'Current Revenues &amp; Distribution'!E174)*0.2</f>
        <v>17.696000000000002</v>
      </c>
      <c r="K174" s="8">
        <f t="shared" si="8"/>
        <v>174.88000000000002</v>
      </c>
    </row>
    <row r="175" spans="1:11" outlineLevel="2" x14ac:dyDescent="0.25">
      <c r="A175" s="1" t="s">
        <v>158</v>
      </c>
      <c r="B175" s="1" t="s">
        <v>167</v>
      </c>
      <c r="C175" s="8">
        <v>0</v>
      </c>
      <c r="D175" s="8">
        <v>313.48680000000002</v>
      </c>
      <c r="E175" s="8">
        <v>959.72580000000016</v>
      </c>
      <c r="F175" s="8">
        <v>5765.3843999999999</v>
      </c>
      <c r="G175" s="8">
        <v>7038.5969999999998</v>
      </c>
      <c r="H175" s="8">
        <f>+'Current &amp; Proposed Revenues'!D175*1.08+'Current &amp; Proposed Revenues'!F175*8.54</f>
        <v>4791.1993999999995</v>
      </c>
      <c r="I175" s="8">
        <f>(+'Current &amp; Proposed Revenues'!D175*0.79+'Current &amp; Proposed Revenues'!F175*2.14+'Current Revenues &amp; Distribution'!C175+'Current Revenues &amp; Distribution'!E175)*0.8</f>
        <v>1797.9180800000004</v>
      </c>
      <c r="J175" s="8">
        <f>(+'Current &amp; Proposed Revenues'!D175*0.79+'Current &amp; Proposed Revenues'!F175*2.14+'Current Revenues &amp; Distribution'!C175+'Current Revenues &amp; Distribution'!E175)*0.2</f>
        <v>449.47952000000009</v>
      </c>
      <c r="K175" s="8">
        <f t="shared" si="8"/>
        <v>7038.5969999999998</v>
      </c>
    </row>
    <row r="176" spans="1:11" outlineLevel="2" x14ac:dyDescent="0.25">
      <c r="A176" s="1" t="s">
        <v>158</v>
      </c>
      <c r="B176" s="1" t="s">
        <v>168</v>
      </c>
      <c r="C176" s="8">
        <v>0</v>
      </c>
      <c r="D176" s="8">
        <v>923.48080000000004</v>
      </c>
      <c r="E176" s="8">
        <v>0</v>
      </c>
      <c r="F176" s="8">
        <v>1922.3999999999999</v>
      </c>
      <c r="G176" s="8">
        <v>2845.8807999999999</v>
      </c>
      <c r="H176" s="8">
        <f>+'Current &amp; Proposed Revenues'!D176*1.08+'Current &amp; Proposed Revenues'!F176*8.54</f>
        <v>2070.5472</v>
      </c>
      <c r="I176" s="8">
        <f>(+'Current &amp; Proposed Revenues'!D176*0.79+'Current &amp; Proposed Revenues'!F176*2.14+'Current Revenues &amp; Distribution'!C176+'Current Revenues &amp; Distribution'!E176)*0.8</f>
        <v>620.26688000000013</v>
      </c>
      <c r="J176" s="8">
        <f>(+'Current &amp; Proposed Revenues'!D176*0.79+'Current &amp; Proposed Revenues'!F176*2.14+'Current Revenues &amp; Distribution'!C176+'Current Revenues &amp; Distribution'!E176)*0.2</f>
        <v>155.06672000000003</v>
      </c>
      <c r="K176" s="8">
        <f t="shared" si="8"/>
        <v>2845.8807999999999</v>
      </c>
    </row>
    <row r="177" spans="1:11" outlineLevel="2" x14ac:dyDescent="0.25">
      <c r="A177" s="1" t="s">
        <v>158</v>
      </c>
      <c r="B177" s="1" t="s">
        <v>169</v>
      </c>
      <c r="C177" s="8">
        <v>233.58720000000002</v>
      </c>
      <c r="D177" s="8">
        <v>244.97000000000003</v>
      </c>
      <c r="E177" s="8">
        <v>101.58580000000001</v>
      </c>
      <c r="F177" s="8">
        <v>1804.9199999999998</v>
      </c>
      <c r="G177" s="8">
        <v>2385.0630000000001</v>
      </c>
      <c r="H177" s="8">
        <f>+'Current &amp; Proposed Revenues'!D177*1.08+'Current &amp; Proposed Revenues'!F177*8.54</f>
        <v>1584.7399999999998</v>
      </c>
      <c r="I177" s="8">
        <f>(+'Current &amp; Proposed Revenues'!D177*0.79+'Current &amp; Proposed Revenues'!F177*2.14+'Current Revenues &amp; Distribution'!C177+'Current Revenues &amp; Distribution'!E177)*0.8</f>
        <v>640.25840000000017</v>
      </c>
      <c r="J177" s="8">
        <f>(+'Current &amp; Proposed Revenues'!D177*0.79+'Current &amp; Proposed Revenues'!F177*2.14+'Current Revenues &amp; Distribution'!C177+'Current Revenues &amp; Distribution'!E177)*0.2</f>
        <v>160.06460000000004</v>
      </c>
      <c r="K177" s="8">
        <f t="shared" si="8"/>
        <v>2385.0630000000001</v>
      </c>
    </row>
    <row r="178" spans="1:11" outlineLevel="2" x14ac:dyDescent="0.25">
      <c r="A178" s="1" t="s">
        <v>158</v>
      </c>
      <c r="B178" s="1" t="s">
        <v>170</v>
      </c>
      <c r="C178" s="8">
        <v>204.61</v>
      </c>
      <c r="D178" s="8">
        <v>1019.1500000000001</v>
      </c>
      <c r="E178" s="8">
        <v>198.80600000000001</v>
      </c>
      <c r="F178" s="8">
        <v>1365.5447999999999</v>
      </c>
      <c r="G178" s="8">
        <v>2788.1108000000004</v>
      </c>
      <c r="H178" s="8">
        <f>+'Current &amp; Proposed Revenues'!D178*1.08+'Current &amp; Proposed Revenues'!F178*8.54</f>
        <v>1680.5243999999998</v>
      </c>
      <c r="I178" s="8">
        <f>(+'Current &amp; Proposed Revenues'!D178*0.79+'Current &amp; Proposed Revenues'!F178*2.14+'Current Revenues &amp; Distribution'!C178+'Current Revenues &amp; Distribution'!E178)*0.8</f>
        <v>886.06912</v>
      </c>
      <c r="J178" s="8">
        <f>(+'Current &amp; Proposed Revenues'!D178*0.79+'Current &amp; Proposed Revenues'!F178*2.14+'Current Revenues &amp; Distribution'!C178+'Current Revenues &amp; Distribution'!E178)*0.2</f>
        <v>221.51728</v>
      </c>
      <c r="K178" s="8">
        <f t="shared" si="8"/>
        <v>2788.1107999999999</v>
      </c>
    </row>
    <row r="179" spans="1:11" outlineLevel="2" x14ac:dyDescent="0.25">
      <c r="A179" s="1" t="s">
        <v>158</v>
      </c>
      <c r="B179" s="1" t="s">
        <v>171</v>
      </c>
      <c r="C179" s="8">
        <v>194.31630000000001</v>
      </c>
      <c r="D179" s="8">
        <v>866.53930000000003</v>
      </c>
      <c r="E179" s="8">
        <v>0</v>
      </c>
      <c r="F179" s="8">
        <v>3618.384</v>
      </c>
      <c r="G179" s="8">
        <v>4679.2395999999999</v>
      </c>
      <c r="H179" s="8">
        <f>+'Current &amp; Proposed Revenues'!D179*1.08+'Current &amp; Proposed Revenues'!F179*8.54</f>
        <v>3393.8132000000001</v>
      </c>
      <c r="I179" s="8">
        <f>(+'Current &amp; Proposed Revenues'!D179*0.79+'Current &amp; Proposed Revenues'!F179*2.14+'Current Revenues &amp; Distribution'!C179+'Current Revenues &amp; Distribution'!E179)*0.8</f>
        <v>1028.34112</v>
      </c>
      <c r="J179" s="8">
        <f>(+'Current &amp; Proposed Revenues'!D179*0.79+'Current &amp; Proposed Revenues'!F179*2.14+'Current Revenues &amp; Distribution'!C179+'Current Revenues &amp; Distribution'!E179)*0.2</f>
        <v>257.08528000000001</v>
      </c>
      <c r="K179" s="8">
        <f t="shared" si="8"/>
        <v>4679.2395999999999</v>
      </c>
    </row>
    <row r="180" spans="1:11" outlineLevel="2" x14ac:dyDescent="0.25">
      <c r="A180" s="1" t="s">
        <v>158</v>
      </c>
      <c r="B180" s="1" t="s">
        <v>172</v>
      </c>
      <c r="C180" s="8">
        <v>116.5329</v>
      </c>
      <c r="D180" s="8">
        <v>411.40000000000003</v>
      </c>
      <c r="E180" s="8">
        <v>0</v>
      </c>
      <c r="F180" s="8">
        <v>2071.92</v>
      </c>
      <c r="G180" s="8">
        <v>2599.8528999999999</v>
      </c>
      <c r="H180" s="8">
        <f>+'Current &amp; Proposed Revenues'!D180*1.08+'Current &amp; Proposed Revenues'!F180*8.54</f>
        <v>1894.3599999999997</v>
      </c>
      <c r="I180" s="8">
        <f>(+'Current &amp; Proposed Revenues'!D180*0.79+'Current &amp; Proposed Revenues'!F180*2.14+'Current Revenues &amp; Distribution'!C180+'Current Revenues &amp; Distribution'!E180)*0.8</f>
        <v>564.39432000000011</v>
      </c>
      <c r="J180" s="8">
        <f>(+'Current &amp; Proposed Revenues'!D180*0.79+'Current &amp; Proposed Revenues'!F180*2.14+'Current Revenues &amp; Distribution'!C180+'Current Revenues &amp; Distribution'!E180)*0.2</f>
        <v>141.09858000000003</v>
      </c>
      <c r="K180" s="8">
        <f t="shared" si="8"/>
        <v>2599.8528999999999</v>
      </c>
    </row>
    <row r="181" spans="1:11" outlineLevel="2" x14ac:dyDescent="0.25">
      <c r="A181" s="1" t="s">
        <v>158</v>
      </c>
      <c r="B181" s="1" t="s">
        <v>173</v>
      </c>
      <c r="C181" s="8">
        <v>0</v>
      </c>
      <c r="D181" s="8">
        <v>46.189</v>
      </c>
      <c r="E181" s="8">
        <v>0</v>
      </c>
      <c r="F181" s="8">
        <v>373.8</v>
      </c>
      <c r="G181" s="8">
        <v>419.98900000000003</v>
      </c>
      <c r="H181" s="8">
        <f>+'Current &amp; Proposed Revenues'!D181*1.08+'Current &amp; Proposed Revenues'!F181*8.54</f>
        <v>325.57599999999996</v>
      </c>
      <c r="I181" s="8">
        <f>(+'Current &amp; Proposed Revenues'!D181*0.79+'Current &amp; Proposed Revenues'!F181*2.14+'Current Revenues &amp; Distribution'!C181+'Current Revenues &amp; Distribution'!E181)*0.8</f>
        <v>75.530400000000014</v>
      </c>
      <c r="J181" s="8">
        <f>(+'Current &amp; Proposed Revenues'!D181*0.79+'Current &amp; Proposed Revenues'!F181*2.14+'Current Revenues &amp; Distribution'!C181+'Current Revenues &amp; Distribution'!E181)*0.2</f>
        <v>18.882600000000004</v>
      </c>
      <c r="K181" s="8">
        <f t="shared" si="8"/>
        <v>419.98900000000003</v>
      </c>
    </row>
    <row r="182" spans="1:11" outlineLevel="2" x14ac:dyDescent="0.25">
      <c r="A182" s="1" t="s">
        <v>158</v>
      </c>
      <c r="B182" s="1" t="s">
        <v>174</v>
      </c>
      <c r="C182" s="8">
        <v>31.6</v>
      </c>
      <c r="D182" s="8">
        <v>1152.6680000000001</v>
      </c>
      <c r="E182" s="8">
        <v>85.600000000000009</v>
      </c>
      <c r="F182" s="8">
        <v>1780.5696</v>
      </c>
      <c r="G182" s="8">
        <v>3050.4376000000002</v>
      </c>
      <c r="H182" s="8">
        <f>+'Current &amp; Proposed Revenues'!D182*1.08+'Current &amp; Proposed Revenues'!F182*8.54</f>
        <v>2089.5007999999998</v>
      </c>
      <c r="I182" s="8">
        <f>(+'Current &amp; Proposed Revenues'!D182*0.79+'Current &amp; Proposed Revenues'!F182*2.14+'Current Revenues &amp; Distribution'!C182+'Current Revenues &amp; Distribution'!E182)*0.8</f>
        <v>768.74944000000005</v>
      </c>
      <c r="J182" s="8">
        <f>(+'Current &amp; Proposed Revenues'!D182*0.79+'Current &amp; Proposed Revenues'!F182*2.14+'Current Revenues &amp; Distribution'!C182+'Current Revenues &amp; Distribution'!E182)*0.2</f>
        <v>192.18736000000001</v>
      </c>
      <c r="K182" s="8">
        <f t="shared" si="8"/>
        <v>3050.4375999999997</v>
      </c>
    </row>
    <row r="183" spans="1:11" outlineLevel="2" x14ac:dyDescent="0.25">
      <c r="A183" s="1" t="s">
        <v>158</v>
      </c>
      <c r="B183" s="1" t="s">
        <v>175</v>
      </c>
      <c r="C183" s="8">
        <v>31.6</v>
      </c>
      <c r="D183" s="8">
        <v>0</v>
      </c>
      <c r="E183" s="8">
        <v>0</v>
      </c>
      <c r="F183" s="8">
        <v>0</v>
      </c>
      <c r="G183" s="8">
        <v>31.6</v>
      </c>
      <c r="H183" s="8">
        <f>+'Current &amp; Proposed Revenues'!D183*1.08+'Current &amp; Proposed Revenues'!F183*8.54</f>
        <v>0</v>
      </c>
      <c r="I183" s="8">
        <f>(+'Current &amp; Proposed Revenues'!D183*0.79+'Current &amp; Proposed Revenues'!F183*2.14+'Current Revenues &amp; Distribution'!C183+'Current Revenues &amp; Distribution'!E183)*0.8</f>
        <v>25.28</v>
      </c>
      <c r="J183" s="8">
        <f>(+'Current &amp; Proposed Revenues'!D183*0.79+'Current &amp; Proposed Revenues'!F183*2.14+'Current Revenues &amp; Distribution'!C183+'Current Revenues &amp; Distribution'!E183)*0.2</f>
        <v>6.32</v>
      </c>
      <c r="K183" s="8">
        <f t="shared" si="8"/>
        <v>31.6</v>
      </c>
    </row>
    <row r="184" spans="1:11" outlineLevel="2" x14ac:dyDescent="0.25">
      <c r="A184" s="1" t="s">
        <v>158</v>
      </c>
      <c r="B184" s="1" t="s">
        <v>176</v>
      </c>
      <c r="C184" s="8">
        <v>506.42160000000001</v>
      </c>
      <c r="D184" s="8">
        <v>1102.8698999999999</v>
      </c>
      <c r="E184" s="8">
        <v>224.70000000000002</v>
      </c>
      <c r="F184" s="8">
        <v>9877.1844000000001</v>
      </c>
      <c r="G184" s="8">
        <v>11711.1759</v>
      </c>
      <c r="H184" s="8">
        <f>+'Current &amp; Proposed Revenues'!D184*1.08+'Current &amp; Proposed Revenues'!F184*8.54</f>
        <v>8534.9997999999996</v>
      </c>
      <c r="I184" s="8">
        <f>(+'Current &amp; Proposed Revenues'!D184*0.79+'Current &amp; Proposed Revenues'!F184*2.14+'Current Revenues &amp; Distribution'!C184+'Current Revenues &amp; Distribution'!E184)*0.8</f>
        <v>2540.9408800000001</v>
      </c>
      <c r="J184" s="8">
        <f>(+'Current &amp; Proposed Revenues'!D184*0.79+'Current &amp; Proposed Revenues'!F184*2.14+'Current Revenues &amp; Distribution'!C184+'Current Revenues &amp; Distribution'!E184)*0.2</f>
        <v>635.23522000000003</v>
      </c>
      <c r="K184" s="8">
        <f t="shared" si="8"/>
        <v>11711.1759</v>
      </c>
    </row>
    <row r="185" spans="1:11" outlineLevel="2" x14ac:dyDescent="0.25">
      <c r="A185" s="1" t="s">
        <v>158</v>
      </c>
      <c r="B185" s="1" t="s">
        <v>177</v>
      </c>
      <c r="C185" s="8">
        <v>288.15250000000003</v>
      </c>
      <c r="D185" s="8">
        <v>2201.6071000000002</v>
      </c>
      <c r="E185" s="8">
        <v>265.53120000000001</v>
      </c>
      <c r="F185" s="8">
        <v>15687.9588</v>
      </c>
      <c r="G185" s="8">
        <v>18443.249599999999</v>
      </c>
      <c r="H185" s="8">
        <f>+'Current &amp; Proposed Revenues'!D185*1.08+'Current &amp; Proposed Revenues'!F185*8.54</f>
        <v>13816.007799999999</v>
      </c>
      <c r="I185" s="8">
        <f>(+'Current &amp; Proposed Revenues'!D185*0.79+'Current &amp; Proposed Revenues'!F185*2.14+'Current Revenues &amp; Distribution'!C185+'Current Revenues &amp; Distribution'!E185)*0.8</f>
        <v>3701.7934400000008</v>
      </c>
      <c r="J185" s="8">
        <f>(+'Current &amp; Proposed Revenues'!D185*0.79+'Current &amp; Proposed Revenues'!F185*2.14+'Current Revenues &amp; Distribution'!C185+'Current Revenues &amp; Distribution'!E185)*0.2</f>
        <v>925.44836000000021</v>
      </c>
      <c r="K185" s="8">
        <f t="shared" si="8"/>
        <v>18443.249599999999</v>
      </c>
    </row>
    <row r="186" spans="1:11" outlineLevel="2" x14ac:dyDescent="0.25">
      <c r="A186" s="1" t="s">
        <v>158</v>
      </c>
      <c r="B186" s="1" t="s">
        <v>178</v>
      </c>
      <c r="C186" s="8">
        <v>118.5</v>
      </c>
      <c r="D186" s="8">
        <v>901.77010000000007</v>
      </c>
      <c r="E186" s="8">
        <v>146.03360000000001</v>
      </c>
      <c r="F186" s="8">
        <v>1896.7679999999998</v>
      </c>
      <c r="G186" s="8">
        <v>3063.0717</v>
      </c>
      <c r="H186" s="8">
        <f>+'Current &amp; Proposed Revenues'!D186*1.08+'Current &amp; Proposed Revenues'!F186*8.54</f>
        <v>2037.5123999999996</v>
      </c>
      <c r="I186" s="8">
        <f>(+'Current &amp; Proposed Revenues'!D186*0.79+'Current &amp; Proposed Revenues'!F186*2.14+'Current Revenues &amp; Distribution'!C186+'Current Revenues &amp; Distribution'!E186)*0.8</f>
        <v>820.44744000000014</v>
      </c>
      <c r="J186" s="8">
        <f>(+'Current &amp; Proposed Revenues'!D186*0.79+'Current &amp; Proposed Revenues'!F186*2.14+'Current Revenues &amp; Distribution'!C186+'Current Revenues &amp; Distribution'!E186)*0.2</f>
        <v>205.11186000000004</v>
      </c>
      <c r="K186" s="8">
        <f t="shared" si="8"/>
        <v>3063.0716999999995</v>
      </c>
    </row>
    <row r="187" spans="1:11" outlineLevel="2" x14ac:dyDescent="0.25">
      <c r="A187" s="1" t="s">
        <v>158</v>
      </c>
      <c r="B187" s="1" t="s">
        <v>179</v>
      </c>
      <c r="C187" s="8">
        <v>27.650000000000002</v>
      </c>
      <c r="D187" s="8">
        <v>102.85000000000001</v>
      </c>
      <c r="E187" s="8">
        <v>0</v>
      </c>
      <c r="F187" s="8">
        <v>267</v>
      </c>
      <c r="G187" s="8">
        <v>397.5</v>
      </c>
      <c r="H187" s="8">
        <f>+'Current &amp; Proposed Revenues'!D187*1.08+'Current &amp; Proposed Revenues'!F187*8.54</f>
        <v>272.89999999999998</v>
      </c>
      <c r="I187" s="8">
        <f>(+'Current &amp; Proposed Revenues'!D187*0.79+'Current &amp; Proposed Revenues'!F187*2.14+'Current Revenues &amp; Distribution'!C187+'Current Revenues &amp; Distribution'!E187)*0.8</f>
        <v>99.68</v>
      </c>
      <c r="J187" s="8">
        <f>(+'Current &amp; Proposed Revenues'!D187*0.79+'Current &amp; Proposed Revenues'!F187*2.14+'Current Revenues &amp; Distribution'!C187+'Current Revenues &amp; Distribution'!E187)*0.2</f>
        <v>24.92</v>
      </c>
      <c r="K187" s="8">
        <f t="shared" si="8"/>
        <v>397.5</v>
      </c>
    </row>
    <row r="188" spans="1:11" outlineLevel="2" x14ac:dyDescent="0.25">
      <c r="A188" s="1" t="s">
        <v>158</v>
      </c>
      <c r="B188" s="1" t="s">
        <v>180</v>
      </c>
      <c r="C188" s="8">
        <v>37.92</v>
      </c>
      <c r="D188" s="8">
        <v>1192.9478000000001</v>
      </c>
      <c r="E188" s="8">
        <v>0</v>
      </c>
      <c r="F188" s="8">
        <v>1887.1559999999997</v>
      </c>
      <c r="G188" s="8">
        <v>3118.0237999999999</v>
      </c>
      <c r="H188" s="8">
        <f>+'Current &amp; Proposed Revenues'!D188*1.08+'Current &amp; Proposed Revenues'!F188*8.54</f>
        <v>2197.9931999999999</v>
      </c>
      <c r="I188" s="8">
        <f>(+'Current &amp; Proposed Revenues'!D188*0.79+'Current &amp; Proposed Revenues'!F188*2.14+'Current Revenues &amp; Distribution'!C188+'Current Revenues &amp; Distribution'!E188)*0.8</f>
        <v>736.02448000000004</v>
      </c>
      <c r="J188" s="8">
        <f>(+'Current &amp; Proposed Revenues'!D188*0.79+'Current &amp; Proposed Revenues'!F188*2.14+'Current Revenues &amp; Distribution'!C188+'Current Revenues &amp; Distribution'!E188)*0.2</f>
        <v>184.00612000000001</v>
      </c>
      <c r="K188" s="8">
        <f t="shared" si="8"/>
        <v>3118.0237999999999</v>
      </c>
    </row>
    <row r="189" spans="1:11" outlineLevel="2" x14ac:dyDescent="0.25">
      <c r="A189" s="1" t="s">
        <v>158</v>
      </c>
      <c r="B189" s="1" t="s">
        <v>181</v>
      </c>
      <c r="C189" s="8">
        <v>56.232200000000006</v>
      </c>
      <c r="D189" s="8">
        <v>115.94000000000001</v>
      </c>
      <c r="E189" s="8">
        <v>0</v>
      </c>
      <c r="F189" s="8">
        <v>299.03999999999996</v>
      </c>
      <c r="G189" s="8">
        <v>471.2122</v>
      </c>
      <c r="H189" s="8">
        <f>+'Current &amp; Proposed Revenues'!D189*1.08+'Current &amp; Proposed Revenues'!F189*8.54</f>
        <v>306.08</v>
      </c>
      <c r="I189" s="8">
        <f>(+'Current &amp; Proposed Revenues'!D189*0.79+'Current &amp; Proposed Revenues'!F189*2.14+'Current Revenues &amp; Distribution'!C189+'Current Revenues &amp; Distribution'!E189)*0.8</f>
        <v>132.10576</v>
      </c>
      <c r="J189" s="8">
        <f>(+'Current &amp; Proposed Revenues'!D189*0.79+'Current &amp; Proposed Revenues'!F189*2.14+'Current Revenues &amp; Distribution'!C189+'Current Revenues &amp; Distribution'!E189)*0.2</f>
        <v>33.026440000000001</v>
      </c>
      <c r="K189" s="8">
        <f t="shared" si="8"/>
        <v>471.21219999999994</v>
      </c>
    </row>
    <row r="190" spans="1:11" outlineLevel="1" x14ac:dyDescent="0.25">
      <c r="A190" s="23" t="s">
        <v>1265</v>
      </c>
      <c r="B190" s="22"/>
      <c r="C190" s="8">
        <f t="shared" ref="C190:K190" si="11">SUBTOTAL(9,C166:C189)</f>
        <v>3068.9603999999999</v>
      </c>
      <c r="D190" s="8">
        <f t="shared" si="11"/>
        <v>19238.859199999999</v>
      </c>
      <c r="E190" s="8">
        <f t="shared" si="11"/>
        <v>4080.7017999999998</v>
      </c>
      <c r="F190" s="8">
        <f t="shared" si="11"/>
        <v>82648.888800000001</v>
      </c>
      <c r="G190" s="8">
        <f t="shared" si="11"/>
        <v>109037.4102</v>
      </c>
      <c r="H190" s="8">
        <f t="shared" si="11"/>
        <v>77199.369200000001</v>
      </c>
      <c r="I190" s="8">
        <f t="shared" si="11"/>
        <v>25470.432799999999</v>
      </c>
      <c r="J190" s="8">
        <f t="shared" si="11"/>
        <v>6367.6081999999997</v>
      </c>
      <c r="K190" s="8">
        <f t="shared" si="11"/>
        <v>109037.41019999998</v>
      </c>
    </row>
    <row r="191" spans="1:11" outlineLevel="2" x14ac:dyDescent="0.25">
      <c r="A191" s="1" t="s">
        <v>182</v>
      </c>
      <c r="B191" s="1" t="s">
        <v>183</v>
      </c>
      <c r="C191" s="8">
        <v>18.170000000000002</v>
      </c>
      <c r="D191" s="8">
        <v>250.58</v>
      </c>
      <c r="E191" s="8">
        <v>0</v>
      </c>
      <c r="F191" s="8">
        <v>2882.5319999999997</v>
      </c>
      <c r="G191" s="8">
        <v>3151.2819999999997</v>
      </c>
      <c r="H191" s="8">
        <f>+'Current &amp; Proposed Revenues'!D191*1.08+'Current &amp; Proposed Revenues'!F191*8.54</f>
        <v>2449.6659999999993</v>
      </c>
      <c r="I191" s="8">
        <f>(+'Current &amp; Proposed Revenues'!D191*0.79+'Current &amp; Proposed Revenues'!F191*2.14+'Current Revenues &amp; Distribution'!C191+'Current Revenues &amp; Distribution'!E191)*0.8</f>
        <v>561.29280000000006</v>
      </c>
      <c r="J191" s="8">
        <f>(+'Current &amp; Proposed Revenues'!D191*0.79+'Current &amp; Proposed Revenues'!F191*2.14+'Current Revenues &amp; Distribution'!C191+'Current Revenues &amp; Distribution'!E191)*0.2</f>
        <v>140.32320000000001</v>
      </c>
      <c r="K191" s="8">
        <f t="shared" si="8"/>
        <v>3151.2819999999992</v>
      </c>
    </row>
    <row r="192" spans="1:11" outlineLevel="2" x14ac:dyDescent="0.25">
      <c r="A192" s="1" t="s">
        <v>182</v>
      </c>
      <c r="B192" s="1" t="s">
        <v>184</v>
      </c>
      <c r="C192" s="8">
        <v>529.93200000000002</v>
      </c>
      <c r="D192" s="8">
        <v>3588.7918000000004</v>
      </c>
      <c r="E192" s="8">
        <v>186.18</v>
      </c>
      <c r="F192" s="8">
        <v>8038.8360000000002</v>
      </c>
      <c r="G192" s="8">
        <v>12343.739800000001</v>
      </c>
      <c r="H192" s="8">
        <f>+'Current &amp; Proposed Revenues'!D192*1.08+'Current &amp; Proposed Revenues'!F192*8.54</f>
        <v>8500.7291999999998</v>
      </c>
      <c r="I192" s="8">
        <f>(+'Current &amp; Proposed Revenues'!D192*0.79+'Current &amp; Proposed Revenues'!F192*2.14+'Current Revenues &amp; Distribution'!C192+'Current Revenues &amp; Distribution'!E192)*0.8</f>
        <v>3074.4084800000001</v>
      </c>
      <c r="J192" s="8">
        <f>(+'Current &amp; Proposed Revenues'!D192*0.79+'Current &amp; Proposed Revenues'!F192*2.14+'Current Revenues &amp; Distribution'!C192+'Current Revenues &amp; Distribution'!E192)*0.2</f>
        <v>768.60212000000001</v>
      </c>
      <c r="K192" s="8">
        <f t="shared" si="8"/>
        <v>12343.739799999999</v>
      </c>
    </row>
    <row r="193" spans="1:11" outlineLevel="2" x14ac:dyDescent="0.25">
      <c r="A193" s="1" t="s">
        <v>182</v>
      </c>
      <c r="B193" s="1" t="s">
        <v>185</v>
      </c>
      <c r="C193" s="8">
        <v>46.61</v>
      </c>
      <c r="D193" s="8">
        <v>164.56</v>
      </c>
      <c r="E193" s="8">
        <v>85.600000000000009</v>
      </c>
      <c r="F193" s="8">
        <v>1954.44</v>
      </c>
      <c r="G193" s="8">
        <v>2251.21</v>
      </c>
      <c r="H193" s="8">
        <f>+'Current &amp; Proposed Revenues'!D193*1.08+'Current &amp; Proposed Revenues'!F193*8.54</f>
        <v>1657.86</v>
      </c>
      <c r="I193" s="8">
        <f>(+'Current &amp; Proposed Revenues'!D193*0.79+'Current &amp; Proposed Revenues'!F193*2.14+'Current Revenues &amp; Distribution'!C193+'Current Revenues &amp; Distribution'!E193)*0.8</f>
        <v>474.68000000000006</v>
      </c>
      <c r="J193" s="8">
        <f>(+'Current &amp; Proposed Revenues'!D193*0.79+'Current &amp; Proposed Revenues'!F193*2.14+'Current Revenues &amp; Distribution'!C193+'Current Revenues &amp; Distribution'!E193)*0.2</f>
        <v>118.67000000000002</v>
      </c>
      <c r="K193" s="8">
        <f t="shared" si="8"/>
        <v>2251.21</v>
      </c>
    </row>
    <row r="194" spans="1:11" outlineLevel="2" x14ac:dyDescent="0.25">
      <c r="A194" s="1" t="s">
        <v>182</v>
      </c>
      <c r="B194" s="1" t="s">
        <v>186</v>
      </c>
      <c r="C194" s="8">
        <v>31.6</v>
      </c>
      <c r="D194" s="8">
        <v>3211.9119999999998</v>
      </c>
      <c r="E194" s="8">
        <v>0</v>
      </c>
      <c r="F194" s="8">
        <v>7126.5503999999992</v>
      </c>
      <c r="G194" s="8">
        <v>10370.062399999999</v>
      </c>
      <c r="H194" s="8">
        <f>+'Current &amp; Proposed Revenues'!D194*1.08+'Current &amp; Proposed Revenues'!F194*8.54</f>
        <v>7553.5791999999992</v>
      </c>
      <c r="I194" s="8">
        <f>(+'Current &amp; Proposed Revenues'!D194*0.79+'Current &amp; Proposed Revenues'!F194*2.14+'Current Revenues &amp; Distribution'!C194+'Current Revenues &amp; Distribution'!E194)*0.8</f>
        <v>2253.1865600000001</v>
      </c>
      <c r="J194" s="8">
        <f>(+'Current &amp; Proposed Revenues'!D194*0.79+'Current &amp; Proposed Revenues'!F194*2.14+'Current Revenues &amp; Distribution'!C194+'Current Revenues &amp; Distribution'!E194)*0.2</f>
        <v>563.29664000000002</v>
      </c>
      <c r="K194" s="8">
        <f t="shared" si="8"/>
        <v>10370.062399999999</v>
      </c>
    </row>
    <row r="195" spans="1:11" outlineLevel="2" x14ac:dyDescent="0.25">
      <c r="A195" s="1" t="s">
        <v>182</v>
      </c>
      <c r="B195" s="1" t="s">
        <v>92</v>
      </c>
      <c r="C195" s="8">
        <v>57.67</v>
      </c>
      <c r="D195" s="8">
        <v>2515.2248</v>
      </c>
      <c r="E195" s="8">
        <v>234.03040000000001</v>
      </c>
      <c r="F195" s="8">
        <v>5258.4048000000003</v>
      </c>
      <c r="G195" s="8">
        <v>8065.33</v>
      </c>
      <c r="H195" s="8">
        <f>+'Current &amp; Proposed Revenues'!D195*1.08+'Current &amp; Proposed Revenues'!F195*8.54</f>
        <v>5657.3976000000002</v>
      </c>
      <c r="I195" s="8">
        <f>(+'Current &amp; Proposed Revenues'!D195*0.79+'Current &amp; Proposed Revenues'!F195*2.14+'Current Revenues &amp; Distribution'!C195+'Current Revenues &amp; Distribution'!E195)*0.8</f>
        <v>1926.3459200000002</v>
      </c>
      <c r="J195" s="8">
        <f>(+'Current &amp; Proposed Revenues'!D195*0.79+'Current &amp; Proposed Revenues'!F195*2.14+'Current Revenues &amp; Distribution'!C195+'Current Revenues &amp; Distribution'!E195)*0.2</f>
        <v>481.58648000000005</v>
      </c>
      <c r="K195" s="8">
        <f t="shared" si="8"/>
        <v>8065.33</v>
      </c>
    </row>
    <row r="196" spans="1:11" outlineLevel="2" x14ac:dyDescent="0.25">
      <c r="A196" s="1" t="s">
        <v>182</v>
      </c>
      <c r="B196" s="1" t="s">
        <v>187</v>
      </c>
      <c r="C196" s="8">
        <v>82.586600000000004</v>
      </c>
      <c r="D196" s="8">
        <v>1059.0932</v>
      </c>
      <c r="E196" s="8">
        <v>0</v>
      </c>
      <c r="F196" s="8">
        <v>854.4</v>
      </c>
      <c r="G196" s="8">
        <v>1996.0798</v>
      </c>
      <c r="H196" s="8">
        <f>+'Current &amp; Proposed Revenues'!D196*1.08+'Current &amp; Proposed Revenues'!F196*8.54</f>
        <v>1294.8688</v>
      </c>
      <c r="I196" s="8">
        <f>(+'Current &amp; Proposed Revenues'!D196*0.79+'Current &amp; Proposed Revenues'!F196*2.14+'Current Revenues &amp; Distribution'!C196+'Current Revenues &amp; Distribution'!E196)*0.8</f>
        <v>560.96879999999999</v>
      </c>
      <c r="J196" s="8">
        <f>(+'Current &amp; Proposed Revenues'!D196*0.79+'Current &amp; Proposed Revenues'!F196*2.14+'Current Revenues &amp; Distribution'!C196+'Current Revenues &amp; Distribution'!E196)*0.2</f>
        <v>140.2422</v>
      </c>
      <c r="K196" s="8">
        <f t="shared" si="8"/>
        <v>1996.0797999999998</v>
      </c>
    </row>
    <row r="197" spans="1:11" outlineLevel="2" x14ac:dyDescent="0.25">
      <c r="A197" s="1" t="s">
        <v>182</v>
      </c>
      <c r="B197" s="1" t="s">
        <v>188</v>
      </c>
      <c r="C197" s="8">
        <v>0</v>
      </c>
      <c r="D197" s="8">
        <v>1455.2527000000002</v>
      </c>
      <c r="E197" s="8">
        <v>0</v>
      </c>
      <c r="F197" s="8">
        <v>1292.1732</v>
      </c>
      <c r="G197" s="8">
        <v>2747.4259000000002</v>
      </c>
      <c r="H197" s="8">
        <f>+'Current &amp; Proposed Revenues'!D197*1.08+'Current &amp; Proposed Revenues'!F197*8.54</f>
        <v>1873.7213999999999</v>
      </c>
      <c r="I197" s="8">
        <f>(+'Current &amp; Proposed Revenues'!D197*0.79+'Current &amp; Proposed Revenues'!F197*2.14+'Current Revenues &amp; Distribution'!C197+'Current Revenues &amp; Distribution'!E197)*0.8</f>
        <v>698.96360000000004</v>
      </c>
      <c r="J197" s="8">
        <f>(+'Current &amp; Proposed Revenues'!D197*0.79+'Current &amp; Proposed Revenues'!F197*2.14+'Current Revenues &amp; Distribution'!C197+'Current Revenues &amp; Distribution'!E197)*0.2</f>
        <v>174.74090000000001</v>
      </c>
      <c r="K197" s="8">
        <f t="shared" si="8"/>
        <v>2747.4259000000002</v>
      </c>
    </row>
    <row r="198" spans="1:11" outlineLevel="2" x14ac:dyDescent="0.25">
      <c r="A198" s="1" t="s">
        <v>182</v>
      </c>
      <c r="B198" s="1" t="s">
        <v>189</v>
      </c>
      <c r="C198" s="8">
        <v>27.650000000000002</v>
      </c>
      <c r="D198" s="8">
        <v>1358.1623</v>
      </c>
      <c r="E198" s="8">
        <v>44.982800000000005</v>
      </c>
      <c r="F198" s="8">
        <v>4154.5199999999995</v>
      </c>
      <c r="G198" s="8">
        <v>5585.3150999999998</v>
      </c>
      <c r="H198" s="8">
        <f>+'Current &amp; Proposed Revenues'!D198*1.08+'Current &amp; Proposed Revenues'!F198*8.54</f>
        <v>4106.4531999999999</v>
      </c>
      <c r="I198" s="8">
        <f>(+'Current &amp; Proposed Revenues'!D198*0.79+'Current &amp; Proposed Revenues'!F198*2.14+'Current Revenues &amp; Distribution'!C198+'Current Revenues &amp; Distribution'!E198)*0.8</f>
        <v>1183.0895200000002</v>
      </c>
      <c r="J198" s="8">
        <f>(+'Current &amp; Proposed Revenues'!D198*0.79+'Current &amp; Proposed Revenues'!F198*2.14+'Current Revenues &amp; Distribution'!C198+'Current Revenues &amp; Distribution'!E198)*0.2</f>
        <v>295.77238000000006</v>
      </c>
      <c r="K198" s="8">
        <f t="shared" si="8"/>
        <v>5585.3151000000007</v>
      </c>
    </row>
    <row r="199" spans="1:11" outlineLevel="2" x14ac:dyDescent="0.25">
      <c r="A199" s="1" t="s">
        <v>182</v>
      </c>
      <c r="B199" s="1" t="s">
        <v>190</v>
      </c>
      <c r="C199" s="8">
        <v>23.700000000000003</v>
      </c>
      <c r="D199" s="8">
        <v>660.4466000000001</v>
      </c>
      <c r="E199" s="8">
        <v>0</v>
      </c>
      <c r="F199" s="8">
        <v>1708.8</v>
      </c>
      <c r="G199" s="8">
        <v>2392.9466000000002</v>
      </c>
      <c r="H199" s="8">
        <f>+'Current &amp; Proposed Revenues'!D199*1.08+'Current &amp; Proposed Revenues'!F199*8.54</f>
        <v>1747.8344</v>
      </c>
      <c r="I199" s="8">
        <f>(+'Current &amp; Proposed Revenues'!D199*0.79+'Current &amp; Proposed Revenues'!F199*2.14+'Current Revenues &amp; Distribution'!C199+'Current Revenues &amp; Distribution'!E199)*0.8</f>
        <v>516.08976000000007</v>
      </c>
      <c r="J199" s="8">
        <f>(+'Current &amp; Proposed Revenues'!D199*0.79+'Current &amp; Proposed Revenues'!F199*2.14+'Current Revenues &amp; Distribution'!C199+'Current Revenues &amp; Distribution'!E199)*0.2</f>
        <v>129.02244000000002</v>
      </c>
      <c r="K199" s="8">
        <f t="shared" si="8"/>
        <v>2392.9466000000002</v>
      </c>
    </row>
    <row r="200" spans="1:11" outlineLevel="2" x14ac:dyDescent="0.25">
      <c r="A200" s="1" t="s">
        <v>182</v>
      </c>
      <c r="B200" s="1" t="s">
        <v>191</v>
      </c>
      <c r="C200" s="8">
        <v>0</v>
      </c>
      <c r="D200" s="8">
        <v>0</v>
      </c>
      <c r="E200" s="8">
        <v>0</v>
      </c>
      <c r="F200" s="8">
        <v>437.88</v>
      </c>
      <c r="G200" s="8">
        <v>437.88</v>
      </c>
      <c r="H200" s="8">
        <f>+'Current &amp; Proposed Revenues'!D200*1.08+'Current &amp; Proposed Revenues'!F200*8.54</f>
        <v>350.14</v>
      </c>
      <c r="I200" s="8">
        <f>(+'Current &amp; Proposed Revenues'!D200*0.79+'Current &amp; Proposed Revenues'!F200*2.14+'Current Revenues &amp; Distribution'!C200+'Current Revenues &amp; Distribution'!E200)*0.8</f>
        <v>70.192000000000007</v>
      </c>
      <c r="J200" s="8">
        <f>(+'Current &amp; Proposed Revenues'!D200*0.79+'Current &amp; Proposed Revenues'!F200*2.14+'Current Revenues &amp; Distribution'!C200+'Current Revenues &amp; Distribution'!E200)*0.2</f>
        <v>17.548000000000002</v>
      </c>
      <c r="K200" s="8">
        <f t="shared" si="8"/>
        <v>437.88</v>
      </c>
    </row>
    <row r="201" spans="1:11" outlineLevel="2" x14ac:dyDescent="0.25">
      <c r="A201" s="1" t="s">
        <v>182</v>
      </c>
      <c r="B201" s="1" t="s">
        <v>192</v>
      </c>
      <c r="C201" s="8">
        <v>318.37</v>
      </c>
      <c r="D201" s="8">
        <v>5417.9697000000006</v>
      </c>
      <c r="E201" s="8">
        <v>775.83560000000011</v>
      </c>
      <c r="F201" s="8">
        <v>6713.6615999999995</v>
      </c>
      <c r="G201" s="8">
        <v>13225.8369</v>
      </c>
      <c r="H201" s="8">
        <f>+'Current &amp; Proposed Revenues'!D201*1.08+'Current &amp; Proposed Revenues'!F201*8.54</f>
        <v>8497.5095999999994</v>
      </c>
      <c r="I201" s="8">
        <f>(+'Current &amp; Proposed Revenues'!D201*0.79+'Current &amp; Proposed Revenues'!F201*2.14+'Current Revenues &amp; Distribution'!C201+'Current Revenues &amp; Distribution'!E201)*0.8</f>
        <v>3782.6618400000007</v>
      </c>
      <c r="J201" s="8">
        <f>(+'Current &amp; Proposed Revenues'!D201*0.79+'Current &amp; Proposed Revenues'!F201*2.14+'Current Revenues &amp; Distribution'!C201+'Current Revenues &amp; Distribution'!E201)*0.2</f>
        <v>945.66546000000017</v>
      </c>
      <c r="K201" s="8">
        <f t="shared" si="8"/>
        <v>13225.8369</v>
      </c>
    </row>
    <row r="202" spans="1:11" outlineLevel="2" x14ac:dyDescent="0.25">
      <c r="A202" s="1" t="s">
        <v>182</v>
      </c>
      <c r="B202" s="1" t="s">
        <v>193</v>
      </c>
      <c r="C202" s="8">
        <v>21.061400000000003</v>
      </c>
      <c r="D202" s="8">
        <v>1295.2181</v>
      </c>
      <c r="E202" s="8">
        <v>83.460000000000008</v>
      </c>
      <c r="F202" s="8">
        <v>694.19999999999993</v>
      </c>
      <c r="G202" s="8">
        <v>2093.9395</v>
      </c>
      <c r="H202" s="8">
        <f>+'Current &amp; Proposed Revenues'!D202*1.08+'Current &amp; Proposed Revenues'!F202*8.54</f>
        <v>1303.1404</v>
      </c>
      <c r="I202" s="8">
        <f>(+'Current &amp; Proposed Revenues'!D202*0.79+'Current &amp; Proposed Revenues'!F202*2.14+'Current Revenues &amp; Distribution'!C202+'Current Revenues &amp; Distribution'!E202)*0.8</f>
        <v>632.63928000000021</v>
      </c>
      <c r="J202" s="8">
        <f>(+'Current &amp; Proposed Revenues'!D202*0.79+'Current &amp; Proposed Revenues'!F202*2.14+'Current Revenues &amp; Distribution'!C202+'Current Revenues &amp; Distribution'!E202)*0.2</f>
        <v>158.15982000000005</v>
      </c>
      <c r="K202" s="8">
        <f t="shared" si="8"/>
        <v>2093.9395</v>
      </c>
    </row>
    <row r="203" spans="1:11" outlineLevel="2" x14ac:dyDescent="0.25">
      <c r="A203" s="1" t="s">
        <v>182</v>
      </c>
      <c r="B203" s="1" t="s">
        <v>194</v>
      </c>
      <c r="C203" s="8">
        <v>104.72240000000001</v>
      </c>
      <c r="D203" s="8">
        <v>637.93180000000007</v>
      </c>
      <c r="E203" s="8">
        <v>0</v>
      </c>
      <c r="F203" s="8">
        <v>1004.454</v>
      </c>
      <c r="G203" s="8">
        <v>1747.1082000000001</v>
      </c>
      <c r="H203" s="8">
        <f>+'Current &amp; Proposed Revenues'!D203*1.08+'Current &amp; Proposed Revenues'!F203*8.54</f>
        <v>1171.6181999999999</v>
      </c>
      <c r="I203" s="8">
        <f>(+'Current &amp; Proposed Revenues'!D203*0.79+'Current &amp; Proposed Revenues'!F203*2.14+'Current Revenues &amp; Distribution'!C203+'Current Revenues &amp; Distribution'!E203)*0.8</f>
        <v>460.39200000000005</v>
      </c>
      <c r="J203" s="8">
        <f>(+'Current &amp; Proposed Revenues'!D203*0.79+'Current &amp; Proposed Revenues'!F203*2.14+'Current Revenues &amp; Distribution'!C203+'Current Revenues &amp; Distribution'!E203)*0.2</f>
        <v>115.09800000000001</v>
      </c>
      <c r="K203" s="8">
        <f t="shared" si="8"/>
        <v>1747.1081999999999</v>
      </c>
    </row>
    <row r="204" spans="1:11" outlineLevel="2" x14ac:dyDescent="0.25">
      <c r="A204" s="1" t="s">
        <v>182</v>
      </c>
      <c r="B204" s="1" t="s">
        <v>195</v>
      </c>
      <c r="C204" s="8">
        <v>274.87260000000003</v>
      </c>
      <c r="D204" s="8">
        <v>1256.6400000000001</v>
      </c>
      <c r="E204" s="8">
        <v>214</v>
      </c>
      <c r="F204" s="8">
        <v>2050.56</v>
      </c>
      <c r="G204" s="8">
        <v>3796.0726</v>
      </c>
      <c r="H204" s="8">
        <f>+'Current &amp; Proposed Revenues'!D204*1.08+'Current &amp; Proposed Revenues'!F204*8.54</f>
        <v>2365.4399999999996</v>
      </c>
      <c r="I204" s="8">
        <f>(+'Current &amp; Proposed Revenues'!D204*0.79+'Current &amp; Proposed Revenues'!F204*2.14+'Current Revenues &amp; Distribution'!C204+'Current Revenues &amp; Distribution'!E204)*0.8</f>
        <v>1144.5060799999999</v>
      </c>
      <c r="J204" s="8">
        <f>(+'Current &amp; Proposed Revenues'!D204*0.79+'Current &amp; Proposed Revenues'!F204*2.14+'Current Revenues &amp; Distribution'!C204+'Current Revenues &amp; Distribution'!E204)*0.2</f>
        <v>286.12651999999997</v>
      </c>
      <c r="K204" s="8">
        <f t="shared" si="8"/>
        <v>3796.0725999999995</v>
      </c>
    </row>
    <row r="205" spans="1:11" outlineLevel="2" x14ac:dyDescent="0.25">
      <c r="A205" s="1" t="s">
        <v>182</v>
      </c>
      <c r="B205" s="1" t="s">
        <v>196</v>
      </c>
      <c r="C205" s="8">
        <v>253.26609999999999</v>
      </c>
      <c r="D205" s="8">
        <v>4290.2101000000002</v>
      </c>
      <c r="E205" s="8">
        <v>160.5</v>
      </c>
      <c r="F205" s="8">
        <v>12493.357199999999</v>
      </c>
      <c r="G205" s="8">
        <v>17197.3334</v>
      </c>
      <c r="H205" s="8">
        <f>+'Current &amp; Proposed Revenues'!D205*1.08+'Current &amp; Proposed Revenues'!F205*8.54</f>
        <v>12467.775</v>
      </c>
      <c r="I205" s="8">
        <f>(+'Current &amp; Proposed Revenues'!D205*0.79+'Current &amp; Proposed Revenues'!F205*2.14+'Current Revenues &amp; Distribution'!C205+'Current Revenues &amp; Distribution'!E205)*0.8</f>
        <v>3783.6467200000002</v>
      </c>
      <c r="J205" s="8">
        <f>(+'Current &amp; Proposed Revenues'!D205*0.79+'Current &amp; Proposed Revenues'!F205*2.14+'Current Revenues &amp; Distribution'!C205+'Current Revenues &amp; Distribution'!E205)*0.2</f>
        <v>945.91168000000005</v>
      </c>
      <c r="K205" s="8">
        <f t="shared" si="8"/>
        <v>17197.3334</v>
      </c>
    </row>
    <row r="206" spans="1:11" outlineLevel="2" x14ac:dyDescent="0.25">
      <c r="A206" s="1" t="s">
        <v>182</v>
      </c>
      <c r="B206" s="1" t="s">
        <v>197</v>
      </c>
      <c r="C206" s="8">
        <v>57.67</v>
      </c>
      <c r="D206" s="8">
        <v>854.01030000000003</v>
      </c>
      <c r="E206" s="8">
        <v>96.300000000000011</v>
      </c>
      <c r="F206" s="8">
        <v>4434.9767999999995</v>
      </c>
      <c r="G206" s="8">
        <v>5442.9570999999996</v>
      </c>
      <c r="H206" s="8">
        <f>+'Current &amp; Proposed Revenues'!D206*1.08+'Current &amp; Proposed Revenues'!F206*8.54</f>
        <v>4039.5455999999995</v>
      </c>
      <c r="I206" s="8">
        <f>(+'Current &amp; Proposed Revenues'!D206*0.79+'Current &amp; Proposed Revenues'!F206*2.14+'Current Revenues &amp; Distribution'!C206+'Current Revenues &amp; Distribution'!E206)*0.8</f>
        <v>1122.7292000000002</v>
      </c>
      <c r="J206" s="8">
        <f>(+'Current &amp; Proposed Revenues'!D206*0.79+'Current &amp; Proposed Revenues'!F206*2.14+'Current Revenues &amp; Distribution'!C206+'Current Revenues &amp; Distribution'!E206)*0.2</f>
        <v>280.68230000000005</v>
      </c>
      <c r="K206" s="8">
        <f t="shared" ref="K206:K272" si="12">SUM(H206:J206)</f>
        <v>5442.9570999999996</v>
      </c>
    </row>
    <row r="207" spans="1:11" outlineLevel="2" x14ac:dyDescent="0.25">
      <c r="A207" s="1" t="s">
        <v>182</v>
      </c>
      <c r="B207" s="1" t="s">
        <v>198</v>
      </c>
      <c r="C207" s="8">
        <v>0</v>
      </c>
      <c r="D207" s="8">
        <v>428.39830000000001</v>
      </c>
      <c r="E207" s="8">
        <v>0</v>
      </c>
      <c r="F207" s="8">
        <v>1469.1407999999999</v>
      </c>
      <c r="G207" s="8">
        <v>1897.5391</v>
      </c>
      <c r="H207" s="8">
        <f>+'Current &amp; Proposed Revenues'!D207*1.08+'Current &amp; Proposed Revenues'!F207*8.54</f>
        <v>1422.1795999999999</v>
      </c>
      <c r="I207" s="8">
        <f>(+'Current &amp; Proposed Revenues'!D207*0.79+'Current &amp; Proposed Revenues'!F207*2.14+'Current Revenues &amp; Distribution'!C207+'Current Revenues &amp; Distribution'!E207)*0.8</f>
        <v>380.28760000000005</v>
      </c>
      <c r="J207" s="8">
        <f>(+'Current &amp; Proposed Revenues'!D207*0.79+'Current &amp; Proposed Revenues'!F207*2.14+'Current Revenues &amp; Distribution'!C207+'Current Revenues &amp; Distribution'!E207)*0.2</f>
        <v>95.071900000000014</v>
      </c>
      <c r="K207" s="8">
        <f t="shared" si="12"/>
        <v>1897.5391</v>
      </c>
    </row>
    <row r="208" spans="1:11" outlineLevel="2" x14ac:dyDescent="0.25">
      <c r="A208" s="1" t="s">
        <v>182</v>
      </c>
      <c r="B208" s="1" t="s">
        <v>199</v>
      </c>
      <c r="C208" s="8">
        <v>737.10950000000003</v>
      </c>
      <c r="D208" s="8">
        <v>4509.5891500000007</v>
      </c>
      <c r="E208" s="8">
        <v>684.80000000000007</v>
      </c>
      <c r="F208" s="8">
        <v>14528.3244</v>
      </c>
      <c r="G208" s="8">
        <v>20459.823049999999</v>
      </c>
      <c r="H208" s="8">
        <f>+'Current &amp; Proposed Revenues'!D208*1.08+'Current &amp; Proposed Revenues'!F208*8.54</f>
        <v>14221.686799999998</v>
      </c>
      <c r="I208" s="8">
        <f>(+'Current &amp; Proposed Revenues'!D208*0.79+'Current &amp; Proposed Revenues'!F208*2.14+'Current Revenues &amp; Distribution'!C208+'Current Revenues &amp; Distribution'!E208)*0.8</f>
        <v>4990.5090000000009</v>
      </c>
      <c r="J208" s="8">
        <f>(+'Current &amp; Proposed Revenues'!D208*0.79+'Current &amp; Proposed Revenues'!F208*2.14+'Current Revenues &amp; Distribution'!C208+'Current Revenues &amp; Distribution'!E208)*0.2</f>
        <v>1247.6272500000002</v>
      </c>
      <c r="K208" s="8">
        <f t="shared" si="12"/>
        <v>20459.823049999999</v>
      </c>
    </row>
    <row r="209" spans="1:11" outlineLevel="2" x14ac:dyDescent="0.25">
      <c r="A209" s="1" t="s">
        <v>182</v>
      </c>
      <c r="B209" s="1" t="s">
        <v>200</v>
      </c>
      <c r="C209" s="8">
        <v>40.756100000000004</v>
      </c>
      <c r="D209" s="8">
        <v>261.8</v>
      </c>
      <c r="E209" s="8">
        <v>100.58000000000001</v>
      </c>
      <c r="F209" s="8">
        <v>1121.3999999999999</v>
      </c>
      <c r="G209" s="8">
        <v>1524.5360999999998</v>
      </c>
      <c r="H209" s="8">
        <f>+'Current &amp; Proposed Revenues'!D209*1.08+'Current &amp; Proposed Revenues'!F209*8.54</f>
        <v>1047.8999999999999</v>
      </c>
      <c r="I209" s="8">
        <f>(+'Current &amp; Proposed Revenues'!D209*0.79+'Current &amp; Proposed Revenues'!F209*2.14+'Current Revenues &amp; Distribution'!C209+'Current Revenues &amp; Distribution'!E209)*0.8</f>
        <v>381.30888000000004</v>
      </c>
      <c r="J209" s="8">
        <f>(+'Current &amp; Proposed Revenues'!D209*0.79+'Current &amp; Proposed Revenues'!F209*2.14+'Current Revenues &amp; Distribution'!C209+'Current Revenues &amp; Distribution'!E209)*0.2</f>
        <v>95.327220000000011</v>
      </c>
      <c r="K209" s="8">
        <f t="shared" si="12"/>
        <v>1524.5360999999998</v>
      </c>
    </row>
    <row r="210" spans="1:11" outlineLevel="2" x14ac:dyDescent="0.25">
      <c r="A210" s="1" t="s">
        <v>182</v>
      </c>
      <c r="B210" s="1" t="s">
        <v>201</v>
      </c>
      <c r="C210" s="8">
        <v>1714.8293000000001</v>
      </c>
      <c r="D210" s="8">
        <v>6807.6788999999999</v>
      </c>
      <c r="E210" s="8">
        <v>477.22</v>
      </c>
      <c r="F210" s="8">
        <v>13145.691599999998</v>
      </c>
      <c r="G210" s="8">
        <v>22145.419799999996</v>
      </c>
      <c r="H210" s="8">
        <f>+'Current &amp; Proposed Revenues'!D210*1.08+'Current &amp; Proposed Revenues'!F210*8.54</f>
        <v>14443.337399999999</v>
      </c>
      <c r="I210" s="8">
        <f>(+'Current &amp; Proposed Revenues'!D210*0.79+'Current &amp; Proposed Revenues'!F210*2.14+'Current Revenues &amp; Distribution'!C210+'Current Revenues &amp; Distribution'!E210)*0.8</f>
        <v>6161.6659200000013</v>
      </c>
      <c r="J210" s="8">
        <f>(+'Current &amp; Proposed Revenues'!D210*0.79+'Current &amp; Proposed Revenues'!F210*2.14+'Current Revenues &amp; Distribution'!C210+'Current Revenues &amp; Distribution'!E210)*0.2</f>
        <v>1540.4164800000003</v>
      </c>
      <c r="K210" s="8">
        <f t="shared" si="12"/>
        <v>22145.4198</v>
      </c>
    </row>
    <row r="211" spans="1:11" outlineLevel="2" x14ac:dyDescent="0.25">
      <c r="A211" s="1" t="s">
        <v>182</v>
      </c>
      <c r="B211" s="1" t="s">
        <v>202</v>
      </c>
      <c r="C211" s="8">
        <v>137.91030000000001</v>
      </c>
      <c r="D211" s="8">
        <v>1809.0753999999999</v>
      </c>
      <c r="E211" s="8">
        <v>0</v>
      </c>
      <c r="F211" s="8">
        <v>6237.12</v>
      </c>
      <c r="G211" s="8">
        <v>8184.1057000000001</v>
      </c>
      <c r="H211" s="8">
        <f>+'Current &amp; Proposed Revenues'!D211*1.08+'Current &amp; Proposed Revenues'!F211*8.54</f>
        <v>6032.1736000000001</v>
      </c>
      <c r="I211" s="8">
        <f>(+'Current &amp; Proposed Revenues'!D211*0.79+'Current &amp; Proposed Revenues'!F211*2.14+'Current Revenues &amp; Distribution'!C211+'Current Revenues &amp; Distribution'!E211)*0.8</f>
        <v>1721.5456800000002</v>
      </c>
      <c r="J211" s="8">
        <f>(+'Current &amp; Proposed Revenues'!D211*0.79+'Current &amp; Proposed Revenues'!F211*2.14+'Current Revenues &amp; Distribution'!C211+'Current Revenues &amp; Distribution'!E211)*0.2</f>
        <v>430.38642000000004</v>
      </c>
      <c r="K211" s="8">
        <f t="shared" si="12"/>
        <v>8184.1057000000001</v>
      </c>
    </row>
    <row r="212" spans="1:11" outlineLevel="2" x14ac:dyDescent="0.25">
      <c r="A212" s="1" t="s">
        <v>182</v>
      </c>
      <c r="B212" s="1" t="s">
        <v>203</v>
      </c>
      <c r="C212" s="8">
        <v>0</v>
      </c>
      <c r="D212" s="8">
        <v>0</v>
      </c>
      <c r="E212" s="8">
        <v>0</v>
      </c>
      <c r="F212" s="8">
        <v>550.02</v>
      </c>
      <c r="G212" s="8">
        <v>550.02</v>
      </c>
      <c r="H212" s="8">
        <f>+'Current &amp; Proposed Revenues'!D212*1.08+'Current &amp; Proposed Revenues'!F212*8.54</f>
        <v>439.80999999999995</v>
      </c>
      <c r="I212" s="8">
        <f>(+'Current &amp; Proposed Revenues'!D212*0.79+'Current &amp; Proposed Revenues'!F212*2.14+'Current Revenues &amp; Distribution'!C212+'Current Revenues &amp; Distribution'!E212)*0.8</f>
        <v>88.168000000000006</v>
      </c>
      <c r="J212" s="8">
        <f>(+'Current &amp; Proposed Revenues'!D212*0.79+'Current &amp; Proposed Revenues'!F212*2.14+'Current Revenues &amp; Distribution'!C212+'Current Revenues &amp; Distribution'!E212)*0.2</f>
        <v>22.042000000000002</v>
      </c>
      <c r="K212" s="8">
        <f t="shared" si="12"/>
        <v>550.02</v>
      </c>
    </row>
    <row r="213" spans="1:11" outlineLevel="2" x14ac:dyDescent="0.25">
      <c r="A213" s="1" t="s">
        <v>182</v>
      </c>
      <c r="B213" s="1" t="s">
        <v>204</v>
      </c>
      <c r="C213" s="8">
        <v>18.1858</v>
      </c>
      <c r="D213" s="8">
        <v>1876.6759000000002</v>
      </c>
      <c r="E213" s="8">
        <v>37.450000000000003</v>
      </c>
      <c r="F213" s="8">
        <v>5256.4823999999999</v>
      </c>
      <c r="G213" s="8">
        <v>7188.7941000000001</v>
      </c>
      <c r="H213" s="8">
        <f>+'Current &amp; Proposed Revenues'!D213*1.08+'Current &amp; Proposed Revenues'!F213*8.54</f>
        <v>5287.0727999999999</v>
      </c>
      <c r="I213" s="8">
        <f>(+'Current &amp; Proposed Revenues'!D213*0.79+'Current &amp; Proposed Revenues'!F213*2.14+'Current Revenues &amp; Distribution'!C213+'Current Revenues &amp; Distribution'!E213)*0.8</f>
        <v>1521.3770400000003</v>
      </c>
      <c r="J213" s="8">
        <f>(+'Current &amp; Proposed Revenues'!D213*0.79+'Current &amp; Proposed Revenues'!F213*2.14+'Current Revenues &amp; Distribution'!C213+'Current Revenues &amp; Distribution'!E213)*0.2</f>
        <v>380.34426000000008</v>
      </c>
      <c r="K213" s="8">
        <f t="shared" si="12"/>
        <v>7188.7941000000001</v>
      </c>
    </row>
    <row r="214" spans="1:11" outlineLevel="2" x14ac:dyDescent="0.25">
      <c r="A214" s="1" t="s">
        <v>182</v>
      </c>
      <c r="B214" s="1" t="s">
        <v>205</v>
      </c>
      <c r="C214" s="8">
        <v>0</v>
      </c>
      <c r="D214" s="8">
        <v>553.52</v>
      </c>
      <c r="E214" s="8">
        <v>0</v>
      </c>
      <c r="F214" s="8">
        <v>1543.26</v>
      </c>
      <c r="G214" s="8">
        <v>2096.7799999999997</v>
      </c>
      <c r="H214" s="8">
        <f>+'Current &amp; Proposed Revenues'!D214*1.08+'Current &amp; Proposed Revenues'!F214*8.54</f>
        <v>1553.71</v>
      </c>
      <c r="I214" s="8">
        <f>(+'Current &amp; Proposed Revenues'!D214*0.79+'Current &amp; Proposed Revenues'!F214*2.14+'Current Revenues &amp; Distribution'!C214+'Current Revenues &amp; Distribution'!E214)*0.8</f>
        <v>434.45600000000007</v>
      </c>
      <c r="J214" s="8">
        <f>(+'Current &amp; Proposed Revenues'!D214*0.79+'Current &amp; Proposed Revenues'!F214*2.14+'Current Revenues &amp; Distribution'!C214+'Current Revenues &amp; Distribution'!E214)*0.2</f>
        <v>108.61400000000002</v>
      </c>
      <c r="K214" s="8">
        <f t="shared" si="12"/>
        <v>2096.7800000000002</v>
      </c>
    </row>
    <row r="215" spans="1:11" outlineLevel="2" x14ac:dyDescent="0.25">
      <c r="A215" s="1" t="s">
        <v>182</v>
      </c>
      <c r="B215" s="1" t="s">
        <v>206</v>
      </c>
      <c r="C215" s="8">
        <v>247.27</v>
      </c>
      <c r="D215" s="8">
        <v>3774.1462000000001</v>
      </c>
      <c r="E215" s="8">
        <v>0</v>
      </c>
      <c r="F215" s="8">
        <v>9704.9160000000011</v>
      </c>
      <c r="G215" s="8">
        <v>13726.332200000001</v>
      </c>
      <c r="H215" s="8">
        <f>+'Current &amp; Proposed Revenues'!D215*1.08+'Current &amp; Proposed Revenues'!F215*8.54</f>
        <v>9940.0187999999998</v>
      </c>
      <c r="I215" s="8">
        <f>(+'Current &amp; Proposed Revenues'!D215*0.79+'Current &amp; Proposed Revenues'!F215*2.14+'Current Revenues &amp; Distribution'!C215+'Current Revenues &amp; Distribution'!E215)*0.8</f>
        <v>3029.0507200000006</v>
      </c>
      <c r="J215" s="8">
        <f>(+'Current &amp; Proposed Revenues'!D215*0.79+'Current &amp; Proposed Revenues'!F215*2.14+'Current Revenues &amp; Distribution'!C215+'Current Revenues &amp; Distribution'!E215)*0.2</f>
        <v>757.26268000000016</v>
      </c>
      <c r="K215" s="8">
        <f t="shared" si="12"/>
        <v>13726.332200000001</v>
      </c>
    </row>
    <row r="216" spans="1:11" outlineLevel="2" x14ac:dyDescent="0.25">
      <c r="A216" s="1" t="s">
        <v>182</v>
      </c>
      <c r="B216" s="1" t="s">
        <v>207</v>
      </c>
      <c r="C216" s="8">
        <v>22.12</v>
      </c>
      <c r="D216" s="8">
        <v>422.02160000000003</v>
      </c>
      <c r="E216" s="8">
        <v>121.98</v>
      </c>
      <c r="F216" s="8">
        <v>5382.72</v>
      </c>
      <c r="G216" s="8">
        <v>5948.8416000000007</v>
      </c>
      <c r="H216" s="8">
        <f>+'Current &amp; Proposed Revenues'!D216*1.08+'Current &amp; Proposed Revenues'!F216*8.54</f>
        <v>4547.8944000000001</v>
      </c>
      <c r="I216" s="8">
        <f>(+'Current &amp; Proposed Revenues'!D216*0.79+'Current &amp; Proposed Revenues'!F216*2.14+'Current Revenues &amp; Distribution'!C216+'Current Revenues &amp; Distribution'!E216)*0.8</f>
        <v>1120.7577600000002</v>
      </c>
      <c r="J216" s="8">
        <f>(+'Current &amp; Proposed Revenues'!D216*0.79+'Current &amp; Proposed Revenues'!F216*2.14+'Current Revenues &amp; Distribution'!C216+'Current Revenues &amp; Distribution'!E216)*0.2</f>
        <v>280.18944000000005</v>
      </c>
      <c r="K216" s="8">
        <f t="shared" si="12"/>
        <v>5948.8416000000007</v>
      </c>
    </row>
    <row r="217" spans="1:11" outlineLevel="2" x14ac:dyDescent="0.25">
      <c r="A217" s="1" t="s">
        <v>182</v>
      </c>
      <c r="B217" s="1" t="s">
        <v>208</v>
      </c>
      <c r="C217" s="8">
        <v>116.3828</v>
      </c>
      <c r="D217" s="8">
        <v>4038.7325000000001</v>
      </c>
      <c r="E217" s="8">
        <v>361.2106</v>
      </c>
      <c r="F217" s="8">
        <v>12205.637999999999</v>
      </c>
      <c r="G217" s="8">
        <v>16721.963899999999</v>
      </c>
      <c r="H217" s="8">
        <f>+'Current &amp; Proposed Revenues'!D217*1.08+'Current &amp; Proposed Revenues'!F217*8.54</f>
        <v>12092.468999999999</v>
      </c>
      <c r="I217" s="8">
        <f>(+'Current &amp; Proposed Revenues'!D217*0.79+'Current &amp; Proposed Revenues'!F217*2.14+'Current Revenues &amp; Distribution'!C217+'Current Revenues &amp; Distribution'!E217)*0.8</f>
        <v>3703.5959200000007</v>
      </c>
      <c r="J217" s="8">
        <f>(+'Current &amp; Proposed Revenues'!D217*0.79+'Current &amp; Proposed Revenues'!F217*2.14+'Current Revenues &amp; Distribution'!C217+'Current Revenues &amp; Distribution'!E217)*0.2</f>
        <v>925.89898000000017</v>
      </c>
      <c r="K217" s="8">
        <f t="shared" si="12"/>
        <v>16721.963900000002</v>
      </c>
    </row>
    <row r="218" spans="1:11" outlineLevel="2" x14ac:dyDescent="0.25">
      <c r="A218" s="1" t="s">
        <v>182</v>
      </c>
      <c r="B218" s="1" t="s">
        <v>209</v>
      </c>
      <c r="C218" s="8">
        <v>0</v>
      </c>
      <c r="D218" s="8">
        <v>0</v>
      </c>
      <c r="E218" s="8">
        <v>0</v>
      </c>
      <c r="F218" s="8">
        <v>1751.52</v>
      </c>
      <c r="G218" s="8">
        <v>1751.52</v>
      </c>
      <c r="H218" s="8">
        <f>+'Current &amp; Proposed Revenues'!D218*1.08+'Current &amp; Proposed Revenues'!F218*8.54</f>
        <v>1400.56</v>
      </c>
      <c r="I218" s="8">
        <f>(+'Current &amp; Proposed Revenues'!D218*0.79+'Current &amp; Proposed Revenues'!F218*2.14+'Current Revenues &amp; Distribution'!C218+'Current Revenues &amp; Distribution'!E218)*0.8</f>
        <v>280.76800000000003</v>
      </c>
      <c r="J218" s="8">
        <f>(+'Current &amp; Proposed Revenues'!D218*0.79+'Current &amp; Proposed Revenues'!F218*2.14+'Current Revenues &amp; Distribution'!C218+'Current Revenues &amp; Distribution'!E218)*0.2</f>
        <v>70.192000000000007</v>
      </c>
      <c r="K218" s="8">
        <f t="shared" si="12"/>
        <v>1751.52</v>
      </c>
    </row>
    <row r="219" spans="1:11" outlineLevel="2" x14ac:dyDescent="0.25">
      <c r="A219" s="1" t="s">
        <v>182</v>
      </c>
      <c r="B219" s="1" t="s">
        <v>210</v>
      </c>
      <c r="C219" s="8">
        <v>0</v>
      </c>
      <c r="D219" s="8">
        <v>744.26</v>
      </c>
      <c r="E219" s="8">
        <v>0</v>
      </c>
      <c r="F219" s="8">
        <v>3947.328</v>
      </c>
      <c r="G219" s="8">
        <v>4691.5879999999997</v>
      </c>
      <c r="H219" s="8">
        <f>+'Current &amp; Proposed Revenues'!D219*1.08+'Current &amp; Proposed Revenues'!F219*8.54</f>
        <v>3586.2240000000002</v>
      </c>
      <c r="I219" s="8">
        <f>(+'Current &amp; Proposed Revenues'!D219*0.79+'Current &amp; Proposed Revenues'!F219*2.14+'Current Revenues &amp; Distribution'!C219+'Current Revenues &amp; Distribution'!E219)*0.8</f>
        <v>884.29120000000012</v>
      </c>
      <c r="J219" s="8">
        <f>(+'Current &amp; Proposed Revenues'!D219*0.79+'Current &amp; Proposed Revenues'!F219*2.14+'Current Revenues &amp; Distribution'!C219+'Current Revenues &amp; Distribution'!E219)*0.2</f>
        <v>221.07280000000003</v>
      </c>
      <c r="K219" s="8">
        <f t="shared" si="12"/>
        <v>4691.5879999999997</v>
      </c>
    </row>
    <row r="220" spans="1:11" outlineLevel="2" x14ac:dyDescent="0.25">
      <c r="A220" s="1" t="s">
        <v>182</v>
      </c>
      <c r="B220" s="1" t="s">
        <v>211</v>
      </c>
      <c r="C220" s="8">
        <v>9.819700000000001</v>
      </c>
      <c r="D220" s="8">
        <v>3412.5068999999999</v>
      </c>
      <c r="E220" s="8">
        <v>0</v>
      </c>
      <c r="F220" s="8">
        <v>7327.8683999999994</v>
      </c>
      <c r="G220" s="8">
        <v>10750.195</v>
      </c>
      <c r="H220" s="8">
        <f>+'Current &amp; Proposed Revenues'!D220*1.08+'Current &amp; Proposed Revenues'!F220*8.54</f>
        <v>7830.4097999999994</v>
      </c>
      <c r="I220" s="8">
        <f>(+'Current &amp; Proposed Revenues'!D220*0.79+'Current &amp; Proposed Revenues'!F220*2.14+'Current Revenues &amp; Distribution'!C220+'Current Revenues &amp; Distribution'!E220)*0.8</f>
        <v>2335.8281600000005</v>
      </c>
      <c r="J220" s="8">
        <f>(+'Current &amp; Proposed Revenues'!D220*0.79+'Current &amp; Proposed Revenues'!F220*2.14+'Current Revenues &amp; Distribution'!C220+'Current Revenues &amp; Distribution'!E220)*0.2</f>
        <v>583.95704000000012</v>
      </c>
      <c r="K220" s="8">
        <f t="shared" si="12"/>
        <v>10750.195</v>
      </c>
    </row>
    <row r="221" spans="1:11" outlineLevel="2" x14ac:dyDescent="0.25">
      <c r="A221" s="1" t="s">
        <v>182</v>
      </c>
      <c r="B221" s="1" t="s">
        <v>89</v>
      </c>
      <c r="C221" s="8">
        <v>47.400000000000006</v>
      </c>
      <c r="D221" s="8">
        <v>1656.5769</v>
      </c>
      <c r="E221" s="8">
        <v>0</v>
      </c>
      <c r="F221" s="8">
        <v>12382.925999999999</v>
      </c>
      <c r="G221" s="8">
        <v>14086.902899999999</v>
      </c>
      <c r="H221" s="8">
        <f>+'Current &amp; Proposed Revenues'!D221*1.08+'Current &amp; Proposed Revenues'!F221*8.54</f>
        <v>10858.4426</v>
      </c>
      <c r="I221" s="8">
        <f>(+'Current &amp; Proposed Revenues'!D221*0.79+'Current &amp; Proposed Revenues'!F221*2.14+'Current Revenues &amp; Distribution'!C221+'Current Revenues &amp; Distribution'!E221)*0.8</f>
        <v>2582.7682400000008</v>
      </c>
      <c r="J221" s="8">
        <f>(+'Current &amp; Proposed Revenues'!D221*0.79+'Current &amp; Proposed Revenues'!F221*2.14+'Current Revenues &amp; Distribution'!C221+'Current Revenues &amp; Distribution'!E221)*0.2</f>
        <v>645.6920600000002</v>
      </c>
      <c r="K221" s="8">
        <f t="shared" si="12"/>
        <v>14086.902900000001</v>
      </c>
    </row>
    <row r="222" spans="1:11" outlineLevel="2" x14ac:dyDescent="0.25">
      <c r="A222" s="1" t="s">
        <v>182</v>
      </c>
      <c r="B222" s="1" t="s">
        <v>212</v>
      </c>
      <c r="C222" s="8">
        <v>335.07060000000001</v>
      </c>
      <c r="D222" s="8">
        <v>2682.5150000000003</v>
      </c>
      <c r="E222" s="8">
        <v>165.5932</v>
      </c>
      <c r="F222" s="8">
        <v>3641.2392</v>
      </c>
      <c r="G222" s="8">
        <v>6824.4179999999997</v>
      </c>
      <c r="H222" s="8">
        <f>+'Current &amp; Proposed Revenues'!D222*1.08+'Current &amp; Proposed Revenues'!F222*8.54</f>
        <v>4460.8876</v>
      </c>
      <c r="I222" s="8">
        <f>(+'Current &amp; Proposed Revenues'!D222*0.79+'Current &amp; Proposed Revenues'!F222*2.14+'Current Revenues &amp; Distribution'!C222+'Current Revenues &amp; Distribution'!E222)*0.8</f>
        <v>1890.8243200000002</v>
      </c>
      <c r="J222" s="8">
        <f>(+'Current &amp; Proposed Revenues'!D222*0.79+'Current &amp; Proposed Revenues'!F222*2.14+'Current Revenues &amp; Distribution'!C222+'Current Revenues &amp; Distribution'!E222)*0.2</f>
        <v>472.70608000000004</v>
      </c>
      <c r="K222" s="8">
        <f t="shared" si="12"/>
        <v>6824.4179999999997</v>
      </c>
    </row>
    <row r="223" spans="1:11" outlineLevel="2" x14ac:dyDescent="0.25">
      <c r="A223" s="1" t="s">
        <v>182</v>
      </c>
      <c r="B223" s="1" t="s">
        <v>213</v>
      </c>
      <c r="C223" s="8">
        <v>0</v>
      </c>
      <c r="D223" s="8">
        <v>218.79000000000002</v>
      </c>
      <c r="E223" s="8">
        <v>0</v>
      </c>
      <c r="F223" s="8">
        <v>2541.84</v>
      </c>
      <c r="G223" s="8">
        <v>2760.63</v>
      </c>
      <c r="H223" s="8">
        <f>+'Current &amp; Proposed Revenues'!D223*1.08+'Current &amp; Proposed Revenues'!F223*8.54</f>
        <v>2158.8799999999997</v>
      </c>
      <c r="I223" s="8">
        <f>(+'Current &amp; Proposed Revenues'!D223*0.79+'Current &amp; Proposed Revenues'!F223*2.14+'Current Revenues &amp; Distribution'!C223+'Current Revenues &amp; Distribution'!E223)*0.8</f>
        <v>481.40000000000003</v>
      </c>
      <c r="J223" s="8">
        <f>(+'Current &amp; Proposed Revenues'!D223*0.79+'Current &amp; Proposed Revenues'!F223*2.14+'Current Revenues &amp; Distribution'!C223+'Current Revenues &amp; Distribution'!E223)*0.2</f>
        <v>120.35000000000001</v>
      </c>
      <c r="K223" s="8">
        <f t="shared" si="12"/>
        <v>2760.6299999999997</v>
      </c>
    </row>
    <row r="224" spans="1:11" outlineLevel="2" x14ac:dyDescent="0.25">
      <c r="A224" s="1" t="s">
        <v>182</v>
      </c>
      <c r="B224" s="1" t="s">
        <v>214</v>
      </c>
      <c r="C224" s="8">
        <v>135.09</v>
      </c>
      <c r="D224" s="8">
        <v>2221.5787</v>
      </c>
      <c r="E224" s="8">
        <v>0</v>
      </c>
      <c r="F224" s="8">
        <v>2125.3200000000002</v>
      </c>
      <c r="G224" s="8">
        <v>4481.9886999999999</v>
      </c>
      <c r="H224" s="8">
        <f>+'Current &amp; Proposed Revenues'!D224*1.08+'Current &amp; Proposed Revenues'!F224*8.54</f>
        <v>2982.5108</v>
      </c>
      <c r="I224" s="8">
        <f>(+'Current &amp; Proposed Revenues'!D224*0.79+'Current &amp; Proposed Revenues'!F224*2.14+'Current Revenues &amp; Distribution'!C224+'Current Revenues &amp; Distribution'!E224)*0.8</f>
        <v>1199.5823200000002</v>
      </c>
      <c r="J224" s="8">
        <f>(+'Current &amp; Proposed Revenues'!D224*0.79+'Current &amp; Proposed Revenues'!F224*2.14+'Current Revenues &amp; Distribution'!C224+'Current Revenues &amp; Distribution'!E224)*0.2</f>
        <v>299.89558000000005</v>
      </c>
      <c r="K224" s="8">
        <f t="shared" si="12"/>
        <v>4481.9887000000008</v>
      </c>
    </row>
    <row r="225" spans="1:11" outlineLevel="2" x14ac:dyDescent="0.25">
      <c r="A225" s="1" t="s">
        <v>182</v>
      </c>
      <c r="B225" s="1" t="s">
        <v>215</v>
      </c>
      <c r="C225" s="8">
        <v>41.08</v>
      </c>
      <c r="D225" s="8">
        <v>121.55000000000001</v>
      </c>
      <c r="E225" s="8">
        <v>0</v>
      </c>
      <c r="F225" s="8">
        <v>213.6</v>
      </c>
      <c r="G225" s="8">
        <v>376.23</v>
      </c>
      <c r="H225" s="8">
        <f>+'Current &amp; Proposed Revenues'!D225*1.08+'Current &amp; Proposed Revenues'!F225*8.54</f>
        <v>241</v>
      </c>
      <c r="I225" s="8">
        <f>(+'Current &amp; Proposed Revenues'!D225*0.79+'Current &amp; Proposed Revenues'!F225*2.14+'Current Revenues &amp; Distribution'!C225+'Current Revenues &amp; Distribution'!E225)*0.8</f>
        <v>108.18400000000003</v>
      </c>
      <c r="J225" s="8">
        <f>(+'Current &amp; Proposed Revenues'!D225*0.79+'Current &amp; Proposed Revenues'!F225*2.14+'Current Revenues &amp; Distribution'!C225+'Current Revenues &amp; Distribution'!E225)*0.2</f>
        <v>27.046000000000006</v>
      </c>
      <c r="K225" s="8">
        <f t="shared" si="12"/>
        <v>376.23</v>
      </c>
    </row>
    <row r="226" spans="1:11" outlineLevel="1" x14ac:dyDescent="0.25">
      <c r="A226" s="23" t="s">
        <v>1264</v>
      </c>
      <c r="B226" s="22"/>
      <c r="C226" s="8">
        <f t="shared" ref="C226:K226" si="13">SUBTOTAL(9,C191:C225)</f>
        <v>5450.9052000000011</v>
      </c>
      <c r="D226" s="8">
        <f t="shared" si="13"/>
        <v>63555.418850000009</v>
      </c>
      <c r="E226" s="8">
        <f t="shared" si="13"/>
        <v>3829.7225999999996</v>
      </c>
      <c r="F226" s="8">
        <f t="shared" si="13"/>
        <v>166176.10079999999</v>
      </c>
      <c r="G226" s="8">
        <f t="shared" si="13"/>
        <v>239012.14744999999</v>
      </c>
      <c r="H226" s="8">
        <f t="shared" si="13"/>
        <v>169584.44579999996</v>
      </c>
      <c r="I226" s="8">
        <f t="shared" si="13"/>
        <v>55542.161320000007</v>
      </c>
      <c r="J226" s="8">
        <f t="shared" si="13"/>
        <v>13885.540330000002</v>
      </c>
      <c r="K226" s="8">
        <f t="shared" si="13"/>
        <v>239012.14745000002</v>
      </c>
    </row>
    <row r="227" spans="1:11" outlineLevel="2" x14ac:dyDescent="0.25">
      <c r="A227" s="1" t="s">
        <v>216</v>
      </c>
      <c r="B227" s="1" t="s">
        <v>217</v>
      </c>
      <c r="C227" s="8">
        <v>0</v>
      </c>
      <c r="D227" s="8">
        <v>371.19499999999999</v>
      </c>
      <c r="E227" s="8">
        <v>0</v>
      </c>
      <c r="F227" s="8">
        <v>1110.72</v>
      </c>
      <c r="G227" s="8">
        <v>1481.915</v>
      </c>
      <c r="H227" s="8">
        <f>+'Current &amp; Proposed Revenues'!D227*1.08+'Current &amp; Proposed Revenues'!F227*8.54</f>
        <v>1102.54</v>
      </c>
      <c r="I227" s="8">
        <f>(+'Current &amp; Proposed Revenues'!D227*0.79+'Current &amp; Proposed Revenues'!F227*2.14+'Current Revenues &amp; Distribution'!C227+'Current Revenues &amp; Distribution'!E227)*0.8</f>
        <v>303.5</v>
      </c>
      <c r="J227" s="8">
        <f>(+'Current &amp; Proposed Revenues'!D227*0.79+'Current &amp; Proposed Revenues'!F227*2.14+'Current Revenues &amp; Distribution'!C227+'Current Revenues &amp; Distribution'!E227)*0.2</f>
        <v>75.875</v>
      </c>
      <c r="K227" s="8">
        <f t="shared" si="12"/>
        <v>1481.915</v>
      </c>
    </row>
    <row r="228" spans="1:11" outlineLevel="2" x14ac:dyDescent="0.25">
      <c r="A228" s="1" t="s">
        <v>216</v>
      </c>
      <c r="B228" s="1" t="s">
        <v>218</v>
      </c>
      <c r="C228" s="8">
        <v>73.47</v>
      </c>
      <c r="D228" s="8">
        <v>3226.2175000000002</v>
      </c>
      <c r="E228" s="8">
        <v>0</v>
      </c>
      <c r="F228" s="8">
        <v>12614.682000000001</v>
      </c>
      <c r="G228" s="8">
        <v>15914.369500000001</v>
      </c>
      <c r="H228" s="8">
        <f>+'Current &amp; Proposed Revenues'!D228*1.08+'Current &amp; Proposed Revenues'!F228*8.54</f>
        <v>11950.291000000001</v>
      </c>
      <c r="I228" s="8">
        <f>(+'Current &amp; Proposed Revenues'!D228*0.79+'Current &amp; Proposed Revenues'!F228*2.14+'Current Revenues &amp; Distribution'!C228+'Current Revenues &amp; Distribution'!E228)*0.8</f>
        <v>3171.2628000000004</v>
      </c>
      <c r="J228" s="8">
        <f>(+'Current &amp; Proposed Revenues'!D228*0.79+'Current &amp; Proposed Revenues'!F228*2.14+'Current Revenues &amp; Distribution'!C228+'Current Revenues &amp; Distribution'!E228)*0.2</f>
        <v>792.81570000000011</v>
      </c>
      <c r="K228" s="8">
        <f t="shared" si="12"/>
        <v>15914.369500000001</v>
      </c>
    </row>
    <row r="229" spans="1:11" outlineLevel="2" x14ac:dyDescent="0.25">
      <c r="A229" s="1" t="s">
        <v>216</v>
      </c>
      <c r="B229" s="1" t="s">
        <v>219</v>
      </c>
      <c r="C229" s="8">
        <v>0</v>
      </c>
      <c r="D229" s="8">
        <v>170.17000000000002</v>
      </c>
      <c r="E229" s="8">
        <v>0</v>
      </c>
      <c r="F229" s="8">
        <v>0</v>
      </c>
      <c r="G229" s="8">
        <v>170.17000000000002</v>
      </c>
      <c r="H229" s="8">
        <f>+'Current &amp; Proposed Revenues'!D229*1.08+'Current &amp; Proposed Revenues'!F229*8.54</f>
        <v>98.28</v>
      </c>
      <c r="I229" s="8">
        <f>(+'Current &amp; Proposed Revenues'!D229*0.79+'Current &amp; Proposed Revenues'!F229*2.14+'Current Revenues &amp; Distribution'!C229+'Current Revenues &amp; Distribution'!E229)*0.8</f>
        <v>57.512</v>
      </c>
      <c r="J229" s="8">
        <f>(+'Current &amp; Proposed Revenues'!D229*0.79+'Current &amp; Proposed Revenues'!F229*2.14+'Current Revenues &amp; Distribution'!C229+'Current Revenues &amp; Distribution'!E229)*0.2</f>
        <v>14.378</v>
      </c>
      <c r="K229" s="8">
        <f t="shared" si="12"/>
        <v>170.17000000000002</v>
      </c>
    </row>
    <row r="230" spans="1:11" outlineLevel="2" x14ac:dyDescent="0.25">
      <c r="A230" s="1" t="s">
        <v>216</v>
      </c>
      <c r="B230" s="1" t="s">
        <v>220</v>
      </c>
      <c r="C230" s="8">
        <v>0</v>
      </c>
      <c r="D230" s="8">
        <v>207.57000000000002</v>
      </c>
      <c r="E230" s="8">
        <v>0</v>
      </c>
      <c r="F230" s="8">
        <v>0</v>
      </c>
      <c r="G230" s="8">
        <v>207.57000000000002</v>
      </c>
      <c r="H230" s="8">
        <f>+'Current &amp; Proposed Revenues'!D230*1.08+'Current &amp; Proposed Revenues'!F230*8.54</f>
        <v>119.88000000000001</v>
      </c>
      <c r="I230" s="8">
        <f>(+'Current &amp; Proposed Revenues'!D230*0.79+'Current &amp; Proposed Revenues'!F230*2.14+'Current Revenues &amp; Distribution'!C230+'Current Revenues &amp; Distribution'!E230)*0.8</f>
        <v>70.152000000000001</v>
      </c>
      <c r="J230" s="8">
        <f>(+'Current &amp; Proposed Revenues'!D230*0.79+'Current &amp; Proposed Revenues'!F230*2.14+'Current Revenues &amp; Distribution'!C230+'Current Revenues &amp; Distribution'!E230)*0.2</f>
        <v>17.538</v>
      </c>
      <c r="K230" s="8">
        <f t="shared" si="12"/>
        <v>207.57000000000002</v>
      </c>
    </row>
    <row r="231" spans="1:11" outlineLevel="2" x14ac:dyDescent="0.25">
      <c r="A231" s="1" t="s">
        <v>216</v>
      </c>
      <c r="B231" s="1" t="s">
        <v>221</v>
      </c>
      <c r="C231" s="8">
        <v>0</v>
      </c>
      <c r="D231" s="8">
        <v>1426.9970000000001</v>
      </c>
      <c r="E231" s="8">
        <v>0</v>
      </c>
      <c r="F231" s="8">
        <v>6030.6221999999998</v>
      </c>
      <c r="G231" s="8">
        <v>7457.6192000000001</v>
      </c>
      <c r="H231" s="8">
        <f>+'Current &amp; Proposed Revenues'!D231*1.08+'Current &amp; Proposed Revenues'!F231*8.54</f>
        <v>5646.387099999999</v>
      </c>
      <c r="I231" s="8">
        <f>(+'Current &amp; Proposed Revenues'!D231*0.79+'Current &amp; Proposed Revenues'!F231*2.14+'Current Revenues &amp; Distribution'!C231+'Current Revenues &amp; Distribution'!E231)*0.8</f>
        <v>1448.9856800000002</v>
      </c>
      <c r="J231" s="8">
        <f>(+'Current &amp; Proposed Revenues'!D231*0.79+'Current &amp; Proposed Revenues'!F231*2.14+'Current Revenues &amp; Distribution'!C231+'Current Revenues &amp; Distribution'!E231)*0.2</f>
        <v>362.24642000000006</v>
      </c>
      <c r="K231" s="8">
        <f t="shared" si="12"/>
        <v>7457.6192000000001</v>
      </c>
    </row>
    <row r="232" spans="1:11" outlineLevel="2" x14ac:dyDescent="0.25">
      <c r="A232" s="1" t="s">
        <v>216</v>
      </c>
      <c r="B232" s="1" t="s">
        <v>222</v>
      </c>
      <c r="C232" s="8">
        <v>0</v>
      </c>
      <c r="D232" s="8">
        <v>72.930000000000007</v>
      </c>
      <c r="E232" s="8">
        <v>0</v>
      </c>
      <c r="F232" s="8">
        <v>0</v>
      </c>
      <c r="G232" s="8">
        <v>72.930000000000007</v>
      </c>
      <c r="H232" s="8">
        <f>+'Current &amp; Proposed Revenues'!D232*1.08+'Current &amp; Proposed Revenues'!F232*8.54</f>
        <v>42.120000000000005</v>
      </c>
      <c r="I232" s="8">
        <f>(+'Current &amp; Proposed Revenues'!D232*0.79+'Current &amp; Proposed Revenues'!F232*2.14+'Current Revenues &amp; Distribution'!C232+'Current Revenues &amp; Distribution'!E232)*0.8</f>
        <v>24.648000000000003</v>
      </c>
      <c r="J232" s="8">
        <f>(+'Current &amp; Proposed Revenues'!D232*0.79+'Current &amp; Proposed Revenues'!F232*2.14+'Current Revenues &amp; Distribution'!C232+'Current Revenues &amp; Distribution'!E232)*0.2</f>
        <v>6.1620000000000008</v>
      </c>
      <c r="K232" s="8">
        <f t="shared" si="12"/>
        <v>72.930000000000007</v>
      </c>
    </row>
    <row r="233" spans="1:11" outlineLevel="2" x14ac:dyDescent="0.25">
      <c r="A233" s="1" t="s">
        <v>216</v>
      </c>
      <c r="B233" s="1" t="s">
        <v>223</v>
      </c>
      <c r="C233" s="8">
        <v>0</v>
      </c>
      <c r="D233" s="8">
        <v>1481.0213000000001</v>
      </c>
      <c r="E233" s="8">
        <v>0</v>
      </c>
      <c r="F233" s="8">
        <v>2937.6408000000001</v>
      </c>
      <c r="G233" s="8">
        <v>4418.6621000000005</v>
      </c>
      <c r="H233" s="8">
        <f>+'Current &amp; Proposed Revenues'!D233*1.08+'Current &amp; Proposed Revenues'!F233*8.54</f>
        <v>3204.3615999999997</v>
      </c>
      <c r="I233" s="8">
        <f>(+'Current &amp; Proposed Revenues'!D233*0.79+'Current &amp; Proposed Revenues'!F233*2.14+'Current Revenues &amp; Distribution'!C233+'Current Revenues &amp; Distribution'!E233)*0.8</f>
        <v>971.44040000000007</v>
      </c>
      <c r="J233" s="8">
        <f>(+'Current &amp; Proposed Revenues'!D233*0.79+'Current &amp; Proposed Revenues'!F233*2.14+'Current Revenues &amp; Distribution'!C233+'Current Revenues &amp; Distribution'!E233)*0.2</f>
        <v>242.86010000000002</v>
      </c>
      <c r="K233" s="8">
        <f t="shared" si="12"/>
        <v>4418.6620999999996</v>
      </c>
    </row>
    <row r="234" spans="1:11" outlineLevel="2" x14ac:dyDescent="0.25">
      <c r="A234" s="1" t="s">
        <v>216</v>
      </c>
      <c r="B234" s="1" t="s">
        <v>224</v>
      </c>
      <c r="C234" s="8">
        <v>0</v>
      </c>
      <c r="D234" s="8">
        <v>599.2976000000001</v>
      </c>
      <c r="E234" s="8">
        <v>0</v>
      </c>
      <c r="F234" s="8">
        <v>352.44</v>
      </c>
      <c r="G234" s="8">
        <v>951.73760000000016</v>
      </c>
      <c r="H234" s="8">
        <f>+'Current &amp; Proposed Revenues'!D234*1.08+'Current &amp; Proposed Revenues'!F234*8.54</f>
        <v>627.9384</v>
      </c>
      <c r="I234" s="8">
        <f>(+'Current &amp; Proposed Revenues'!D234*0.79+'Current &amp; Proposed Revenues'!F234*2.14+'Current Revenues &amp; Distribution'!C234+'Current Revenues &amp; Distribution'!E234)*0.8</f>
        <v>259.03936000000004</v>
      </c>
      <c r="J234" s="8">
        <f>(+'Current &amp; Proposed Revenues'!D234*0.79+'Current &amp; Proposed Revenues'!F234*2.14+'Current Revenues &amp; Distribution'!C234+'Current Revenues &amp; Distribution'!E234)*0.2</f>
        <v>64.759840000000011</v>
      </c>
      <c r="K234" s="8">
        <f t="shared" si="12"/>
        <v>951.73760000000004</v>
      </c>
    </row>
    <row r="235" spans="1:11" outlineLevel="2" x14ac:dyDescent="0.25">
      <c r="A235" s="1" t="s">
        <v>216</v>
      </c>
      <c r="B235" s="1" t="s">
        <v>225</v>
      </c>
      <c r="C235" s="8">
        <v>0</v>
      </c>
      <c r="D235" s="8">
        <v>51.163200000000003</v>
      </c>
      <c r="E235" s="8">
        <v>0</v>
      </c>
      <c r="F235" s="8">
        <v>0</v>
      </c>
      <c r="G235" s="8">
        <v>51.163200000000003</v>
      </c>
      <c r="H235" s="8">
        <f>+'Current &amp; Proposed Revenues'!D235*1.08+'Current &amp; Proposed Revenues'!F235*8.54</f>
        <v>29.5488</v>
      </c>
      <c r="I235" s="8">
        <f>(+'Current &amp; Proposed Revenues'!D235*0.79+'Current &amp; Proposed Revenues'!F235*2.14+'Current Revenues &amp; Distribution'!C235+'Current Revenues &amp; Distribution'!E235)*0.8</f>
        <v>17.291520000000002</v>
      </c>
      <c r="J235" s="8">
        <f>(+'Current &amp; Proposed Revenues'!D235*0.79+'Current &amp; Proposed Revenues'!F235*2.14+'Current Revenues &amp; Distribution'!C235+'Current Revenues &amp; Distribution'!E235)*0.2</f>
        <v>4.3228800000000005</v>
      </c>
      <c r="K235" s="8">
        <f t="shared" si="12"/>
        <v>51.163200000000003</v>
      </c>
    </row>
    <row r="236" spans="1:11" outlineLevel="2" x14ac:dyDescent="0.25">
      <c r="A236" s="1" t="s">
        <v>216</v>
      </c>
      <c r="B236" s="1" t="s">
        <v>226</v>
      </c>
      <c r="C236" s="8">
        <v>0</v>
      </c>
      <c r="D236" s="8">
        <v>114.07000000000001</v>
      </c>
      <c r="E236" s="8">
        <v>0</v>
      </c>
      <c r="F236" s="8">
        <v>213.49319999999997</v>
      </c>
      <c r="G236" s="8">
        <v>327.56319999999999</v>
      </c>
      <c r="H236" s="8">
        <f>+'Current &amp; Proposed Revenues'!D236*1.08+'Current &amp; Proposed Revenues'!F236*8.54</f>
        <v>236.59459999999996</v>
      </c>
      <c r="I236" s="8">
        <f>(+'Current &amp; Proposed Revenues'!D236*0.79+'Current &amp; Proposed Revenues'!F236*2.14+'Current Revenues &amp; Distribution'!C236+'Current Revenues &amp; Distribution'!E236)*0.8</f>
        <v>72.77488000000001</v>
      </c>
      <c r="J236" s="8">
        <f>(+'Current &amp; Proposed Revenues'!D236*0.79+'Current &amp; Proposed Revenues'!F236*2.14+'Current Revenues &amp; Distribution'!C236+'Current Revenues &amp; Distribution'!E236)*0.2</f>
        <v>18.193720000000003</v>
      </c>
      <c r="K236" s="8">
        <f t="shared" si="12"/>
        <v>327.56319999999994</v>
      </c>
    </row>
    <row r="237" spans="1:11" outlineLevel="2" x14ac:dyDescent="0.25">
      <c r="A237" s="1" t="s">
        <v>216</v>
      </c>
      <c r="B237" s="1" t="s">
        <v>227</v>
      </c>
      <c r="C237" s="8">
        <v>0</v>
      </c>
      <c r="D237" s="8">
        <v>2978.9474</v>
      </c>
      <c r="E237" s="8">
        <v>0</v>
      </c>
      <c r="F237" s="8">
        <v>28669.925999999996</v>
      </c>
      <c r="G237" s="8">
        <v>31648.873399999997</v>
      </c>
      <c r="H237" s="8">
        <f>+'Current &amp; Proposed Revenues'!D237*1.08+'Current &amp; Proposed Revenues'!F237*8.54</f>
        <v>24645.664599999996</v>
      </c>
      <c r="I237" s="8">
        <f>(+'Current &amp; Proposed Revenues'!D237*0.79+'Current &amp; Proposed Revenues'!F237*2.14+'Current Revenues &amp; Distribution'!C237+'Current Revenues &amp; Distribution'!E237)*0.8</f>
        <v>5602.5670400000008</v>
      </c>
      <c r="J237" s="8">
        <f>(+'Current &amp; Proposed Revenues'!D237*0.79+'Current &amp; Proposed Revenues'!F237*2.14+'Current Revenues &amp; Distribution'!C237+'Current Revenues &amp; Distribution'!E237)*0.2</f>
        <v>1400.6417600000002</v>
      </c>
      <c r="K237" s="8">
        <f t="shared" si="12"/>
        <v>31648.873399999997</v>
      </c>
    </row>
    <row r="238" spans="1:11" outlineLevel="2" x14ac:dyDescent="0.25">
      <c r="A238" s="1" t="s">
        <v>216</v>
      </c>
      <c r="B238" s="1" t="s">
        <v>228</v>
      </c>
      <c r="C238" s="8">
        <v>0</v>
      </c>
      <c r="D238" s="8">
        <v>1623.4592</v>
      </c>
      <c r="E238" s="8">
        <v>102.72</v>
      </c>
      <c r="F238" s="8">
        <v>12840.6708</v>
      </c>
      <c r="G238" s="8">
        <v>14566.85</v>
      </c>
      <c r="H238" s="8">
        <f>+'Current &amp; Proposed Revenues'!D238*1.08+'Current &amp; Proposed Revenues'!F238*8.54</f>
        <v>11205.340199999999</v>
      </c>
      <c r="I238" s="8">
        <f>(+'Current &amp; Proposed Revenues'!D238*0.79+'Current &amp; Proposed Revenues'!F238*2.14+'Current Revenues &amp; Distribution'!C238+'Current Revenues &amp; Distribution'!E238)*0.8</f>
        <v>2689.20784</v>
      </c>
      <c r="J238" s="8">
        <f>(+'Current &amp; Proposed Revenues'!D238*0.79+'Current &amp; Proposed Revenues'!F238*2.14+'Current Revenues &amp; Distribution'!C238+'Current Revenues &amp; Distribution'!E238)*0.2</f>
        <v>672.30196000000001</v>
      </c>
      <c r="K238" s="8">
        <f t="shared" si="12"/>
        <v>14566.849999999999</v>
      </c>
    </row>
    <row r="239" spans="1:11" outlineLevel="2" x14ac:dyDescent="0.25">
      <c r="A239" s="1" t="s">
        <v>216</v>
      </c>
      <c r="B239" s="1" t="s">
        <v>229</v>
      </c>
      <c r="C239" s="8">
        <v>0</v>
      </c>
      <c r="D239" s="8">
        <v>761.37049999999999</v>
      </c>
      <c r="E239" s="8">
        <v>0</v>
      </c>
      <c r="F239" s="8">
        <v>766.39679999999998</v>
      </c>
      <c r="G239" s="8">
        <v>1527.7673</v>
      </c>
      <c r="H239" s="8">
        <f>+'Current &amp; Proposed Revenues'!D239*1.08+'Current &amp; Proposed Revenues'!F239*8.54</f>
        <v>1052.5524</v>
      </c>
      <c r="I239" s="8">
        <f>(+'Current &amp; Proposed Revenues'!D239*0.79+'Current &amp; Proposed Revenues'!F239*2.14+'Current Revenues &amp; Distribution'!C239+'Current Revenues &amp; Distribution'!E239)*0.8</f>
        <v>380.17192000000006</v>
      </c>
      <c r="J239" s="8">
        <f>(+'Current &amp; Proposed Revenues'!D239*0.79+'Current &amp; Proposed Revenues'!F239*2.14+'Current Revenues &amp; Distribution'!C239+'Current Revenues &amp; Distribution'!E239)*0.2</f>
        <v>95.042980000000014</v>
      </c>
      <c r="K239" s="8">
        <f t="shared" si="12"/>
        <v>1527.7673</v>
      </c>
    </row>
    <row r="240" spans="1:11" outlineLevel="2" x14ac:dyDescent="0.25">
      <c r="A240" s="1" t="s">
        <v>216</v>
      </c>
      <c r="B240" s="1" t="s">
        <v>230</v>
      </c>
      <c r="C240" s="8">
        <v>0</v>
      </c>
      <c r="D240" s="8">
        <v>1750.7875000000001</v>
      </c>
      <c r="E240" s="8">
        <v>0</v>
      </c>
      <c r="F240" s="8">
        <v>4467.0167999999994</v>
      </c>
      <c r="G240" s="8">
        <v>6217.8042999999998</v>
      </c>
      <c r="H240" s="8">
        <f>+'Current &amp; Proposed Revenues'!D240*1.08+'Current &amp; Proposed Revenues'!F240*8.54</f>
        <v>4583.0903999999991</v>
      </c>
      <c r="I240" s="8">
        <f>(+'Current &amp; Proposed Revenues'!D240*0.79+'Current &amp; Proposed Revenues'!F240*2.14+'Current Revenues &amp; Distribution'!C240+'Current Revenues &amp; Distribution'!E240)*0.8</f>
        <v>1307.7711200000003</v>
      </c>
      <c r="J240" s="8">
        <f>(+'Current &amp; Proposed Revenues'!D240*0.79+'Current &amp; Proposed Revenues'!F240*2.14+'Current Revenues &amp; Distribution'!C240+'Current Revenues &amp; Distribution'!E240)*0.2</f>
        <v>326.94278000000008</v>
      </c>
      <c r="K240" s="8">
        <f t="shared" si="12"/>
        <v>6217.8042999999998</v>
      </c>
    </row>
    <row r="241" spans="1:11" outlineLevel="2" x14ac:dyDescent="0.25">
      <c r="A241" s="1" t="s">
        <v>216</v>
      </c>
      <c r="B241" s="1" t="s">
        <v>231</v>
      </c>
      <c r="C241" s="8">
        <v>0</v>
      </c>
      <c r="D241" s="8">
        <v>790.54250000000002</v>
      </c>
      <c r="E241" s="8">
        <v>0</v>
      </c>
      <c r="F241" s="8">
        <v>2074.2696000000001</v>
      </c>
      <c r="G241" s="8">
        <v>2864.8121000000001</v>
      </c>
      <c r="H241" s="8">
        <f>+'Current &amp; Proposed Revenues'!D241*1.08+'Current &amp; Proposed Revenues'!F241*8.54</f>
        <v>2115.2087999999999</v>
      </c>
      <c r="I241" s="8">
        <f>(+'Current &amp; Proposed Revenues'!D241*0.79+'Current &amp; Proposed Revenues'!F241*2.14+'Current Revenues &amp; Distribution'!C241+'Current Revenues &amp; Distribution'!E241)*0.8</f>
        <v>599.68263999999999</v>
      </c>
      <c r="J241" s="8">
        <f>(+'Current &amp; Proposed Revenues'!D241*0.79+'Current &amp; Proposed Revenues'!F241*2.14+'Current Revenues &amp; Distribution'!C241+'Current Revenues &amp; Distribution'!E241)*0.2</f>
        <v>149.92066</v>
      </c>
      <c r="K241" s="8">
        <f t="shared" si="12"/>
        <v>2864.8121000000001</v>
      </c>
    </row>
    <row r="242" spans="1:11" outlineLevel="2" x14ac:dyDescent="0.25">
      <c r="A242" s="1" t="s">
        <v>216</v>
      </c>
      <c r="B242" s="1" t="s">
        <v>232</v>
      </c>
      <c r="C242" s="8">
        <v>0</v>
      </c>
      <c r="D242" s="8">
        <v>584.30020000000002</v>
      </c>
      <c r="E242" s="8">
        <v>0</v>
      </c>
      <c r="F242" s="8">
        <v>1687.44</v>
      </c>
      <c r="G242" s="8">
        <v>2271.7402000000002</v>
      </c>
      <c r="H242" s="8">
        <f>+'Current &amp; Proposed Revenues'!D242*1.08+'Current &amp; Proposed Revenues'!F242*8.54</f>
        <v>1686.7767999999999</v>
      </c>
      <c r="I242" s="8">
        <f>(+'Current &amp; Proposed Revenues'!D242*0.79+'Current &amp; Proposed Revenues'!F242*2.14+'Current Revenues &amp; Distribution'!C242+'Current Revenues &amp; Distribution'!E242)*0.8</f>
        <v>467.97072000000003</v>
      </c>
      <c r="J242" s="8">
        <f>(+'Current &amp; Proposed Revenues'!D242*0.79+'Current &amp; Proposed Revenues'!F242*2.14+'Current Revenues &amp; Distribution'!C242+'Current Revenues &amp; Distribution'!E242)*0.2</f>
        <v>116.99268000000001</v>
      </c>
      <c r="K242" s="8">
        <f t="shared" si="12"/>
        <v>2271.7401999999997</v>
      </c>
    </row>
    <row r="243" spans="1:11" outlineLevel="2" x14ac:dyDescent="0.25">
      <c r="A243" s="1" t="s">
        <v>216</v>
      </c>
      <c r="B243" s="1" t="s">
        <v>233</v>
      </c>
      <c r="C243" s="8">
        <v>0</v>
      </c>
      <c r="D243" s="8">
        <v>69.19</v>
      </c>
      <c r="E243" s="8">
        <v>0</v>
      </c>
      <c r="F243" s="8">
        <v>1719.48</v>
      </c>
      <c r="G243" s="8">
        <v>1788.67</v>
      </c>
      <c r="H243" s="8">
        <f>+'Current &amp; Proposed Revenues'!D243*1.08+'Current &amp; Proposed Revenues'!F243*8.54</f>
        <v>1414.8999999999999</v>
      </c>
      <c r="I243" s="8">
        <f>(+'Current &amp; Proposed Revenues'!D243*0.79+'Current &amp; Proposed Revenues'!F243*2.14+'Current Revenues &amp; Distribution'!C243+'Current Revenues &amp; Distribution'!E243)*0.8</f>
        <v>299.01600000000002</v>
      </c>
      <c r="J243" s="8">
        <f>(+'Current &amp; Proposed Revenues'!D243*0.79+'Current &amp; Proposed Revenues'!F243*2.14+'Current Revenues &amp; Distribution'!C243+'Current Revenues &amp; Distribution'!E243)*0.2</f>
        <v>74.754000000000005</v>
      </c>
      <c r="K243" s="8">
        <f t="shared" si="12"/>
        <v>1788.6699999999998</v>
      </c>
    </row>
    <row r="244" spans="1:11" outlineLevel="2" x14ac:dyDescent="0.25">
      <c r="A244" s="1" t="s">
        <v>216</v>
      </c>
      <c r="B244" s="1" t="s">
        <v>234</v>
      </c>
      <c r="C244" s="8">
        <v>0</v>
      </c>
      <c r="D244" s="8">
        <v>0</v>
      </c>
      <c r="E244" s="8">
        <v>0</v>
      </c>
      <c r="F244" s="8">
        <v>1482.384</v>
      </c>
      <c r="G244" s="8">
        <v>1482.384</v>
      </c>
      <c r="H244" s="8">
        <f>+'Current &amp; Proposed Revenues'!D244*1.08+'Current &amp; Proposed Revenues'!F244*8.54</f>
        <v>1185.3520000000001</v>
      </c>
      <c r="I244" s="8">
        <f>(+'Current &amp; Proposed Revenues'!D244*0.79+'Current &amp; Proposed Revenues'!F244*2.14+'Current Revenues &amp; Distribution'!C244+'Current Revenues &amp; Distribution'!E244)*0.8</f>
        <v>237.62560000000005</v>
      </c>
      <c r="J244" s="8">
        <f>(+'Current &amp; Proposed Revenues'!D244*0.79+'Current &amp; Proposed Revenues'!F244*2.14+'Current Revenues &amp; Distribution'!C244+'Current Revenues &amp; Distribution'!E244)*0.2</f>
        <v>59.406400000000012</v>
      </c>
      <c r="K244" s="8">
        <f t="shared" si="12"/>
        <v>1482.3840000000002</v>
      </c>
    </row>
    <row r="245" spans="1:11" outlineLevel="2" x14ac:dyDescent="0.25">
      <c r="A245" s="1" t="s">
        <v>216</v>
      </c>
      <c r="B245" s="1" t="s">
        <v>235</v>
      </c>
      <c r="C245" s="8">
        <v>0</v>
      </c>
      <c r="D245" s="8">
        <v>423.70460000000003</v>
      </c>
      <c r="E245" s="8">
        <v>0</v>
      </c>
      <c r="F245" s="8">
        <v>1292.28</v>
      </c>
      <c r="G245" s="8">
        <v>1715.9846</v>
      </c>
      <c r="H245" s="8">
        <f>+'Current &amp; Proposed Revenues'!D245*1.08+'Current &amp; Proposed Revenues'!F245*8.54</f>
        <v>1278.0463999999999</v>
      </c>
      <c r="I245" s="8">
        <f>(+'Current &amp; Proposed Revenues'!D245*0.79+'Current &amp; Proposed Revenues'!F245*2.14+'Current Revenues &amp; Distribution'!C245+'Current Revenues &amp; Distribution'!E245)*0.8</f>
        <v>350.35056000000009</v>
      </c>
      <c r="J245" s="8">
        <f>(+'Current &amp; Proposed Revenues'!D245*0.79+'Current &amp; Proposed Revenues'!F245*2.14+'Current Revenues &amp; Distribution'!C245+'Current Revenues &amp; Distribution'!E245)*0.2</f>
        <v>87.587640000000022</v>
      </c>
      <c r="K245" s="8">
        <f t="shared" si="12"/>
        <v>1715.9846</v>
      </c>
    </row>
    <row r="246" spans="1:11" outlineLevel="2" x14ac:dyDescent="0.25">
      <c r="A246" s="1" t="s">
        <v>216</v>
      </c>
      <c r="B246" s="1" t="s">
        <v>236</v>
      </c>
      <c r="C246" s="8">
        <v>0</v>
      </c>
      <c r="D246" s="8">
        <v>0</v>
      </c>
      <c r="E246" s="8">
        <v>0</v>
      </c>
      <c r="F246" s="8">
        <v>416.52</v>
      </c>
      <c r="G246" s="8">
        <v>416.52</v>
      </c>
      <c r="H246" s="8">
        <f>+'Current &amp; Proposed Revenues'!D246*1.08+'Current &amp; Proposed Revenues'!F246*8.54</f>
        <v>333.05999999999995</v>
      </c>
      <c r="I246" s="8">
        <f>(+'Current &amp; Proposed Revenues'!D246*0.79+'Current &amp; Proposed Revenues'!F246*2.14+'Current Revenues &amp; Distribution'!C246+'Current Revenues &amp; Distribution'!E246)*0.8</f>
        <v>66.768000000000015</v>
      </c>
      <c r="J246" s="8">
        <f>(+'Current &amp; Proposed Revenues'!D246*0.79+'Current &amp; Proposed Revenues'!F246*2.14+'Current Revenues &amp; Distribution'!C246+'Current Revenues &amp; Distribution'!E246)*0.2</f>
        <v>16.692000000000004</v>
      </c>
      <c r="K246" s="8">
        <f t="shared" si="12"/>
        <v>416.52</v>
      </c>
    </row>
    <row r="247" spans="1:11" outlineLevel="2" x14ac:dyDescent="0.25">
      <c r="A247" s="1" t="s">
        <v>216</v>
      </c>
      <c r="B247" s="1" t="s">
        <v>105</v>
      </c>
      <c r="C247" s="8">
        <v>0</v>
      </c>
      <c r="D247" s="8">
        <v>385.22</v>
      </c>
      <c r="E247" s="8">
        <v>0</v>
      </c>
      <c r="F247" s="8">
        <v>1356.36</v>
      </c>
      <c r="G247" s="8">
        <v>1741.58</v>
      </c>
      <c r="H247" s="8">
        <f>+'Current &amp; Proposed Revenues'!D247*1.08+'Current &amp; Proposed Revenues'!F247*8.54</f>
        <v>1307.06</v>
      </c>
      <c r="I247" s="8">
        <f>(+'Current &amp; Proposed Revenues'!D247*0.79+'Current &amp; Proposed Revenues'!F247*2.14+'Current Revenues &amp; Distribution'!C247+'Current Revenues &amp; Distribution'!E247)*0.8</f>
        <v>347.61600000000004</v>
      </c>
      <c r="J247" s="8">
        <f>(+'Current &amp; Proposed Revenues'!D247*0.79+'Current &amp; Proposed Revenues'!F247*2.14+'Current Revenues &amp; Distribution'!C247+'Current Revenues &amp; Distribution'!E247)*0.2</f>
        <v>86.904000000000011</v>
      </c>
      <c r="K247" s="8">
        <f t="shared" si="12"/>
        <v>1741.58</v>
      </c>
    </row>
    <row r="248" spans="1:11" outlineLevel="2" x14ac:dyDescent="0.25">
      <c r="A248" s="1" t="s">
        <v>216</v>
      </c>
      <c r="B248" s="1" t="s">
        <v>237</v>
      </c>
      <c r="C248" s="8">
        <v>0</v>
      </c>
      <c r="D248" s="8">
        <v>1378.19</v>
      </c>
      <c r="E248" s="8">
        <v>0</v>
      </c>
      <c r="F248" s="8">
        <v>3983.64</v>
      </c>
      <c r="G248" s="8">
        <v>5361.83</v>
      </c>
      <c r="H248" s="8">
        <f>+'Current &amp; Proposed Revenues'!D248*1.08+'Current &amp; Proposed Revenues'!F248*8.54</f>
        <v>3981.3799999999997</v>
      </c>
      <c r="I248" s="8">
        <f>(+'Current &amp; Proposed Revenues'!D248*0.79+'Current &amp; Proposed Revenues'!F248*2.14+'Current Revenues &amp; Distribution'!C248+'Current Revenues &amp; Distribution'!E248)*0.8</f>
        <v>1104.3600000000001</v>
      </c>
      <c r="J248" s="8">
        <f>(+'Current &amp; Proposed Revenues'!D248*0.79+'Current &amp; Proposed Revenues'!F248*2.14+'Current Revenues &amp; Distribution'!C248+'Current Revenues &amp; Distribution'!E248)*0.2</f>
        <v>276.09000000000003</v>
      </c>
      <c r="K248" s="8">
        <f t="shared" si="12"/>
        <v>5361.83</v>
      </c>
    </row>
    <row r="249" spans="1:11" outlineLevel="2" x14ac:dyDescent="0.25">
      <c r="A249" s="1" t="s">
        <v>216</v>
      </c>
      <c r="B249" s="1" t="s">
        <v>238</v>
      </c>
      <c r="C249" s="8">
        <v>0</v>
      </c>
      <c r="D249" s="8">
        <v>1237.7904000000001</v>
      </c>
      <c r="E249" s="8">
        <v>0</v>
      </c>
      <c r="F249" s="8">
        <v>2862.24</v>
      </c>
      <c r="G249" s="8">
        <v>4100.0303999999996</v>
      </c>
      <c r="H249" s="8">
        <f>+'Current &amp; Proposed Revenues'!D249*1.08+'Current &amp; Proposed Revenues'!F249*8.54</f>
        <v>3003.5935999999997</v>
      </c>
      <c r="I249" s="8">
        <f>(+'Current &amp; Proposed Revenues'!D249*0.79+'Current &amp; Proposed Revenues'!F249*2.14+'Current Revenues &amp; Distribution'!C249+'Current Revenues &amp; Distribution'!E249)*0.8</f>
        <v>877.14944000000003</v>
      </c>
      <c r="J249" s="8">
        <f>(+'Current &amp; Proposed Revenues'!D249*0.79+'Current &amp; Proposed Revenues'!F249*2.14+'Current Revenues &amp; Distribution'!C249+'Current Revenues &amp; Distribution'!E249)*0.2</f>
        <v>219.28736000000001</v>
      </c>
      <c r="K249" s="8">
        <f t="shared" si="12"/>
        <v>4100.0303999999996</v>
      </c>
    </row>
    <row r="250" spans="1:11" outlineLevel="2" x14ac:dyDescent="0.25">
      <c r="A250" s="1" t="s">
        <v>216</v>
      </c>
      <c r="B250" s="1" t="s">
        <v>239</v>
      </c>
      <c r="C250" s="8">
        <v>0</v>
      </c>
      <c r="D250" s="8">
        <v>891.05500000000006</v>
      </c>
      <c r="E250" s="8">
        <v>0</v>
      </c>
      <c r="F250" s="8">
        <v>950.52</v>
      </c>
      <c r="G250" s="8">
        <v>1841.575</v>
      </c>
      <c r="H250" s="8">
        <f>+'Current &amp; Proposed Revenues'!D250*1.08+'Current &amp; Proposed Revenues'!F250*8.54</f>
        <v>1274.6799999999998</v>
      </c>
      <c r="I250" s="8">
        <f>(+'Current &amp; Proposed Revenues'!D250*0.79+'Current &amp; Proposed Revenues'!F250*2.14+'Current Revenues &amp; Distribution'!C250+'Current Revenues &amp; Distribution'!E250)*0.8</f>
        <v>453.51600000000002</v>
      </c>
      <c r="J250" s="8">
        <f>(+'Current &amp; Proposed Revenues'!D250*0.79+'Current &amp; Proposed Revenues'!F250*2.14+'Current Revenues &amp; Distribution'!C250+'Current Revenues &amp; Distribution'!E250)*0.2</f>
        <v>113.379</v>
      </c>
      <c r="K250" s="8">
        <f t="shared" si="12"/>
        <v>1841.5749999999998</v>
      </c>
    </row>
    <row r="251" spans="1:11" outlineLevel="1" x14ac:dyDescent="0.25">
      <c r="A251" s="23" t="s">
        <v>1263</v>
      </c>
      <c r="B251" s="22"/>
      <c r="C251" s="8">
        <f t="shared" ref="C251:K251" si="14">SUBTOTAL(9,C227:C250)</f>
        <v>73.47</v>
      </c>
      <c r="D251" s="8">
        <f t="shared" si="14"/>
        <v>20595.188900000001</v>
      </c>
      <c r="E251" s="8">
        <f t="shared" si="14"/>
        <v>102.72</v>
      </c>
      <c r="F251" s="8">
        <f t="shared" si="14"/>
        <v>87828.742200000008</v>
      </c>
      <c r="G251" s="8">
        <f t="shared" si="14"/>
        <v>108600.12110000002</v>
      </c>
      <c r="H251" s="8">
        <f t="shared" si="14"/>
        <v>82124.646699999983</v>
      </c>
      <c r="I251" s="8">
        <f t="shared" si="14"/>
        <v>21180.379520000006</v>
      </c>
      <c r="J251" s="8">
        <f t="shared" si="14"/>
        <v>5295.0948800000015</v>
      </c>
      <c r="K251" s="8">
        <f t="shared" si="14"/>
        <v>108600.1211</v>
      </c>
    </row>
    <row r="252" spans="1:11" outlineLevel="2" x14ac:dyDescent="0.25">
      <c r="A252" s="1" t="s">
        <v>240</v>
      </c>
      <c r="B252" s="1" t="s">
        <v>241</v>
      </c>
      <c r="C252" s="8">
        <v>0</v>
      </c>
      <c r="D252" s="8">
        <v>584.61810000000003</v>
      </c>
      <c r="E252" s="8">
        <v>0</v>
      </c>
      <c r="F252" s="8">
        <v>2892.9983999999999</v>
      </c>
      <c r="G252" s="8">
        <v>3477.6165000000001</v>
      </c>
      <c r="H252" s="8">
        <f>+'Current &amp; Proposed Revenues'!D252*1.08+'Current &amp; Proposed Revenues'!F252*8.54</f>
        <v>2650.9555999999993</v>
      </c>
      <c r="I252" s="8">
        <f>(+'Current &amp; Proposed Revenues'!D252*0.79+'Current &amp; Proposed Revenues'!F252*2.14+'Current Revenues &amp; Distribution'!C252+'Current Revenues &amp; Distribution'!E252)*0.8</f>
        <v>661.32872000000009</v>
      </c>
      <c r="J252" s="8">
        <f>(+'Current &amp; Proposed Revenues'!D252*0.79+'Current &amp; Proposed Revenues'!F252*2.14+'Current Revenues &amp; Distribution'!C252+'Current Revenues &amp; Distribution'!E252)*0.2</f>
        <v>165.33218000000002</v>
      </c>
      <c r="K252" s="8">
        <f t="shared" si="12"/>
        <v>3477.6164999999992</v>
      </c>
    </row>
    <row r="253" spans="1:11" outlineLevel="2" x14ac:dyDescent="0.25">
      <c r="A253" s="1" t="s">
        <v>240</v>
      </c>
      <c r="B253" s="1" t="s">
        <v>242</v>
      </c>
      <c r="C253" s="8">
        <v>0</v>
      </c>
      <c r="D253" s="8">
        <v>296.00229999999999</v>
      </c>
      <c r="E253" s="8">
        <v>740.0548</v>
      </c>
      <c r="F253" s="8">
        <v>277.68</v>
      </c>
      <c r="G253" s="8">
        <v>1313.7371000000001</v>
      </c>
      <c r="H253" s="8">
        <f>+'Current &amp; Proposed Revenues'!D253*1.08+'Current &amp; Proposed Revenues'!F253*8.54</f>
        <v>392.9932</v>
      </c>
      <c r="I253" s="8">
        <f>(+'Current &amp; Proposed Revenues'!D253*0.79+'Current &amp; Proposed Revenues'!F253*2.14+'Current Revenues &amp; Distribution'!C253+'Current Revenues &amp; Distribution'!E253)*0.8</f>
        <v>736.59511999999995</v>
      </c>
      <c r="J253" s="8">
        <f>(+'Current &amp; Proposed Revenues'!D253*0.79+'Current &amp; Proposed Revenues'!F253*2.14+'Current Revenues &amp; Distribution'!C253+'Current Revenues &amp; Distribution'!E253)*0.2</f>
        <v>184.14877999999999</v>
      </c>
      <c r="K253" s="8">
        <f t="shared" si="12"/>
        <v>1313.7370999999998</v>
      </c>
    </row>
    <row r="254" spans="1:11" outlineLevel="2" x14ac:dyDescent="0.25">
      <c r="A254" s="1" t="s">
        <v>240</v>
      </c>
      <c r="B254" s="1" t="s">
        <v>243</v>
      </c>
      <c r="C254" s="8">
        <v>126.4</v>
      </c>
      <c r="D254" s="8">
        <v>9959.5321100000019</v>
      </c>
      <c r="E254" s="8">
        <v>1593.0160000000001</v>
      </c>
      <c r="F254" s="8">
        <v>26501.53356</v>
      </c>
      <c r="G254" s="8">
        <v>38180.481670000001</v>
      </c>
      <c r="H254" s="8">
        <f>+'Current &amp; Proposed Revenues'!D254*1.08+'Current &amp; Proposed Revenues'!F254*8.54</f>
        <v>26943.330419999998</v>
      </c>
      <c r="I254" s="8">
        <f>(+'Current &amp; Proposed Revenues'!D254*0.79+'Current &amp; Proposed Revenues'!F254*2.14+'Current Revenues &amp; Distribution'!C254+'Current Revenues &amp; Distribution'!E254)*0.8</f>
        <v>8989.7210000000014</v>
      </c>
      <c r="J254" s="8">
        <f>(+'Current &amp; Proposed Revenues'!D254*0.79+'Current &amp; Proposed Revenues'!F254*2.14+'Current Revenues &amp; Distribution'!C254+'Current Revenues &amp; Distribution'!E254)*0.2</f>
        <v>2247.4302500000003</v>
      </c>
      <c r="K254" s="8">
        <f t="shared" si="12"/>
        <v>38180.481670000001</v>
      </c>
    </row>
    <row r="255" spans="1:11" outlineLevel="2" x14ac:dyDescent="0.25">
      <c r="A255" s="1" t="s">
        <v>240</v>
      </c>
      <c r="B255" s="1" t="s">
        <v>244</v>
      </c>
      <c r="C255" s="8">
        <v>0</v>
      </c>
      <c r="D255" s="8">
        <v>0</v>
      </c>
      <c r="E255" s="8">
        <v>0</v>
      </c>
      <c r="F255" s="8">
        <v>80.740799999999993</v>
      </c>
      <c r="G255" s="8">
        <v>80.740799999999993</v>
      </c>
      <c r="H255" s="8">
        <f>+'Current &amp; Proposed Revenues'!D255*1.08+'Current &amp; Proposed Revenues'!F255*8.54</f>
        <v>64.562399999999997</v>
      </c>
      <c r="I255" s="8">
        <f>(+'Current &amp; Proposed Revenues'!D255*0.79+'Current &amp; Proposed Revenues'!F255*2.14+'Current Revenues &amp; Distribution'!C255+'Current Revenues &amp; Distribution'!E255)*0.8</f>
        <v>12.942720000000001</v>
      </c>
      <c r="J255" s="8">
        <f>(+'Current &amp; Proposed Revenues'!D255*0.79+'Current &amp; Proposed Revenues'!F255*2.14+'Current Revenues &amp; Distribution'!C255+'Current Revenues &amp; Distribution'!E255)*0.2</f>
        <v>3.2356800000000003</v>
      </c>
      <c r="K255" s="8">
        <f t="shared" si="12"/>
        <v>80.740800000000007</v>
      </c>
    </row>
    <row r="256" spans="1:11" outlineLevel="2" x14ac:dyDescent="0.25">
      <c r="A256" s="1" t="s">
        <v>240</v>
      </c>
      <c r="B256" s="1" t="s">
        <v>245</v>
      </c>
      <c r="C256" s="8">
        <v>218.56930000000003</v>
      </c>
      <c r="D256" s="8">
        <v>5886.0250900000001</v>
      </c>
      <c r="E256" s="8">
        <v>0</v>
      </c>
      <c r="F256" s="8">
        <v>22914.879840000001</v>
      </c>
      <c r="G256" s="8">
        <v>29019.47423</v>
      </c>
      <c r="H256" s="8">
        <f>+'Current &amp; Proposed Revenues'!D256*1.08+'Current &amp; Proposed Revenues'!F256*8.54</f>
        <v>21722.737080000003</v>
      </c>
      <c r="I256" s="8">
        <f>(+'Current &amp; Proposed Revenues'!D256*0.79+'Current &amp; Proposed Revenues'!F256*2.14+'Current Revenues &amp; Distribution'!C256+'Current Revenues &amp; Distribution'!E256)*0.8</f>
        <v>5837.3897200000019</v>
      </c>
      <c r="J256" s="8">
        <f>(+'Current &amp; Proposed Revenues'!D256*0.79+'Current &amp; Proposed Revenues'!F256*2.14+'Current Revenues &amp; Distribution'!C256+'Current Revenues &amp; Distribution'!E256)*0.2</f>
        <v>1459.3474300000005</v>
      </c>
      <c r="K256" s="8">
        <f t="shared" si="12"/>
        <v>29019.474230000007</v>
      </c>
    </row>
    <row r="257" spans="1:11" outlineLevel="2" x14ac:dyDescent="0.25">
      <c r="A257" s="1" t="s">
        <v>240</v>
      </c>
      <c r="B257" s="1" t="s">
        <v>246</v>
      </c>
      <c r="C257" s="8">
        <v>0</v>
      </c>
      <c r="D257" s="8">
        <v>0</v>
      </c>
      <c r="E257" s="8">
        <v>0</v>
      </c>
      <c r="F257" s="8">
        <v>149.51999999999998</v>
      </c>
      <c r="G257" s="8">
        <v>149.51999999999998</v>
      </c>
      <c r="H257" s="8">
        <f>+'Current &amp; Proposed Revenues'!D257*1.08+'Current &amp; Proposed Revenues'!F257*8.54</f>
        <v>119.55999999999999</v>
      </c>
      <c r="I257" s="8">
        <f>(+'Current &amp; Proposed Revenues'!D257*0.79+'Current &amp; Proposed Revenues'!F257*2.14+'Current Revenues &amp; Distribution'!C257+'Current Revenues &amp; Distribution'!E257)*0.8</f>
        <v>23.968000000000004</v>
      </c>
      <c r="J257" s="8">
        <f>(+'Current &amp; Proposed Revenues'!D257*0.79+'Current &amp; Proposed Revenues'!F257*2.14+'Current Revenues &amp; Distribution'!C257+'Current Revenues &amp; Distribution'!E257)*0.2</f>
        <v>5.9920000000000009</v>
      </c>
      <c r="K257" s="8">
        <f t="shared" si="12"/>
        <v>149.51999999999998</v>
      </c>
    </row>
    <row r="258" spans="1:11" outlineLevel="2" x14ac:dyDescent="0.25">
      <c r="A258" s="1" t="s">
        <v>240</v>
      </c>
      <c r="B258" s="1" t="s">
        <v>247</v>
      </c>
      <c r="C258" s="8">
        <v>0</v>
      </c>
      <c r="D258" s="8">
        <v>47.172620000000002</v>
      </c>
      <c r="E258" s="8">
        <v>0</v>
      </c>
      <c r="F258" s="8">
        <v>427.2</v>
      </c>
      <c r="G258" s="8">
        <v>474.37261999999998</v>
      </c>
      <c r="H258" s="8">
        <f>+'Current &amp; Proposed Revenues'!D258*1.08+'Current &amp; Proposed Revenues'!F258*8.54</f>
        <v>368.84407999999996</v>
      </c>
      <c r="I258" s="8">
        <f>(+'Current &amp; Proposed Revenues'!D258*0.79+'Current &amp; Proposed Revenues'!F258*2.14+'Current Revenues &amp; Distribution'!C258+'Current Revenues &amp; Distribution'!E258)*0.8</f>
        <v>84.422832000000014</v>
      </c>
      <c r="J258" s="8">
        <f>(+'Current &amp; Proposed Revenues'!D258*0.79+'Current &amp; Proposed Revenues'!F258*2.14+'Current Revenues &amp; Distribution'!C258+'Current Revenues &amp; Distribution'!E258)*0.2</f>
        <v>21.105708000000003</v>
      </c>
      <c r="K258" s="8">
        <f t="shared" si="12"/>
        <v>474.37261999999998</v>
      </c>
    </row>
    <row r="259" spans="1:11" outlineLevel="2" x14ac:dyDescent="0.25">
      <c r="A259" s="1" t="s">
        <v>240</v>
      </c>
      <c r="B259" s="1" t="s">
        <v>248</v>
      </c>
      <c r="C259" s="8">
        <v>843.92540000000008</v>
      </c>
      <c r="D259" s="8">
        <v>6920.6699100000005</v>
      </c>
      <c r="E259" s="8">
        <v>802.28599999999994</v>
      </c>
      <c r="F259" s="8">
        <v>18309.74928</v>
      </c>
      <c r="G259" s="8">
        <v>26876.630590000001</v>
      </c>
      <c r="H259" s="8">
        <f>+'Current &amp; Proposed Revenues'!D259*1.08+'Current &amp; Proposed Revenues'!F259*8.54</f>
        <v>18637.906279999999</v>
      </c>
      <c r="I259" s="8">
        <f>(+'Current &amp; Proposed Revenues'!D259*0.79+'Current &amp; Proposed Revenues'!F259*2.14+'Current Revenues &amp; Distribution'!C259+'Current Revenues &amp; Distribution'!E259)*0.8</f>
        <v>6590.979448</v>
      </c>
      <c r="J259" s="8">
        <f>(+'Current &amp; Proposed Revenues'!D259*0.79+'Current &amp; Proposed Revenues'!F259*2.14+'Current Revenues &amp; Distribution'!C259+'Current Revenues &amp; Distribution'!E259)*0.2</f>
        <v>1647.744862</v>
      </c>
      <c r="K259" s="8">
        <f t="shared" si="12"/>
        <v>26876.630590000001</v>
      </c>
    </row>
    <row r="260" spans="1:11" outlineLevel="2" x14ac:dyDescent="0.25">
      <c r="A260" s="1" t="s">
        <v>240</v>
      </c>
      <c r="B260" s="1" t="s">
        <v>249</v>
      </c>
      <c r="C260" s="8">
        <v>0</v>
      </c>
      <c r="D260" s="8">
        <v>177.65</v>
      </c>
      <c r="E260" s="8">
        <v>0</v>
      </c>
      <c r="F260" s="8">
        <v>3246.1859999999997</v>
      </c>
      <c r="G260" s="8">
        <v>3423.8359999999998</v>
      </c>
      <c r="H260" s="8">
        <f>+'Current &amp; Proposed Revenues'!D260*1.08+'Current &amp; Proposed Revenues'!F260*8.54</f>
        <v>2698.3329999999996</v>
      </c>
      <c r="I260" s="8">
        <f>(+'Current &amp; Proposed Revenues'!D260*0.79+'Current &amp; Proposed Revenues'!F260*2.14+'Current Revenues &amp; Distribution'!C260+'Current Revenues &amp; Distribution'!E260)*0.8</f>
        <v>580.40239999999994</v>
      </c>
      <c r="J260" s="8">
        <f>(+'Current &amp; Proposed Revenues'!D260*0.79+'Current &amp; Proposed Revenues'!F260*2.14+'Current Revenues &amp; Distribution'!C260+'Current Revenues &amp; Distribution'!E260)*0.2</f>
        <v>145.10059999999999</v>
      </c>
      <c r="K260" s="8">
        <f t="shared" si="12"/>
        <v>3423.8359999999993</v>
      </c>
    </row>
    <row r="261" spans="1:11" outlineLevel="2" x14ac:dyDescent="0.25">
      <c r="A261" s="1" t="s">
        <v>240</v>
      </c>
      <c r="B261" s="1" t="s">
        <v>250</v>
      </c>
      <c r="C261" s="8">
        <v>0</v>
      </c>
      <c r="D261" s="8">
        <v>2462.1355000000003</v>
      </c>
      <c r="E261" s="8">
        <v>0</v>
      </c>
      <c r="F261" s="8">
        <v>12754.718159999999</v>
      </c>
      <c r="G261" s="8">
        <v>15216.853659999999</v>
      </c>
      <c r="H261" s="8">
        <f>+'Current &amp; Proposed Revenues'!D261*1.08+'Current &amp; Proposed Revenues'!F261*8.54</f>
        <v>11620.979479999998</v>
      </c>
      <c r="I261" s="8">
        <f>(+'Current &amp; Proposed Revenues'!D261*0.79+'Current &amp; Proposed Revenues'!F261*2.14+'Current Revenues &amp; Distribution'!C261+'Current Revenues &amp; Distribution'!E261)*0.8</f>
        <v>2876.6993440000001</v>
      </c>
      <c r="J261" s="8">
        <f>(+'Current &amp; Proposed Revenues'!D261*0.79+'Current &amp; Proposed Revenues'!F261*2.14+'Current Revenues &amp; Distribution'!C261+'Current Revenues &amp; Distribution'!E261)*0.2</f>
        <v>719.17483600000003</v>
      </c>
      <c r="K261" s="8">
        <f t="shared" si="12"/>
        <v>15216.853659999999</v>
      </c>
    </row>
    <row r="262" spans="1:11" outlineLevel="2" x14ac:dyDescent="0.25">
      <c r="A262" s="1" t="s">
        <v>240</v>
      </c>
      <c r="B262" s="1" t="s">
        <v>251</v>
      </c>
      <c r="C262" s="8">
        <v>0</v>
      </c>
      <c r="D262" s="8">
        <v>24.310000000000002</v>
      </c>
      <c r="E262" s="8">
        <v>0</v>
      </c>
      <c r="F262" s="8">
        <v>291.35039999999998</v>
      </c>
      <c r="G262" s="8">
        <v>315.66039999999998</v>
      </c>
      <c r="H262" s="8">
        <f>+'Current &amp; Proposed Revenues'!D262*1.08+'Current &amp; Proposed Revenues'!F262*8.54</f>
        <v>247.01119999999997</v>
      </c>
      <c r="I262" s="8">
        <f>(+'Current &amp; Proposed Revenues'!D262*0.79+'Current &amp; Proposed Revenues'!F262*2.14+'Current Revenues &amp; Distribution'!C262+'Current Revenues &amp; Distribution'!E262)*0.8</f>
        <v>54.919360000000012</v>
      </c>
      <c r="J262" s="8">
        <f>(+'Current &amp; Proposed Revenues'!D262*0.79+'Current &amp; Proposed Revenues'!F262*2.14+'Current Revenues &amp; Distribution'!C262+'Current Revenues &amp; Distribution'!E262)*0.2</f>
        <v>13.729840000000003</v>
      </c>
      <c r="K262" s="8">
        <f t="shared" si="12"/>
        <v>315.66040000000004</v>
      </c>
    </row>
    <row r="263" spans="1:11" outlineLevel="2" x14ac:dyDescent="0.25">
      <c r="A263" s="1" t="s">
        <v>240</v>
      </c>
      <c r="B263" s="1" t="s">
        <v>252</v>
      </c>
      <c r="C263" s="8">
        <v>93.299000000000007</v>
      </c>
      <c r="D263" s="8">
        <v>2617.1211000000003</v>
      </c>
      <c r="E263" s="8">
        <v>0</v>
      </c>
      <c r="F263" s="8">
        <v>8474.4732000000004</v>
      </c>
      <c r="G263" s="8">
        <v>11184.8933</v>
      </c>
      <c r="H263" s="8">
        <f>+'Current &amp; Proposed Revenues'!D263*1.08+'Current &amp; Proposed Revenues'!F263*8.54</f>
        <v>8287.8970000000008</v>
      </c>
      <c r="I263" s="8">
        <f>(+'Current &amp; Proposed Revenues'!D263*0.79+'Current &amp; Proposed Revenues'!F263*2.14+'Current Revenues &amp; Distribution'!C263+'Current Revenues &amp; Distribution'!E263)*0.8</f>
        <v>2317.5970400000001</v>
      </c>
      <c r="J263" s="8">
        <f>(+'Current &amp; Proposed Revenues'!D263*0.79+'Current &amp; Proposed Revenues'!F263*2.14+'Current Revenues &amp; Distribution'!C263+'Current Revenues &amp; Distribution'!E263)*0.2</f>
        <v>579.39926000000003</v>
      </c>
      <c r="K263" s="8">
        <f t="shared" si="12"/>
        <v>11184.893300000002</v>
      </c>
    </row>
    <row r="264" spans="1:11" outlineLevel="2" x14ac:dyDescent="0.25">
      <c r="A264" s="1" t="s">
        <v>240</v>
      </c>
      <c r="B264" s="1" t="s">
        <v>253</v>
      </c>
      <c r="C264" s="8">
        <v>0</v>
      </c>
      <c r="D264" s="8">
        <v>1233.29305</v>
      </c>
      <c r="E264" s="8">
        <v>189.92500000000001</v>
      </c>
      <c r="F264" s="8">
        <v>11278.464480000001</v>
      </c>
      <c r="G264" s="8">
        <v>12701.68253</v>
      </c>
      <c r="H264" s="8">
        <f>+'Current &amp; Proposed Revenues'!D264*1.08+'Current &amp; Proposed Revenues'!F264*8.54</f>
        <v>9730.8236400000005</v>
      </c>
      <c r="I264" s="8">
        <f>(+'Current &amp; Proposed Revenues'!D264*0.79+'Current &amp; Proposed Revenues'!F264*2.14+'Current Revenues &amp; Distribution'!C264+'Current Revenues &amp; Distribution'!E264)*0.8</f>
        <v>2376.6871120000005</v>
      </c>
      <c r="J264" s="8">
        <f>(+'Current &amp; Proposed Revenues'!D264*0.79+'Current &amp; Proposed Revenues'!F264*2.14+'Current Revenues &amp; Distribution'!C264+'Current Revenues &amp; Distribution'!E264)*0.2</f>
        <v>594.17177800000013</v>
      </c>
      <c r="K264" s="8">
        <f t="shared" si="12"/>
        <v>12701.682530000002</v>
      </c>
    </row>
    <row r="265" spans="1:11" outlineLevel="2" x14ac:dyDescent="0.25">
      <c r="A265" s="1" t="s">
        <v>240</v>
      </c>
      <c r="B265" s="1" t="s">
        <v>105</v>
      </c>
      <c r="C265" s="8">
        <v>249.7585</v>
      </c>
      <c r="D265" s="8">
        <v>2835.8924000000002</v>
      </c>
      <c r="E265" s="8">
        <v>0</v>
      </c>
      <c r="F265" s="8">
        <v>23764.730159999996</v>
      </c>
      <c r="G265" s="8">
        <v>26850.381059999996</v>
      </c>
      <c r="H265" s="8">
        <f>+'Current &amp; Proposed Revenues'!D265*1.08+'Current &amp; Proposed Revenues'!F265*8.54</f>
        <v>20640.725079999997</v>
      </c>
      <c r="I265" s="8">
        <f>(+'Current &amp; Proposed Revenues'!D265*0.79+'Current &amp; Proposed Revenues'!F265*2.14+'Current Revenues &amp; Distribution'!C265+'Current Revenues &amp; Distribution'!E265)*0.8</f>
        <v>4967.724784</v>
      </c>
      <c r="J265" s="8">
        <f>(+'Current &amp; Proposed Revenues'!D265*0.79+'Current &amp; Proposed Revenues'!F265*2.14+'Current Revenues &amp; Distribution'!C265+'Current Revenues &amp; Distribution'!E265)*0.2</f>
        <v>1241.931196</v>
      </c>
      <c r="K265" s="8">
        <f t="shared" si="12"/>
        <v>26850.381059999996</v>
      </c>
    </row>
    <row r="266" spans="1:11" outlineLevel="2" x14ac:dyDescent="0.25">
      <c r="A266" s="1" t="s">
        <v>240</v>
      </c>
      <c r="B266" s="1" t="s">
        <v>254</v>
      </c>
      <c r="C266" s="8">
        <v>595.52570000000003</v>
      </c>
      <c r="D266" s="8">
        <v>3876.1173000000003</v>
      </c>
      <c r="E266" s="8">
        <v>170.0444</v>
      </c>
      <c r="F266" s="8">
        <v>18476.837879999999</v>
      </c>
      <c r="G266" s="8">
        <v>23118.525279999998</v>
      </c>
      <c r="H266" s="8">
        <f>+'Current &amp; Proposed Revenues'!D266*1.08+'Current &amp; Proposed Revenues'!F266*8.54</f>
        <v>17013.163339999999</v>
      </c>
      <c r="I266" s="8">
        <f>(+'Current &amp; Proposed Revenues'!D266*0.79+'Current &amp; Proposed Revenues'!F266*2.14+'Current Revenues &amp; Distribution'!C266+'Current Revenues &amp; Distribution'!E266)*0.8</f>
        <v>4884.2895520000002</v>
      </c>
      <c r="J266" s="8">
        <f>(+'Current &amp; Proposed Revenues'!D266*0.79+'Current &amp; Proposed Revenues'!F266*2.14+'Current Revenues &amp; Distribution'!C266+'Current Revenues &amp; Distribution'!E266)*0.2</f>
        <v>1221.072388</v>
      </c>
      <c r="K266" s="8">
        <f t="shared" si="12"/>
        <v>23118.525280000002</v>
      </c>
    </row>
    <row r="267" spans="1:11" outlineLevel="2" x14ac:dyDescent="0.25">
      <c r="A267" s="1" t="s">
        <v>240</v>
      </c>
      <c r="B267" s="1" t="s">
        <v>255</v>
      </c>
      <c r="C267" s="8">
        <v>0</v>
      </c>
      <c r="D267" s="8">
        <v>538.56000000000006</v>
      </c>
      <c r="E267" s="8">
        <v>0</v>
      </c>
      <c r="F267" s="8">
        <v>0</v>
      </c>
      <c r="G267" s="8">
        <v>538.56000000000006</v>
      </c>
      <c r="H267" s="8">
        <f>+'Current &amp; Proposed Revenues'!D267*1.08+'Current &amp; Proposed Revenues'!F267*8.54</f>
        <v>311.04000000000002</v>
      </c>
      <c r="I267" s="8">
        <f>(+'Current &amp; Proposed Revenues'!D267*0.79+'Current &amp; Proposed Revenues'!F267*2.14+'Current Revenues &amp; Distribution'!C267+'Current Revenues &amp; Distribution'!E267)*0.8</f>
        <v>182.01600000000002</v>
      </c>
      <c r="J267" s="8">
        <f>(+'Current &amp; Proposed Revenues'!D267*0.79+'Current &amp; Proposed Revenues'!F267*2.14+'Current Revenues &amp; Distribution'!C267+'Current Revenues &amp; Distribution'!E267)*0.2</f>
        <v>45.504000000000005</v>
      </c>
      <c r="K267" s="8">
        <f t="shared" si="12"/>
        <v>538.56000000000006</v>
      </c>
    </row>
    <row r="268" spans="1:11" outlineLevel="2" x14ac:dyDescent="0.25">
      <c r="A268" s="1" t="s">
        <v>240</v>
      </c>
      <c r="B268" s="1" t="s">
        <v>256</v>
      </c>
      <c r="C268" s="8">
        <v>0</v>
      </c>
      <c r="D268" s="8">
        <v>392.64390000000003</v>
      </c>
      <c r="E268" s="8">
        <v>0</v>
      </c>
      <c r="F268" s="8">
        <v>7547.2355999999991</v>
      </c>
      <c r="G268" s="8">
        <v>7939.8794999999991</v>
      </c>
      <c r="H268" s="8">
        <f>+'Current &amp; Proposed Revenues'!D268*1.08+'Current &amp; Proposed Revenues'!F268*8.54</f>
        <v>6261.7293999999993</v>
      </c>
      <c r="I268" s="8">
        <f>(+'Current &amp; Proposed Revenues'!D268*0.79+'Current &amp; Proposed Revenues'!F268*2.14+'Current Revenues &amp; Distribution'!C268+'Current Revenues &amp; Distribution'!E268)*0.8</f>
        <v>1342.52008</v>
      </c>
      <c r="J268" s="8">
        <f>(+'Current &amp; Proposed Revenues'!D268*0.79+'Current &amp; Proposed Revenues'!F268*2.14+'Current Revenues &amp; Distribution'!C268+'Current Revenues &amp; Distribution'!E268)*0.2</f>
        <v>335.63002</v>
      </c>
      <c r="K268" s="8">
        <f t="shared" si="12"/>
        <v>7939.8794999999991</v>
      </c>
    </row>
    <row r="269" spans="1:11" outlineLevel="2" x14ac:dyDescent="0.25">
      <c r="A269" s="1" t="s">
        <v>240</v>
      </c>
      <c r="B269" s="1" t="s">
        <v>257</v>
      </c>
      <c r="C269" s="8">
        <v>278.4434</v>
      </c>
      <c r="D269" s="8">
        <v>4470.9624300000005</v>
      </c>
      <c r="E269" s="8">
        <v>270.98820000000001</v>
      </c>
      <c r="F269" s="8">
        <v>13236.364799999999</v>
      </c>
      <c r="G269" s="8">
        <v>18256.758829999999</v>
      </c>
      <c r="H269" s="8">
        <f>+'Current &amp; Proposed Revenues'!D269*1.08+'Current &amp; Proposed Revenues'!F269*8.54</f>
        <v>13166.294519999998</v>
      </c>
      <c r="I269" s="8">
        <f>(+'Current &amp; Proposed Revenues'!D269*0.79+'Current &amp; Proposed Revenues'!F269*2.14+'Current Revenues &amp; Distribution'!C269+'Current Revenues &amp; Distribution'!E269)*0.8</f>
        <v>4072.3714480000003</v>
      </c>
      <c r="J269" s="8">
        <f>(+'Current &amp; Proposed Revenues'!D269*0.79+'Current &amp; Proposed Revenues'!F269*2.14+'Current Revenues &amp; Distribution'!C269+'Current Revenues &amp; Distribution'!E269)*0.2</f>
        <v>1018.0928620000001</v>
      </c>
      <c r="K269" s="8">
        <f t="shared" si="12"/>
        <v>18256.758829999999</v>
      </c>
    </row>
    <row r="270" spans="1:11" outlineLevel="2" x14ac:dyDescent="0.25">
      <c r="A270" s="1" t="s">
        <v>240</v>
      </c>
      <c r="B270" s="1" t="s">
        <v>258</v>
      </c>
      <c r="C270" s="8">
        <v>101.45179999999999</v>
      </c>
      <c r="D270" s="8">
        <v>2613.8766500000002</v>
      </c>
      <c r="E270" s="8">
        <v>0</v>
      </c>
      <c r="F270" s="8">
        <v>9829.3379999999997</v>
      </c>
      <c r="G270" s="8">
        <v>12544.666450000001</v>
      </c>
      <c r="H270" s="8">
        <f>+'Current &amp; Proposed Revenues'!D270*1.08+'Current &amp; Proposed Revenues'!F270*8.54</f>
        <v>9369.4076000000005</v>
      </c>
      <c r="I270" s="8">
        <f>(+'Current &amp; Proposed Revenues'!D270*0.79+'Current &amp; Proposed Revenues'!F270*2.14+'Current Revenues &amp; Distribution'!C270+'Current Revenues &amp; Distribution'!E270)*0.8</f>
        <v>2540.2070800000001</v>
      </c>
      <c r="J270" s="8">
        <f>(+'Current &amp; Proposed Revenues'!D270*0.79+'Current &amp; Proposed Revenues'!F270*2.14+'Current Revenues &amp; Distribution'!C270+'Current Revenues &amp; Distribution'!E270)*0.2</f>
        <v>635.05177000000003</v>
      </c>
      <c r="K270" s="8">
        <f t="shared" si="12"/>
        <v>12544.666450000001</v>
      </c>
    </row>
    <row r="271" spans="1:11" outlineLevel="1" x14ac:dyDescent="0.25">
      <c r="A271" s="23" t="s">
        <v>1262</v>
      </c>
      <c r="B271" s="22"/>
      <c r="C271" s="8">
        <f t="shared" ref="C271:K271" si="15">SUBTOTAL(9,C252:C270)</f>
        <v>2507.3730999999998</v>
      </c>
      <c r="D271" s="8">
        <f t="shared" si="15"/>
        <v>44936.582460000005</v>
      </c>
      <c r="E271" s="8">
        <f t="shared" si="15"/>
        <v>3766.3144000000002</v>
      </c>
      <c r="F271" s="8">
        <f t="shared" si="15"/>
        <v>180454.00055999999</v>
      </c>
      <c r="G271" s="8">
        <f t="shared" si="15"/>
        <v>231664.27051999996</v>
      </c>
      <c r="H271" s="8">
        <f t="shared" si="15"/>
        <v>170248.29332</v>
      </c>
      <c r="I271" s="8">
        <f t="shared" si="15"/>
        <v>49132.781760000005</v>
      </c>
      <c r="J271" s="8">
        <f t="shared" si="15"/>
        <v>12283.195440000001</v>
      </c>
      <c r="K271" s="8">
        <f t="shared" si="15"/>
        <v>231664.27051999996</v>
      </c>
    </row>
    <row r="272" spans="1:11" outlineLevel="2" x14ac:dyDescent="0.25">
      <c r="A272" s="1" t="s">
        <v>259</v>
      </c>
      <c r="B272" s="1" t="s">
        <v>260</v>
      </c>
      <c r="C272" s="8">
        <v>0</v>
      </c>
      <c r="D272" s="8">
        <v>69.19</v>
      </c>
      <c r="E272" s="8">
        <v>0</v>
      </c>
      <c r="F272" s="8">
        <v>0</v>
      </c>
      <c r="G272" s="8">
        <v>69.19</v>
      </c>
      <c r="H272" s="8">
        <f>+'Current &amp; Proposed Revenues'!D272*1.08+'Current &amp; Proposed Revenues'!F272*8.54</f>
        <v>39.96</v>
      </c>
      <c r="I272" s="8">
        <f>(+'Current &amp; Proposed Revenues'!D272*0.79+'Current &amp; Proposed Revenues'!F272*2.14+'Current Revenues &amp; Distribution'!C272+'Current Revenues &amp; Distribution'!E272)*0.8</f>
        <v>23.384</v>
      </c>
      <c r="J272" s="8">
        <f>(+'Current &amp; Proposed Revenues'!D272*0.79+'Current &amp; Proposed Revenues'!F272*2.14+'Current Revenues &amp; Distribution'!C272+'Current Revenues &amp; Distribution'!E272)*0.2</f>
        <v>5.8460000000000001</v>
      </c>
      <c r="K272" s="8">
        <f t="shared" si="12"/>
        <v>69.19</v>
      </c>
    </row>
    <row r="273" spans="1:11" outlineLevel="2" x14ac:dyDescent="0.25">
      <c r="A273" s="1" t="s">
        <v>259</v>
      </c>
      <c r="B273" s="1" t="s">
        <v>261</v>
      </c>
      <c r="C273" s="8">
        <v>0</v>
      </c>
      <c r="D273" s="8">
        <v>2486.6512000000002</v>
      </c>
      <c r="E273" s="8">
        <v>0</v>
      </c>
      <c r="F273" s="8">
        <v>7991.3099999999995</v>
      </c>
      <c r="G273" s="8">
        <v>10477.9612</v>
      </c>
      <c r="H273" s="8">
        <f>+'Current &amp; Proposed Revenues'!D273*1.08+'Current &amp; Proposed Revenues'!F273*8.54</f>
        <v>7826.1957999999995</v>
      </c>
      <c r="I273" s="8">
        <f>(+'Current &amp; Proposed Revenues'!D273*0.79+'Current &amp; Proposed Revenues'!F273*2.14+'Current Revenues &amp; Distribution'!C273+'Current Revenues &amp; Distribution'!E273)*0.8</f>
        <v>2121.4123200000004</v>
      </c>
      <c r="J273" s="8">
        <f>(+'Current &amp; Proposed Revenues'!D273*0.79+'Current &amp; Proposed Revenues'!F273*2.14+'Current Revenues &amp; Distribution'!C273+'Current Revenues &amp; Distribution'!E273)*0.2</f>
        <v>530.35308000000009</v>
      </c>
      <c r="K273" s="8">
        <f t="shared" ref="K273:K338" si="16">SUM(H273:J273)</f>
        <v>10477.961200000002</v>
      </c>
    </row>
    <row r="274" spans="1:11" outlineLevel="2" x14ac:dyDescent="0.25">
      <c r="A274" s="1" t="s">
        <v>259</v>
      </c>
      <c r="B274" s="1" t="s">
        <v>262</v>
      </c>
      <c r="C274" s="8">
        <v>15.8</v>
      </c>
      <c r="D274" s="8">
        <v>818.46160000000009</v>
      </c>
      <c r="E274" s="8">
        <v>0</v>
      </c>
      <c r="F274" s="8">
        <v>8747.4433200000003</v>
      </c>
      <c r="G274" s="8">
        <v>9581.7049200000001</v>
      </c>
      <c r="H274" s="8">
        <f>+'Current &amp; Proposed Revenues'!D274*1.08+'Current &amp; Proposed Revenues'!F274*8.54</f>
        <v>7467.3728599999995</v>
      </c>
      <c r="I274" s="8">
        <f>(+'Current &amp; Proposed Revenues'!D274*0.79+'Current &amp; Proposed Revenues'!F274*2.14+'Current Revenues &amp; Distribution'!C274+'Current Revenues &amp; Distribution'!E274)*0.8</f>
        <v>1691.4656480000003</v>
      </c>
      <c r="J274" s="8">
        <f>(+'Current &amp; Proposed Revenues'!D274*0.79+'Current &amp; Proposed Revenues'!F274*2.14+'Current Revenues &amp; Distribution'!C274+'Current Revenues &amp; Distribution'!E274)*0.2</f>
        <v>422.86641200000008</v>
      </c>
      <c r="K274" s="8">
        <f t="shared" si="16"/>
        <v>9581.7049200000001</v>
      </c>
    </row>
    <row r="275" spans="1:11" outlineLevel="2" x14ac:dyDescent="0.25">
      <c r="A275" s="1" t="s">
        <v>259</v>
      </c>
      <c r="B275" s="1" t="s">
        <v>263</v>
      </c>
      <c r="C275" s="8">
        <v>0</v>
      </c>
      <c r="D275" s="8">
        <v>18.700000000000003</v>
      </c>
      <c r="E275" s="8">
        <v>0</v>
      </c>
      <c r="F275" s="8">
        <v>0</v>
      </c>
      <c r="G275" s="8">
        <v>18.700000000000003</v>
      </c>
      <c r="H275" s="8">
        <f>+'Current &amp; Proposed Revenues'!D275*1.08+'Current &amp; Proposed Revenues'!F275*8.54</f>
        <v>10.8</v>
      </c>
      <c r="I275" s="8">
        <f>(+'Current &amp; Proposed Revenues'!D275*0.79+'Current &amp; Proposed Revenues'!F275*2.14+'Current Revenues &amp; Distribution'!C275+'Current Revenues &amp; Distribution'!E275)*0.8</f>
        <v>6.32</v>
      </c>
      <c r="J275" s="8">
        <f>(+'Current &amp; Proposed Revenues'!D275*0.79+'Current &amp; Proposed Revenues'!F275*2.14+'Current Revenues &amp; Distribution'!C275+'Current Revenues &amp; Distribution'!E275)*0.2</f>
        <v>1.58</v>
      </c>
      <c r="K275" s="8">
        <f t="shared" si="16"/>
        <v>18.700000000000003</v>
      </c>
    </row>
    <row r="276" spans="1:11" outlineLevel="2" x14ac:dyDescent="0.25">
      <c r="A276" s="1" t="s">
        <v>259</v>
      </c>
      <c r="B276" s="1" t="s">
        <v>264</v>
      </c>
      <c r="C276" s="8">
        <v>0</v>
      </c>
      <c r="D276" s="8">
        <v>1560.2719000000002</v>
      </c>
      <c r="E276" s="8">
        <v>0</v>
      </c>
      <c r="F276" s="8">
        <v>106.8</v>
      </c>
      <c r="G276" s="8">
        <v>1667.0719000000001</v>
      </c>
      <c r="H276" s="8">
        <f>+'Current &amp; Proposed Revenues'!D276*1.08+'Current &amp; Proposed Revenues'!F276*8.54</f>
        <v>986.51960000000008</v>
      </c>
      <c r="I276" s="8">
        <f>(+'Current &amp; Proposed Revenues'!D276*0.79+'Current &amp; Proposed Revenues'!F276*2.14+'Current Revenues &amp; Distribution'!C276+'Current Revenues &amp; Distribution'!E276)*0.8</f>
        <v>544.44184000000007</v>
      </c>
      <c r="J276" s="8">
        <f>(+'Current &amp; Proposed Revenues'!D276*0.79+'Current &amp; Proposed Revenues'!F276*2.14+'Current Revenues &amp; Distribution'!C276+'Current Revenues &amp; Distribution'!E276)*0.2</f>
        <v>136.11046000000002</v>
      </c>
      <c r="K276" s="8">
        <f t="shared" si="16"/>
        <v>1667.0719000000001</v>
      </c>
    </row>
    <row r="277" spans="1:11" outlineLevel="2" x14ac:dyDescent="0.25">
      <c r="A277" s="1" t="s">
        <v>259</v>
      </c>
      <c r="B277" s="1" t="s">
        <v>265</v>
      </c>
      <c r="C277" s="8">
        <v>0</v>
      </c>
      <c r="D277" s="8">
        <v>80.410000000000011</v>
      </c>
      <c r="E277" s="8">
        <v>0</v>
      </c>
      <c r="F277" s="8">
        <v>0</v>
      </c>
      <c r="G277" s="8">
        <v>80.410000000000011</v>
      </c>
      <c r="H277" s="8">
        <f>+'Current &amp; Proposed Revenues'!D277*1.08+'Current &amp; Proposed Revenues'!F277*8.54</f>
        <v>46.440000000000005</v>
      </c>
      <c r="I277" s="8">
        <f>(+'Current &amp; Proposed Revenues'!D277*0.79+'Current &amp; Proposed Revenues'!F277*2.14+'Current Revenues &amp; Distribution'!C277+'Current Revenues &amp; Distribution'!E277)*0.8</f>
        <v>27.176000000000002</v>
      </c>
      <c r="J277" s="8">
        <f>(+'Current &amp; Proposed Revenues'!D277*0.79+'Current &amp; Proposed Revenues'!F277*2.14+'Current Revenues &amp; Distribution'!C277+'Current Revenues &amp; Distribution'!E277)*0.2</f>
        <v>6.7940000000000005</v>
      </c>
      <c r="K277" s="8">
        <f t="shared" si="16"/>
        <v>80.410000000000011</v>
      </c>
    </row>
    <row r="278" spans="1:11" outlineLevel="2" x14ac:dyDescent="0.25">
      <c r="A278" s="1" t="s">
        <v>259</v>
      </c>
      <c r="B278" s="1" t="s">
        <v>266</v>
      </c>
      <c r="C278" s="8">
        <v>0</v>
      </c>
      <c r="D278" s="8">
        <v>321.64000000000004</v>
      </c>
      <c r="E278" s="8">
        <v>0</v>
      </c>
      <c r="F278" s="8">
        <v>886.43999999999994</v>
      </c>
      <c r="G278" s="8">
        <v>1208.08</v>
      </c>
      <c r="H278" s="8">
        <f>+'Current &amp; Proposed Revenues'!D278*1.08+'Current &amp; Proposed Revenues'!F278*8.54</f>
        <v>894.57999999999993</v>
      </c>
      <c r="I278" s="8">
        <f>(+'Current &amp; Proposed Revenues'!D278*0.79+'Current &amp; Proposed Revenues'!F278*2.14+'Current Revenues &amp; Distribution'!C278+'Current Revenues &amp; Distribution'!E278)*0.8</f>
        <v>250.8</v>
      </c>
      <c r="J278" s="8">
        <f>(+'Current &amp; Proposed Revenues'!D278*0.79+'Current &amp; Proposed Revenues'!F278*2.14+'Current Revenues &amp; Distribution'!C278+'Current Revenues &amp; Distribution'!E278)*0.2</f>
        <v>62.7</v>
      </c>
      <c r="K278" s="8">
        <f t="shared" si="16"/>
        <v>1208.08</v>
      </c>
    </row>
    <row r="279" spans="1:11" outlineLevel="2" x14ac:dyDescent="0.25">
      <c r="A279" s="1" t="s">
        <v>259</v>
      </c>
      <c r="B279" s="1" t="s">
        <v>267</v>
      </c>
      <c r="C279" s="8">
        <v>0</v>
      </c>
      <c r="D279" s="8">
        <v>121.55000000000001</v>
      </c>
      <c r="E279" s="8">
        <v>0</v>
      </c>
      <c r="F279" s="8">
        <v>459.24</v>
      </c>
      <c r="G279" s="8">
        <v>580.79</v>
      </c>
      <c r="H279" s="8">
        <f>+'Current &amp; Proposed Revenues'!D279*1.08+'Current &amp; Proposed Revenues'!F279*8.54</f>
        <v>437.41999999999996</v>
      </c>
      <c r="I279" s="8">
        <f>(+'Current &amp; Proposed Revenues'!D279*0.79+'Current &amp; Proposed Revenues'!F279*2.14+'Current Revenues &amp; Distribution'!C279+'Current Revenues &amp; Distribution'!E279)*0.8</f>
        <v>114.69600000000001</v>
      </c>
      <c r="J279" s="8">
        <f>(+'Current &amp; Proposed Revenues'!D279*0.79+'Current &amp; Proposed Revenues'!F279*2.14+'Current Revenues &amp; Distribution'!C279+'Current Revenues &amp; Distribution'!E279)*0.2</f>
        <v>28.674000000000003</v>
      </c>
      <c r="K279" s="8">
        <f t="shared" si="16"/>
        <v>580.79</v>
      </c>
    </row>
    <row r="280" spans="1:11" outlineLevel="2" x14ac:dyDescent="0.25">
      <c r="A280" s="1" t="s">
        <v>259</v>
      </c>
      <c r="B280" s="1" t="s">
        <v>268</v>
      </c>
      <c r="C280" s="8">
        <v>0</v>
      </c>
      <c r="D280" s="8">
        <v>1390.2515000000001</v>
      </c>
      <c r="E280" s="8">
        <v>85.600000000000009</v>
      </c>
      <c r="F280" s="8">
        <v>2228.3820000000001</v>
      </c>
      <c r="G280" s="8">
        <v>3704.2335000000003</v>
      </c>
      <c r="H280" s="8">
        <f>+'Current &amp; Proposed Revenues'!D280*1.08+'Current &amp; Proposed Revenues'!F280*8.54</f>
        <v>2584.797</v>
      </c>
      <c r="I280" s="8">
        <f>(+'Current &amp; Proposed Revenues'!D280*0.79+'Current &amp; Proposed Revenues'!F280*2.14+'Current Revenues &amp; Distribution'!C280+'Current Revenues &amp; Distribution'!E280)*0.8</f>
        <v>895.54920000000004</v>
      </c>
      <c r="J280" s="8">
        <f>(+'Current &amp; Proposed Revenues'!D280*0.79+'Current &amp; Proposed Revenues'!F280*2.14+'Current Revenues &amp; Distribution'!C280+'Current Revenues &amp; Distribution'!E280)*0.2</f>
        <v>223.88730000000001</v>
      </c>
      <c r="K280" s="8">
        <f t="shared" si="16"/>
        <v>3704.2334999999998</v>
      </c>
    </row>
    <row r="281" spans="1:11" outlineLevel="2" x14ac:dyDescent="0.25">
      <c r="A281" s="1" t="s">
        <v>259</v>
      </c>
      <c r="B281" s="1" t="s">
        <v>269</v>
      </c>
      <c r="C281" s="8">
        <v>0</v>
      </c>
      <c r="D281" s="8">
        <v>31.790000000000003</v>
      </c>
      <c r="E281" s="8">
        <v>0</v>
      </c>
      <c r="F281" s="8">
        <v>0</v>
      </c>
      <c r="G281" s="8">
        <v>31.790000000000003</v>
      </c>
      <c r="H281" s="8">
        <f>+'Current &amp; Proposed Revenues'!D281*1.08+'Current &amp; Proposed Revenues'!F281*8.54</f>
        <v>18.36</v>
      </c>
      <c r="I281" s="8">
        <f>(+'Current &amp; Proposed Revenues'!D281*0.79+'Current &amp; Proposed Revenues'!F281*2.14+'Current Revenues &amp; Distribution'!C281+'Current Revenues &amp; Distribution'!E281)*0.8</f>
        <v>10.744</v>
      </c>
      <c r="J281" s="8">
        <f>(+'Current &amp; Proposed Revenues'!D281*0.79+'Current &amp; Proposed Revenues'!F281*2.14+'Current Revenues &amp; Distribution'!C281+'Current Revenues &amp; Distribution'!E281)*0.2</f>
        <v>2.6859999999999999</v>
      </c>
      <c r="K281" s="8">
        <f t="shared" si="16"/>
        <v>31.79</v>
      </c>
    </row>
    <row r="282" spans="1:11" outlineLevel="2" x14ac:dyDescent="0.25">
      <c r="A282" s="1" t="s">
        <v>259</v>
      </c>
      <c r="B282" s="1" t="s">
        <v>270</v>
      </c>
      <c r="C282" s="8">
        <v>21.203600000000002</v>
      </c>
      <c r="D282" s="8">
        <v>615.04300000000001</v>
      </c>
      <c r="E282" s="8">
        <v>0</v>
      </c>
      <c r="F282" s="8">
        <v>3547.3619999999996</v>
      </c>
      <c r="G282" s="8">
        <v>4183.6085999999996</v>
      </c>
      <c r="H282" s="8">
        <f>+'Current &amp; Proposed Revenues'!D282*1.08+'Current &amp; Proposed Revenues'!F282*8.54</f>
        <v>3191.7729999999997</v>
      </c>
      <c r="I282" s="8">
        <f>(+'Current &amp; Proposed Revenues'!D282*0.79+'Current &amp; Proposed Revenues'!F282*2.14+'Current Revenues &amp; Distribution'!C282+'Current Revenues &amp; Distribution'!E282)*0.8</f>
        <v>793.46848000000011</v>
      </c>
      <c r="J282" s="8">
        <f>(+'Current &amp; Proposed Revenues'!D282*0.79+'Current &amp; Proposed Revenues'!F282*2.14+'Current Revenues &amp; Distribution'!C282+'Current Revenues &amp; Distribution'!E282)*0.2</f>
        <v>198.36712000000003</v>
      </c>
      <c r="K282" s="8">
        <f t="shared" si="16"/>
        <v>4183.6085999999996</v>
      </c>
    </row>
    <row r="283" spans="1:11" outlineLevel="2" x14ac:dyDescent="0.25">
      <c r="A283" s="1" t="s">
        <v>259</v>
      </c>
      <c r="B283" s="1" t="s">
        <v>271</v>
      </c>
      <c r="C283" s="8">
        <v>0</v>
      </c>
      <c r="D283" s="8">
        <v>762.96</v>
      </c>
      <c r="E283" s="8">
        <v>0</v>
      </c>
      <c r="F283" s="8">
        <v>202.92</v>
      </c>
      <c r="G283" s="8">
        <v>965.88</v>
      </c>
      <c r="H283" s="8">
        <f>+'Current &amp; Proposed Revenues'!D283*1.08+'Current &amp; Proposed Revenues'!F283*8.54</f>
        <v>602.90000000000009</v>
      </c>
      <c r="I283" s="8">
        <f>(+'Current &amp; Proposed Revenues'!D283*0.79+'Current &amp; Proposed Revenues'!F283*2.14+'Current Revenues &amp; Distribution'!C283+'Current Revenues &amp; Distribution'!E283)*0.8</f>
        <v>290.38400000000001</v>
      </c>
      <c r="J283" s="8">
        <f>(+'Current &amp; Proposed Revenues'!D283*0.79+'Current &amp; Proposed Revenues'!F283*2.14+'Current Revenues &amp; Distribution'!C283+'Current Revenues &amp; Distribution'!E283)*0.2</f>
        <v>72.596000000000004</v>
      </c>
      <c r="K283" s="8">
        <f t="shared" si="16"/>
        <v>965.88000000000011</v>
      </c>
    </row>
    <row r="284" spans="1:11" outlineLevel="2" x14ac:dyDescent="0.25">
      <c r="A284" s="1" t="s">
        <v>259</v>
      </c>
      <c r="B284" s="1" t="s">
        <v>272</v>
      </c>
      <c r="C284" s="8">
        <v>0</v>
      </c>
      <c r="D284" s="8">
        <v>165.30800000000002</v>
      </c>
      <c r="E284" s="8">
        <v>0</v>
      </c>
      <c r="F284" s="8">
        <v>501.96</v>
      </c>
      <c r="G284" s="8">
        <v>667.26800000000003</v>
      </c>
      <c r="H284" s="8">
        <f>+'Current &amp; Proposed Revenues'!D284*1.08+'Current &amp; Proposed Revenues'!F284*8.54</f>
        <v>496.85199999999998</v>
      </c>
      <c r="I284" s="8">
        <f>(+'Current &amp; Proposed Revenues'!D284*0.79+'Current &amp; Proposed Revenues'!F284*2.14+'Current Revenues &amp; Distribution'!C284+'Current Revenues &amp; Distribution'!E284)*0.8</f>
        <v>136.33280000000002</v>
      </c>
      <c r="J284" s="8">
        <f>(+'Current &amp; Proposed Revenues'!D284*0.79+'Current &amp; Proposed Revenues'!F284*2.14+'Current Revenues &amp; Distribution'!C284+'Current Revenues &amp; Distribution'!E284)*0.2</f>
        <v>34.083200000000005</v>
      </c>
      <c r="K284" s="8">
        <f t="shared" si="16"/>
        <v>667.26800000000003</v>
      </c>
    </row>
    <row r="285" spans="1:11" outlineLevel="2" x14ac:dyDescent="0.25">
      <c r="A285" s="1" t="s">
        <v>259</v>
      </c>
      <c r="B285" s="1" t="s">
        <v>273</v>
      </c>
      <c r="C285" s="8">
        <v>0</v>
      </c>
      <c r="D285" s="8">
        <v>304.81</v>
      </c>
      <c r="E285" s="8">
        <v>0</v>
      </c>
      <c r="F285" s="8">
        <v>149.51999999999998</v>
      </c>
      <c r="G285" s="8">
        <v>454.33</v>
      </c>
      <c r="H285" s="8">
        <f>+'Current &amp; Proposed Revenues'!D285*1.08+'Current &amp; Proposed Revenues'!F285*8.54</f>
        <v>295.60000000000002</v>
      </c>
      <c r="I285" s="8">
        <f>(+'Current &amp; Proposed Revenues'!D285*0.79+'Current &amp; Proposed Revenues'!F285*2.14+'Current Revenues &amp; Distribution'!C285+'Current Revenues &amp; Distribution'!E285)*0.8</f>
        <v>126.98400000000002</v>
      </c>
      <c r="J285" s="8">
        <f>(+'Current &amp; Proposed Revenues'!D285*0.79+'Current &amp; Proposed Revenues'!F285*2.14+'Current Revenues &amp; Distribution'!C285+'Current Revenues &amp; Distribution'!E285)*0.2</f>
        <v>31.746000000000006</v>
      </c>
      <c r="K285" s="8">
        <f t="shared" si="16"/>
        <v>454.33000000000004</v>
      </c>
    </row>
    <row r="286" spans="1:11" outlineLevel="2" x14ac:dyDescent="0.25">
      <c r="A286" s="1" t="s">
        <v>259</v>
      </c>
      <c r="B286" s="1" t="s">
        <v>274</v>
      </c>
      <c r="C286" s="8">
        <v>0</v>
      </c>
      <c r="D286" s="8">
        <v>0</v>
      </c>
      <c r="E286" s="8">
        <v>0</v>
      </c>
      <c r="F286" s="8">
        <v>352.44</v>
      </c>
      <c r="G286" s="8">
        <v>352.44</v>
      </c>
      <c r="H286" s="8">
        <f>+'Current &amp; Proposed Revenues'!D286*1.08+'Current &amp; Proposed Revenues'!F286*8.54</f>
        <v>281.82</v>
      </c>
      <c r="I286" s="8">
        <f>(+'Current &amp; Proposed Revenues'!D286*0.79+'Current &amp; Proposed Revenues'!F286*2.14+'Current Revenues &amp; Distribution'!C286+'Current Revenues &amp; Distribution'!E286)*0.8</f>
        <v>56.496000000000009</v>
      </c>
      <c r="J286" s="8">
        <f>(+'Current &amp; Proposed Revenues'!D286*0.79+'Current &amp; Proposed Revenues'!F286*2.14+'Current Revenues &amp; Distribution'!C286+'Current Revenues &amp; Distribution'!E286)*0.2</f>
        <v>14.124000000000002</v>
      </c>
      <c r="K286" s="8">
        <f t="shared" si="16"/>
        <v>352.44000000000005</v>
      </c>
    </row>
    <row r="287" spans="1:11" outlineLevel="2" x14ac:dyDescent="0.25">
      <c r="A287" s="1" t="s">
        <v>259</v>
      </c>
      <c r="B287" s="1" t="s">
        <v>275</v>
      </c>
      <c r="C287" s="8">
        <v>0</v>
      </c>
      <c r="D287" s="8">
        <v>0</v>
      </c>
      <c r="E287" s="8">
        <v>0</v>
      </c>
      <c r="F287" s="8">
        <v>106.8</v>
      </c>
      <c r="G287" s="8">
        <v>106.8</v>
      </c>
      <c r="H287" s="8">
        <f>+'Current &amp; Proposed Revenues'!D287*1.08+'Current &amp; Proposed Revenues'!F287*8.54</f>
        <v>85.399999999999991</v>
      </c>
      <c r="I287" s="8">
        <f>(+'Current &amp; Proposed Revenues'!D287*0.79+'Current &amp; Proposed Revenues'!F287*2.14+'Current Revenues &amp; Distribution'!C287+'Current Revenues &amp; Distribution'!E287)*0.8</f>
        <v>17.12</v>
      </c>
      <c r="J287" s="8">
        <f>(+'Current &amp; Proposed Revenues'!D287*0.79+'Current &amp; Proposed Revenues'!F287*2.14+'Current Revenues &amp; Distribution'!C287+'Current Revenues &amp; Distribution'!E287)*0.2</f>
        <v>4.28</v>
      </c>
      <c r="K287" s="8">
        <f t="shared" si="16"/>
        <v>106.8</v>
      </c>
    </row>
    <row r="288" spans="1:11" outlineLevel="2" x14ac:dyDescent="0.25">
      <c r="A288" s="1" t="s">
        <v>259</v>
      </c>
      <c r="B288" s="1" t="s">
        <v>276</v>
      </c>
      <c r="C288" s="8">
        <v>0</v>
      </c>
      <c r="D288" s="8">
        <v>853.46799999999996</v>
      </c>
      <c r="E288" s="8">
        <v>0</v>
      </c>
      <c r="F288" s="8">
        <v>3322.1208000000001</v>
      </c>
      <c r="G288" s="8">
        <v>4175.5888000000004</v>
      </c>
      <c r="H288" s="8">
        <f>+'Current &amp; Proposed Revenues'!D288*1.08+'Current &amp; Proposed Revenues'!F288*8.54</f>
        <v>3149.3643999999995</v>
      </c>
      <c r="I288" s="8">
        <f>(+'Current &amp; Proposed Revenues'!D288*0.79+'Current &amp; Proposed Revenues'!F288*2.14+'Current Revenues &amp; Distribution'!C288+'Current Revenues &amp; Distribution'!E288)*0.8</f>
        <v>820.97952000000009</v>
      </c>
      <c r="J288" s="8">
        <f>(+'Current &amp; Proposed Revenues'!D288*0.79+'Current &amp; Proposed Revenues'!F288*2.14+'Current Revenues &amp; Distribution'!C288+'Current Revenues &amp; Distribution'!E288)*0.2</f>
        <v>205.24488000000002</v>
      </c>
      <c r="K288" s="8">
        <f t="shared" si="16"/>
        <v>4175.5887999999995</v>
      </c>
    </row>
    <row r="289" spans="1:11" outlineLevel="2" x14ac:dyDescent="0.25">
      <c r="A289" s="1" t="s">
        <v>259</v>
      </c>
      <c r="B289" s="1" t="s">
        <v>277</v>
      </c>
      <c r="C289" s="8">
        <v>0</v>
      </c>
      <c r="D289" s="8">
        <v>593.81850000000009</v>
      </c>
      <c r="E289" s="8">
        <v>0</v>
      </c>
      <c r="F289" s="8">
        <v>352.44</v>
      </c>
      <c r="G289" s="8">
        <v>946.25850000000014</v>
      </c>
      <c r="H289" s="8">
        <f>+'Current &amp; Proposed Revenues'!D289*1.08+'Current &amp; Proposed Revenues'!F289*8.54</f>
        <v>624.774</v>
      </c>
      <c r="I289" s="8">
        <f>(+'Current &amp; Proposed Revenues'!D289*0.79+'Current &amp; Proposed Revenues'!F289*2.14+'Current Revenues &amp; Distribution'!C289+'Current Revenues &amp; Distribution'!E289)*0.8</f>
        <v>257.18760000000003</v>
      </c>
      <c r="J289" s="8">
        <f>(+'Current &amp; Proposed Revenues'!D289*0.79+'Current &amp; Proposed Revenues'!F289*2.14+'Current Revenues &amp; Distribution'!C289+'Current Revenues &amp; Distribution'!E289)*0.2</f>
        <v>64.296900000000008</v>
      </c>
      <c r="K289" s="8">
        <f t="shared" si="16"/>
        <v>946.25850000000014</v>
      </c>
    </row>
    <row r="290" spans="1:11" outlineLevel="2" x14ac:dyDescent="0.25">
      <c r="A290" s="1" t="s">
        <v>259</v>
      </c>
      <c r="B290" s="1" t="s">
        <v>278</v>
      </c>
      <c r="C290" s="8">
        <v>0</v>
      </c>
      <c r="D290" s="8">
        <v>568.48</v>
      </c>
      <c r="E290" s="8">
        <v>0</v>
      </c>
      <c r="F290" s="8">
        <v>1481.85</v>
      </c>
      <c r="G290" s="8">
        <v>2050.33</v>
      </c>
      <c r="H290" s="8">
        <f>+'Current &amp; Proposed Revenues'!D290*1.08+'Current &amp; Proposed Revenues'!F290*8.54</f>
        <v>1513.2449999999999</v>
      </c>
      <c r="I290" s="8">
        <f>(+'Current &amp; Proposed Revenues'!D290*0.79+'Current &amp; Proposed Revenues'!F290*2.14+'Current Revenues &amp; Distribution'!C290+'Current Revenues &amp; Distribution'!E290)*0.8</f>
        <v>429.66800000000006</v>
      </c>
      <c r="J290" s="8">
        <f>(+'Current &amp; Proposed Revenues'!D290*0.79+'Current &amp; Proposed Revenues'!F290*2.14+'Current Revenues &amp; Distribution'!C290+'Current Revenues &amp; Distribution'!E290)*0.2</f>
        <v>107.41700000000002</v>
      </c>
      <c r="K290" s="8">
        <f t="shared" si="16"/>
        <v>2050.33</v>
      </c>
    </row>
    <row r="291" spans="1:11" outlineLevel="2" x14ac:dyDescent="0.25">
      <c r="A291" s="1" t="s">
        <v>259</v>
      </c>
      <c r="B291" s="1" t="s">
        <v>279</v>
      </c>
      <c r="C291" s="8">
        <v>2.37</v>
      </c>
      <c r="D291" s="8">
        <v>733.97500000000002</v>
      </c>
      <c r="E291" s="8">
        <v>0</v>
      </c>
      <c r="F291" s="8">
        <v>0</v>
      </c>
      <c r="G291" s="8">
        <v>736.34500000000003</v>
      </c>
      <c r="H291" s="8">
        <f>+'Current &amp; Proposed Revenues'!D291*1.08+'Current &amp; Proposed Revenues'!F291*8.54</f>
        <v>423.90000000000003</v>
      </c>
      <c r="I291" s="8">
        <f>(+'Current &amp; Proposed Revenues'!D291*0.79+'Current &amp; Proposed Revenues'!F291*2.14+'Current Revenues &amp; Distribution'!C291+'Current Revenues &amp; Distribution'!E291)*0.8</f>
        <v>249.95600000000002</v>
      </c>
      <c r="J291" s="8">
        <f>(+'Current &amp; Proposed Revenues'!D291*0.79+'Current &amp; Proposed Revenues'!F291*2.14+'Current Revenues &amp; Distribution'!C291+'Current Revenues &amp; Distribution'!E291)*0.2</f>
        <v>62.489000000000004</v>
      </c>
      <c r="K291" s="8">
        <f t="shared" si="16"/>
        <v>736.34500000000003</v>
      </c>
    </row>
    <row r="292" spans="1:11" outlineLevel="2" x14ac:dyDescent="0.25">
      <c r="A292" s="1" t="s">
        <v>259</v>
      </c>
      <c r="B292" s="1" t="s">
        <v>280</v>
      </c>
      <c r="C292" s="8">
        <v>0</v>
      </c>
      <c r="D292" s="8">
        <v>684.94359999999995</v>
      </c>
      <c r="E292" s="8">
        <v>0</v>
      </c>
      <c r="F292" s="8">
        <v>437.88</v>
      </c>
      <c r="G292" s="8">
        <v>1122.8235999999999</v>
      </c>
      <c r="H292" s="8">
        <f>+'Current &amp; Proposed Revenues'!D292*1.08+'Current &amp; Proposed Revenues'!F292*8.54</f>
        <v>745.72239999999999</v>
      </c>
      <c r="I292" s="8">
        <f>(+'Current &amp; Proposed Revenues'!D292*0.79+'Current &amp; Proposed Revenues'!F292*2.14+'Current Revenues &amp; Distribution'!C292+'Current Revenues &amp; Distribution'!E292)*0.8</f>
        <v>301.68096000000003</v>
      </c>
      <c r="J292" s="8">
        <f>(+'Current &amp; Proposed Revenues'!D292*0.79+'Current &amp; Proposed Revenues'!F292*2.14+'Current Revenues &amp; Distribution'!C292+'Current Revenues &amp; Distribution'!E292)*0.2</f>
        <v>75.420240000000007</v>
      </c>
      <c r="K292" s="8">
        <f t="shared" si="16"/>
        <v>1122.8235999999999</v>
      </c>
    </row>
    <row r="293" spans="1:11" outlineLevel="2" x14ac:dyDescent="0.25">
      <c r="A293" s="1" t="s">
        <v>259</v>
      </c>
      <c r="B293" s="1" t="s">
        <v>281</v>
      </c>
      <c r="C293" s="8">
        <v>26.465</v>
      </c>
      <c r="D293" s="8">
        <v>1667.4790000000003</v>
      </c>
      <c r="E293" s="8">
        <v>0</v>
      </c>
      <c r="F293" s="8">
        <v>1751.52</v>
      </c>
      <c r="G293" s="8">
        <v>3445.4639999999999</v>
      </c>
      <c r="H293" s="8">
        <f>+'Current &amp; Proposed Revenues'!D293*1.08+'Current &amp; Proposed Revenues'!F293*8.54</f>
        <v>2363.596</v>
      </c>
      <c r="I293" s="8">
        <f>(+'Current &amp; Proposed Revenues'!D293*0.79+'Current &amp; Proposed Revenues'!F293*2.14+'Current Revenues &amp; Distribution'!C293+'Current Revenues &amp; Distribution'!E293)*0.8</f>
        <v>865.49440000000016</v>
      </c>
      <c r="J293" s="8">
        <f>(+'Current &amp; Proposed Revenues'!D293*0.79+'Current &amp; Proposed Revenues'!F293*2.14+'Current Revenues &amp; Distribution'!C293+'Current Revenues &amp; Distribution'!E293)*0.2</f>
        <v>216.37360000000004</v>
      </c>
      <c r="K293" s="8">
        <f t="shared" si="16"/>
        <v>3445.4639999999999</v>
      </c>
    </row>
    <row r="294" spans="1:11" outlineLevel="2" x14ac:dyDescent="0.25">
      <c r="A294" s="1" t="s">
        <v>259</v>
      </c>
      <c r="B294" s="1" t="s">
        <v>282</v>
      </c>
      <c r="C294" s="8">
        <v>0</v>
      </c>
      <c r="D294" s="8">
        <v>121.55000000000001</v>
      </c>
      <c r="E294" s="8">
        <v>0</v>
      </c>
      <c r="F294" s="8">
        <v>331.08</v>
      </c>
      <c r="G294" s="8">
        <v>452.63</v>
      </c>
      <c r="H294" s="8">
        <f>+'Current &amp; Proposed Revenues'!D294*1.08+'Current &amp; Proposed Revenues'!F294*8.54</f>
        <v>334.93999999999994</v>
      </c>
      <c r="I294" s="8">
        <f>(+'Current &amp; Proposed Revenues'!D294*0.79+'Current &amp; Proposed Revenues'!F294*2.14+'Current Revenues &amp; Distribution'!C294+'Current Revenues &amp; Distribution'!E294)*0.8</f>
        <v>94.152000000000001</v>
      </c>
      <c r="J294" s="8">
        <f>(+'Current &amp; Proposed Revenues'!D294*0.79+'Current &amp; Proposed Revenues'!F294*2.14+'Current Revenues &amp; Distribution'!C294+'Current Revenues &amp; Distribution'!E294)*0.2</f>
        <v>23.538</v>
      </c>
      <c r="K294" s="8">
        <f t="shared" si="16"/>
        <v>452.62999999999994</v>
      </c>
    </row>
    <row r="295" spans="1:11" outlineLevel="2" x14ac:dyDescent="0.25">
      <c r="A295" s="1" t="s">
        <v>259</v>
      </c>
      <c r="B295" s="1" t="s">
        <v>283</v>
      </c>
      <c r="C295" s="8">
        <v>35.471000000000004</v>
      </c>
      <c r="D295" s="8">
        <v>989.51049999999998</v>
      </c>
      <c r="E295" s="8">
        <v>0</v>
      </c>
      <c r="F295" s="8">
        <v>1293.348</v>
      </c>
      <c r="G295" s="8">
        <v>2318.3294999999998</v>
      </c>
      <c r="H295" s="8">
        <f>+'Current &amp; Proposed Revenues'!D295*1.08+'Current &amp; Proposed Revenues'!F295*8.54</f>
        <v>1605.6759999999999</v>
      </c>
      <c r="I295" s="8">
        <f>(+'Current &amp; Proposed Revenues'!D295*0.79+'Current &amp; Proposed Revenues'!F295*2.14+'Current Revenues &amp; Distribution'!C295+'Current Revenues &amp; Distribution'!E295)*0.8</f>
        <v>570.12279999999998</v>
      </c>
      <c r="J295" s="8">
        <f>(+'Current &amp; Proposed Revenues'!D295*0.79+'Current &amp; Proposed Revenues'!F295*2.14+'Current Revenues &amp; Distribution'!C295+'Current Revenues &amp; Distribution'!E295)*0.2</f>
        <v>142.5307</v>
      </c>
      <c r="K295" s="8">
        <f t="shared" si="16"/>
        <v>2318.3294999999998</v>
      </c>
    </row>
    <row r="296" spans="1:11" outlineLevel="2" x14ac:dyDescent="0.25">
      <c r="A296" s="1" t="s">
        <v>259</v>
      </c>
      <c r="B296" s="1" t="s">
        <v>284</v>
      </c>
      <c r="C296" s="8">
        <v>11.850000000000001</v>
      </c>
      <c r="D296" s="8">
        <v>1059.2989</v>
      </c>
      <c r="E296" s="8">
        <v>0</v>
      </c>
      <c r="F296" s="8">
        <v>7571.9063999999998</v>
      </c>
      <c r="G296" s="8">
        <v>8643.0553</v>
      </c>
      <c r="H296" s="8">
        <f>+'Current &amp; Proposed Revenues'!D296*1.08+'Current &amp; Proposed Revenues'!F296*8.54</f>
        <v>6666.4768000000004</v>
      </c>
      <c r="I296" s="8">
        <f>(+'Current &amp; Proposed Revenues'!D296*0.79+'Current &amp; Proposed Revenues'!F296*2.14+'Current Revenues &amp; Distribution'!C296+'Current Revenues &amp; Distribution'!E296)*0.8</f>
        <v>1581.2628000000002</v>
      </c>
      <c r="J296" s="8">
        <f>(+'Current &amp; Proposed Revenues'!D296*0.79+'Current &amp; Proposed Revenues'!F296*2.14+'Current Revenues &amp; Distribution'!C296+'Current Revenues &amp; Distribution'!E296)*0.2</f>
        <v>395.31570000000005</v>
      </c>
      <c r="K296" s="8">
        <f t="shared" si="16"/>
        <v>8643.0553</v>
      </c>
    </row>
    <row r="297" spans="1:11" outlineLevel="2" x14ac:dyDescent="0.25">
      <c r="A297" s="1" t="s">
        <v>259</v>
      </c>
      <c r="B297" s="1" t="s">
        <v>285</v>
      </c>
      <c r="C297" s="8">
        <v>0</v>
      </c>
      <c r="D297" s="8">
        <v>321.64000000000004</v>
      </c>
      <c r="E297" s="8">
        <v>0</v>
      </c>
      <c r="F297" s="8">
        <v>1206.8399999999999</v>
      </c>
      <c r="G297" s="8">
        <v>1528.48</v>
      </c>
      <c r="H297" s="8">
        <f>+'Current &amp; Proposed Revenues'!D297*1.08+'Current &amp; Proposed Revenues'!F297*8.54</f>
        <v>1150.78</v>
      </c>
      <c r="I297" s="8">
        <f>(+'Current &amp; Proposed Revenues'!D297*0.79+'Current &amp; Proposed Revenues'!F297*2.14+'Current Revenues &amp; Distribution'!C297+'Current Revenues &amp; Distribution'!E297)*0.8</f>
        <v>302.16000000000003</v>
      </c>
      <c r="J297" s="8">
        <f>(+'Current &amp; Proposed Revenues'!D297*0.79+'Current &amp; Proposed Revenues'!F297*2.14+'Current Revenues &amp; Distribution'!C297+'Current Revenues &amp; Distribution'!E297)*0.2</f>
        <v>75.540000000000006</v>
      </c>
      <c r="K297" s="8">
        <f t="shared" si="16"/>
        <v>1528.48</v>
      </c>
    </row>
    <row r="298" spans="1:11" outlineLevel="2" x14ac:dyDescent="0.25">
      <c r="A298" s="1" t="s">
        <v>259</v>
      </c>
      <c r="B298" s="1" t="s">
        <v>286</v>
      </c>
      <c r="C298" s="8">
        <v>25.28</v>
      </c>
      <c r="D298" s="8">
        <v>1123.3651000000002</v>
      </c>
      <c r="E298" s="8">
        <v>0</v>
      </c>
      <c r="F298" s="8">
        <v>2343.9716400000002</v>
      </c>
      <c r="G298" s="8">
        <v>3492.6167400000004</v>
      </c>
      <c r="H298" s="8">
        <f>+'Current &amp; Proposed Revenues'!D298*1.08+'Current &amp; Proposed Revenues'!F298*8.54</f>
        <v>2523.0878199999997</v>
      </c>
      <c r="I298" s="8">
        <f>(+'Current &amp; Proposed Revenues'!D298*0.79+'Current &amp; Proposed Revenues'!F298*2.14+'Current Revenues &amp; Distribution'!C298+'Current Revenues &amp; Distribution'!E298)*0.8</f>
        <v>775.62313600000004</v>
      </c>
      <c r="J298" s="8">
        <f>(+'Current &amp; Proposed Revenues'!D298*0.79+'Current &amp; Proposed Revenues'!F298*2.14+'Current Revenues &amp; Distribution'!C298+'Current Revenues &amp; Distribution'!E298)*0.2</f>
        <v>193.90578400000001</v>
      </c>
      <c r="K298" s="8">
        <f t="shared" si="16"/>
        <v>3492.6167399999999</v>
      </c>
    </row>
    <row r="299" spans="1:11" outlineLevel="2" x14ac:dyDescent="0.25">
      <c r="A299" s="1" t="s">
        <v>259</v>
      </c>
      <c r="B299" s="1" t="s">
        <v>287</v>
      </c>
      <c r="C299" s="8">
        <v>0</v>
      </c>
      <c r="D299" s="8">
        <v>276.38600000000002</v>
      </c>
      <c r="E299" s="8">
        <v>32.1</v>
      </c>
      <c r="F299" s="8">
        <v>0</v>
      </c>
      <c r="G299" s="8">
        <v>308.48600000000005</v>
      </c>
      <c r="H299" s="8">
        <f>+'Current &amp; Proposed Revenues'!D299*1.08+'Current &amp; Proposed Revenues'!F299*8.54</f>
        <v>159.62400000000002</v>
      </c>
      <c r="I299" s="8">
        <f>(+'Current &amp; Proposed Revenues'!D299*0.79+'Current &amp; Proposed Revenues'!F299*2.14+'Current Revenues &amp; Distribution'!C299+'Current Revenues &amp; Distribution'!E299)*0.8</f>
        <v>119.08960000000002</v>
      </c>
      <c r="J299" s="8">
        <f>(+'Current &amp; Proposed Revenues'!D299*0.79+'Current &amp; Proposed Revenues'!F299*2.14+'Current Revenues &amp; Distribution'!C299+'Current Revenues &amp; Distribution'!E299)*0.2</f>
        <v>29.772400000000005</v>
      </c>
      <c r="K299" s="8">
        <f t="shared" si="16"/>
        <v>308.48600000000005</v>
      </c>
    </row>
    <row r="300" spans="1:11" outlineLevel="2" x14ac:dyDescent="0.25">
      <c r="A300" s="1" t="s">
        <v>259</v>
      </c>
      <c r="B300" s="1" t="s">
        <v>288</v>
      </c>
      <c r="C300" s="8">
        <v>0</v>
      </c>
      <c r="D300" s="8">
        <v>46.75</v>
      </c>
      <c r="E300" s="8">
        <v>0</v>
      </c>
      <c r="F300" s="8">
        <v>149.51999999999998</v>
      </c>
      <c r="G300" s="8">
        <v>196.26999999999998</v>
      </c>
      <c r="H300" s="8">
        <f>+'Current &amp; Proposed Revenues'!D300*1.08+'Current &amp; Proposed Revenues'!F300*8.54</f>
        <v>146.56</v>
      </c>
      <c r="I300" s="8">
        <f>(+'Current &amp; Proposed Revenues'!D300*0.79+'Current &amp; Proposed Revenues'!F300*2.14+'Current Revenues &amp; Distribution'!C300+'Current Revenues &amp; Distribution'!E300)*0.8</f>
        <v>39.768000000000001</v>
      </c>
      <c r="J300" s="8">
        <f>(+'Current &amp; Proposed Revenues'!D300*0.79+'Current &amp; Proposed Revenues'!F300*2.14+'Current Revenues &amp; Distribution'!C300+'Current Revenues &amp; Distribution'!E300)*0.2</f>
        <v>9.9420000000000002</v>
      </c>
      <c r="K300" s="8">
        <f t="shared" si="16"/>
        <v>196.27</v>
      </c>
    </row>
    <row r="301" spans="1:11" outlineLevel="2" x14ac:dyDescent="0.25">
      <c r="A301" s="1" t="s">
        <v>259</v>
      </c>
      <c r="B301" s="1" t="s">
        <v>289</v>
      </c>
      <c r="C301" s="8">
        <v>131.69299999999998</v>
      </c>
      <c r="D301" s="8">
        <v>6202.920900000001</v>
      </c>
      <c r="E301" s="8">
        <v>0</v>
      </c>
      <c r="F301" s="8">
        <v>8799.2306399999998</v>
      </c>
      <c r="G301" s="8">
        <v>15133.844540000002</v>
      </c>
      <c r="H301" s="8">
        <f>+'Current &amp; Proposed Revenues'!D301*1.08+'Current &amp; Proposed Revenues'!F301*8.54</f>
        <v>10618.524519999999</v>
      </c>
      <c r="I301" s="8">
        <f>(+'Current &amp; Proposed Revenues'!D301*0.79+'Current &amp; Proposed Revenues'!F301*2.14+'Current Revenues &amp; Distribution'!C301+'Current Revenues &amp; Distribution'!E301)*0.8</f>
        <v>3612.2560160000003</v>
      </c>
      <c r="J301" s="8">
        <f>(+'Current &amp; Proposed Revenues'!D301*0.79+'Current &amp; Proposed Revenues'!F301*2.14+'Current Revenues &amp; Distribution'!C301+'Current Revenues &amp; Distribution'!E301)*0.2</f>
        <v>903.06400400000007</v>
      </c>
      <c r="K301" s="8">
        <f t="shared" si="16"/>
        <v>15133.844539999998</v>
      </c>
    </row>
    <row r="302" spans="1:11" outlineLevel="2" x14ac:dyDescent="0.25">
      <c r="A302" s="1" t="s">
        <v>259</v>
      </c>
      <c r="B302" s="1" t="s">
        <v>290</v>
      </c>
      <c r="C302" s="8">
        <v>0</v>
      </c>
      <c r="D302" s="8">
        <v>46.75</v>
      </c>
      <c r="E302" s="8">
        <v>0</v>
      </c>
      <c r="F302" s="8">
        <v>0</v>
      </c>
      <c r="G302" s="8">
        <v>46.75</v>
      </c>
      <c r="H302" s="8">
        <f>+'Current &amp; Proposed Revenues'!D302*1.08+'Current &amp; Proposed Revenues'!F302*8.54</f>
        <v>27</v>
      </c>
      <c r="I302" s="8">
        <f>(+'Current &amp; Proposed Revenues'!D302*0.79+'Current &amp; Proposed Revenues'!F302*2.14+'Current Revenues &amp; Distribution'!C302+'Current Revenues &amp; Distribution'!E302)*0.8</f>
        <v>15.8</v>
      </c>
      <c r="J302" s="8">
        <f>(+'Current &amp; Proposed Revenues'!D302*0.79+'Current &amp; Proposed Revenues'!F302*2.14+'Current Revenues &amp; Distribution'!C302+'Current Revenues &amp; Distribution'!E302)*0.2</f>
        <v>3.95</v>
      </c>
      <c r="K302" s="8">
        <f t="shared" si="16"/>
        <v>46.75</v>
      </c>
    </row>
    <row r="303" spans="1:11" outlineLevel="2" x14ac:dyDescent="0.25">
      <c r="A303" s="1" t="s">
        <v>259</v>
      </c>
      <c r="B303" s="1" t="s">
        <v>291</v>
      </c>
      <c r="C303" s="8">
        <v>0</v>
      </c>
      <c r="D303" s="8">
        <v>572.59400000000005</v>
      </c>
      <c r="E303" s="8">
        <v>0</v>
      </c>
      <c r="F303" s="8">
        <v>458.17199999999997</v>
      </c>
      <c r="G303" s="8">
        <v>1030.7660000000001</v>
      </c>
      <c r="H303" s="8">
        <f>+'Current &amp; Proposed Revenues'!D303*1.08+'Current &amp; Proposed Revenues'!F303*8.54</f>
        <v>697.0619999999999</v>
      </c>
      <c r="I303" s="8">
        <f>(+'Current &amp; Proposed Revenues'!D303*0.79+'Current &amp; Proposed Revenues'!F303*2.14+'Current Revenues &amp; Distribution'!C303+'Current Revenues &amp; Distribution'!E303)*0.8</f>
        <v>266.96320000000003</v>
      </c>
      <c r="J303" s="8">
        <f>(+'Current &amp; Proposed Revenues'!D303*0.79+'Current &amp; Proposed Revenues'!F303*2.14+'Current Revenues &amp; Distribution'!C303+'Current Revenues &amp; Distribution'!E303)*0.2</f>
        <v>66.740800000000007</v>
      </c>
      <c r="K303" s="8">
        <f t="shared" si="16"/>
        <v>1030.7659999999998</v>
      </c>
    </row>
    <row r="304" spans="1:11" outlineLevel="2" x14ac:dyDescent="0.25">
      <c r="A304" s="1" t="s">
        <v>259</v>
      </c>
      <c r="B304" s="1" t="s">
        <v>292</v>
      </c>
      <c r="C304" s="8">
        <v>0</v>
      </c>
      <c r="D304" s="8">
        <v>155.77100000000002</v>
      </c>
      <c r="E304" s="8">
        <v>0</v>
      </c>
      <c r="F304" s="8">
        <v>906.73200000000008</v>
      </c>
      <c r="G304" s="8">
        <v>1062.5030000000002</v>
      </c>
      <c r="H304" s="8">
        <f>+'Current &amp; Proposed Revenues'!D304*1.08+'Current &amp; Proposed Revenues'!F304*8.54</f>
        <v>815.01</v>
      </c>
      <c r="I304" s="8">
        <f>(+'Current &amp; Proposed Revenues'!D304*0.79+'Current &amp; Proposed Revenues'!F304*2.14+'Current Revenues &amp; Distribution'!C304+'Current Revenues &amp; Distribution'!E304)*0.8</f>
        <v>197.99440000000004</v>
      </c>
      <c r="J304" s="8">
        <f>(+'Current &amp; Proposed Revenues'!D304*0.79+'Current &amp; Proposed Revenues'!F304*2.14+'Current Revenues &amp; Distribution'!C304+'Current Revenues &amp; Distribution'!E304)*0.2</f>
        <v>49.49860000000001</v>
      </c>
      <c r="K304" s="8">
        <f t="shared" si="16"/>
        <v>1062.5030000000002</v>
      </c>
    </row>
    <row r="305" spans="1:11" outlineLevel="2" x14ac:dyDescent="0.25">
      <c r="A305" s="1" t="s">
        <v>259</v>
      </c>
      <c r="B305" s="1" t="s">
        <v>293</v>
      </c>
      <c r="C305" s="8">
        <v>0</v>
      </c>
      <c r="D305" s="8">
        <v>22.44</v>
      </c>
      <c r="E305" s="8">
        <v>0</v>
      </c>
      <c r="F305" s="8">
        <v>128.16</v>
      </c>
      <c r="G305" s="8">
        <v>150.6</v>
      </c>
      <c r="H305" s="8">
        <f>+'Current &amp; Proposed Revenues'!D305*1.08+'Current &amp; Proposed Revenues'!F305*8.54</f>
        <v>115.44</v>
      </c>
      <c r="I305" s="8">
        <f>(+'Current &amp; Proposed Revenues'!D305*0.79+'Current &amp; Proposed Revenues'!F305*2.14+'Current Revenues &amp; Distribution'!C305+'Current Revenues &amp; Distribution'!E305)*0.8</f>
        <v>28.128</v>
      </c>
      <c r="J305" s="8">
        <f>(+'Current &amp; Proposed Revenues'!D305*0.79+'Current &amp; Proposed Revenues'!F305*2.14+'Current Revenues &amp; Distribution'!C305+'Current Revenues &amp; Distribution'!E305)*0.2</f>
        <v>7.032</v>
      </c>
      <c r="K305" s="8">
        <f t="shared" si="16"/>
        <v>150.6</v>
      </c>
    </row>
    <row r="306" spans="1:11" outlineLevel="2" x14ac:dyDescent="0.25">
      <c r="A306" s="1" t="s">
        <v>259</v>
      </c>
      <c r="B306" s="1" t="s">
        <v>294</v>
      </c>
      <c r="C306" s="8">
        <v>0</v>
      </c>
      <c r="D306" s="8">
        <v>20.57</v>
      </c>
      <c r="E306" s="8">
        <v>0</v>
      </c>
      <c r="F306" s="8">
        <v>0</v>
      </c>
      <c r="G306" s="8">
        <v>20.57</v>
      </c>
      <c r="H306" s="8">
        <f>+'Current &amp; Proposed Revenues'!D306*1.08+'Current &amp; Proposed Revenues'!F306*8.54</f>
        <v>11.88</v>
      </c>
      <c r="I306" s="8">
        <f>(+'Current &amp; Proposed Revenues'!D306*0.79+'Current &amp; Proposed Revenues'!F306*2.14+'Current Revenues &amp; Distribution'!C306+'Current Revenues &amp; Distribution'!E306)*0.8</f>
        <v>6.9520000000000017</v>
      </c>
      <c r="J306" s="8">
        <f>(+'Current &amp; Proposed Revenues'!D306*0.79+'Current &amp; Proposed Revenues'!F306*2.14+'Current Revenues &amp; Distribution'!C306+'Current Revenues &amp; Distribution'!E306)*0.2</f>
        <v>1.7380000000000004</v>
      </c>
      <c r="K306" s="8">
        <f t="shared" si="16"/>
        <v>20.57</v>
      </c>
    </row>
    <row r="307" spans="1:11" outlineLevel="2" x14ac:dyDescent="0.25">
      <c r="A307" s="1" t="s">
        <v>259</v>
      </c>
      <c r="B307" s="1" t="s">
        <v>215</v>
      </c>
      <c r="C307" s="8">
        <v>0</v>
      </c>
      <c r="D307" s="8">
        <v>177.65</v>
      </c>
      <c r="E307" s="8">
        <v>0</v>
      </c>
      <c r="F307" s="8">
        <v>224.28</v>
      </c>
      <c r="G307" s="8">
        <v>401.93</v>
      </c>
      <c r="H307" s="8">
        <f>+'Current &amp; Proposed Revenues'!D307*1.08+'Current &amp; Proposed Revenues'!F307*8.54</f>
        <v>281.94</v>
      </c>
      <c r="I307" s="8">
        <f>(+'Current &amp; Proposed Revenues'!D307*0.79+'Current &amp; Proposed Revenues'!F307*2.14+'Current Revenues &amp; Distribution'!C307+'Current Revenues &amp; Distribution'!E307)*0.8</f>
        <v>95.992000000000019</v>
      </c>
      <c r="J307" s="8">
        <f>(+'Current &amp; Proposed Revenues'!D307*0.79+'Current &amp; Proposed Revenues'!F307*2.14+'Current Revenues &amp; Distribution'!C307+'Current Revenues &amp; Distribution'!E307)*0.2</f>
        <v>23.998000000000005</v>
      </c>
      <c r="K307" s="8">
        <f t="shared" si="16"/>
        <v>401.93</v>
      </c>
    </row>
    <row r="308" spans="1:11" outlineLevel="1" x14ac:dyDescent="0.25">
      <c r="A308" s="23" t="s">
        <v>1261</v>
      </c>
      <c r="B308" s="22"/>
      <c r="C308" s="8">
        <f t="shared" ref="C308:K308" si="17">SUBTOTAL(9,C272:C307)</f>
        <v>270.13260000000002</v>
      </c>
      <c r="D308" s="8">
        <f t="shared" si="17"/>
        <v>24986.397700000001</v>
      </c>
      <c r="E308" s="8">
        <f t="shared" si="17"/>
        <v>117.70000000000002</v>
      </c>
      <c r="F308" s="8">
        <f t="shared" si="17"/>
        <v>56039.668799999999</v>
      </c>
      <c r="G308" s="8">
        <f t="shared" si="17"/>
        <v>81413.899100000024</v>
      </c>
      <c r="H308" s="8">
        <f t="shared" si="17"/>
        <v>59241.393199999999</v>
      </c>
      <c r="I308" s="8">
        <f t="shared" si="17"/>
        <v>17738.004719999997</v>
      </c>
      <c r="J308" s="8">
        <f t="shared" si="17"/>
        <v>4434.5011799999993</v>
      </c>
      <c r="K308" s="8">
        <f t="shared" si="17"/>
        <v>81413.89910000001</v>
      </c>
    </row>
    <row r="309" spans="1:11" outlineLevel="2" x14ac:dyDescent="0.25">
      <c r="A309" s="1" t="s">
        <v>295</v>
      </c>
      <c r="B309" s="1" t="s">
        <v>296</v>
      </c>
      <c r="C309" s="8">
        <v>0</v>
      </c>
      <c r="D309" s="8">
        <v>1106.81934</v>
      </c>
      <c r="E309" s="8">
        <v>0</v>
      </c>
      <c r="F309" s="8">
        <v>757.21199999999999</v>
      </c>
      <c r="G309" s="8">
        <v>1864.03134</v>
      </c>
      <c r="H309" s="8">
        <f>+'Current &amp; Proposed Revenues'!D309*1.08+'Current &amp; Proposed Revenues'!F309*8.54</f>
        <v>1244.71856</v>
      </c>
      <c r="I309" s="8">
        <f>(+'Current &amp; Proposed Revenues'!D309*0.79+'Current &amp; Proposed Revenues'!F309*2.14+'Current Revenues &amp; Distribution'!C309+'Current Revenues &amp; Distribution'!E309)*0.8</f>
        <v>495.45022399999999</v>
      </c>
      <c r="J309" s="8">
        <f>(+'Current &amp; Proposed Revenues'!D309*0.79+'Current &amp; Proposed Revenues'!F309*2.14+'Current Revenues &amp; Distribution'!C309+'Current Revenues &amp; Distribution'!E309)*0.2</f>
        <v>123.862556</v>
      </c>
      <c r="K309" s="8">
        <f t="shared" si="16"/>
        <v>1864.03134</v>
      </c>
    </row>
    <row r="310" spans="1:11" outlineLevel="2" x14ac:dyDescent="0.25">
      <c r="A310" s="1" t="s">
        <v>295</v>
      </c>
      <c r="B310" s="1" t="s">
        <v>297</v>
      </c>
      <c r="C310" s="8">
        <v>0</v>
      </c>
      <c r="D310" s="8">
        <v>82.28</v>
      </c>
      <c r="E310" s="8">
        <v>0</v>
      </c>
      <c r="F310" s="8">
        <v>0</v>
      </c>
      <c r="G310" s="8">
        <v>82.28</v>
      </c>
      <c r="H310" s="8">
        <f>+'Current &amp; Proposed Revenues'!D310*1.08+'Current &amp; Proposed Revenues'!F310*8.54</f>
        <v>47.52</v>
      </c>
      <c r="I310" s="8">
        <f>(+'Current &amp; Proposed Revenues'!D310*0.79+'Current &amp; Proposed Revenues'!F310*2.14+'Current Revenues &amp; Distribution'!C310+'Current Revenues &amp; Distribution'!E310)*0.8</f>
        <v>27.808000000000007</v>
      </c>
      <c r="J310" s="8">
        <f>(+'Current &amp; Proposed Revenues'!D310*0.79+'Current &amp; Proposed Revenues'!F310*2.14+'Current Revenues &amp; Distribution'!C310+'Current Revenues &amp; Distribution'!E310)*0.2</f>
        <v>6.9520000000000017</v>
      </c>
      <c r="K310" s="8">
        <f t="shared" si="16"/>
        <v>82.28</v>
      </c>
    </row>
    <row r="311" spans="1:11" outlineLevel="2" x14ac:dyDescent="0.25">
      <c r="A311" s="1" t="s">
        <v>295</v>
      </c>
      <c r="B311" s="1" t="s">
        <v>298</v>
      </c>
      <c r="C311" s="8">
        <v>0</v>
      </c>
      <c r="D311" s="8">
        <v>198.70620000000002</v>
      </c>
      <c r="E311" s="8">
        <v>0</v>
      </c>
      <c r="F311" s="8">
        <v>0</v>
      </c>
      <c r="G311" s="8">
        <v>198.70620000000002</v>
      </c>
      <c r="H311" s="8">
        <f>+'Current &amp; Proposed Revenues'!D311*1.08+'Current &amp; Proposed Revenues'!F311*8.54</f>
        <v>114.76080000000002</v>
      </c>
      <c r="I311" s="8">
        <f>(+'Current &amp; Proposed Revenues'!D311*0.79+'Current &amp; Proposed Revenues'!F311*2.14+'Current Revenues &amp; Distribution'!C311+'Current Revenues &amp; Distribution'!E311)*0.8</f>
        <v>67.156320000000008</v>
      </c>
      <c r="J311" s="8">
        <f>(+'Current &amp; Proposed Revenues'!D311*0.79+'Current &amp; Proposed Revenues'!F311*2.14+'Current Revenues &amp; Distribution'!C311+'Current Revenues &amp; Distribution'!E311)*0.2</f>
        <v>16.789080000000002</v>
      </c>
      <c r="K311" s="8">
        <f t="shared" si="16"/>
        <v>198.70620000000002</v>
      </c>
    </row>
    <row r="312" spans="1:11" outlineLevel="2" x14ac:dyDescent="0.25">
      <c r="A312" s="1" t="s">
        <v>295</v>
      </c>
      <c r="B312" s="1" t="s">
        <v>299</v>
      </c>
      <c r="C312" s="8">
        <v>0</v>
      </c>
      <c r="D312" s="8">
        <v>155.21</v>
      </c>
      <c r="E312" s="8">
        <v>0</v>
      </c>
      <c r="F312" s="8">
        <v>128.16</v>
      </c>
      <c r="G312" s="8">
        <v>283.37</v>
      </c>
      <c r="H312" s="8">
        <f>+'Current &amp; Proposed Revenues'!D312*1.08+'Current &amp; Proposed Revenues'!F312*8.54</f>
        <v>192.12</v>
      </c>
      <c r="I312" s="8">
        <f>(+'Current &amp; Proposed Revenues'!D312*0.79+'Current &amp; Proposed Revenues'!F312*2.14+'Current Revenues &amp; Distribution'!C312+'Current Revenues &amp; Distribution'!E312)*0.8</f>
        <v>73</v>
      </c>
      <c r="J312" s="8">
        <f>(+'Current &amp; Proposed Revenues'!D312*0.79+'Current &amp; Proposed Revenues'!F312*2.14+'Current Revenues &amp; Distribution'!C312+'Current Revenues &amp; Distribution'!E312)*0.2</f>
        <v>18.25</v>
      </c>
      <c r="K312" s="8">
        <f t="shared" si="16"/>
        <v>283.37</v>
      </c>
    </row>
    <row r="313" spans="1:11" outlineLevel="2" x14ac:dyDescent="0.25">
      <c r="A313" s="1" t="s">
        <v>295</v>
      </c>
      <c r="B313" s="1" t="s">
        <v>300</v>
      </c>
      <c r="C313" s="8">
        <v>0</v>
      </c>
      <c r="D313" s="8">
        <v>118.85720000000001</v>
      </c>
      <c r="E313" s="8">
        <v>0</v>
      </c>
      <c r="F313" s="8">
        <v>170.88</v>
      </c>
      <c r="G313" s="8">
        <v>289.73720000000003</v>
      </c>
      <c r="H313" s="8">
        <f>+'Current &amp; Proposed Revenues'!D313*1.08+'Current &amp; Proposed Revenues'!F313*8.54</f>
        <v>205.28479999999999</v>
      </c>
      <c r="I313" s="8">
        <f>(+'Current &amp; Proposed Revenues'!D313*0.79+'Current &amp; Proposed Revenues'!F313*2.14+'Current Revenues &amp; Distribution'!C313+'Current Revenues &amp; Distribution'!E313)*0.8</f>
        <v>67.561920000000015</v>
      </c>
      <c r="J313" s="8">
        <f>(+'Current &amp; Proposed Revenues'!D313*0.79+'Current &amp; Proposed Revenues'!F313*2.14+'Current Revenues &amp; Distribution'!C313+'Current Revenues &amp; Distribution'!E313)*0.2</f>
        <v>16.890480000000004</v>
      </c>
      <c r="K313" s="8">
        <f t="shared" si="16"/>
        <v>289.73720000000003</v>
      </c>
    </row>
    <row r="314" spans="1:11" outlineLevel="2" x14ac:dyDescent="0.25">
      <c r="A314" s="1" t="s">
        <v>295</v>
      </c>
      <c r="B314" s="1" t="s">
        <v>301</v>
      </c>
      <c r="C314" s="8">
        <v>0</v>
      </c>
      <c r="D314" s="8">
        <v>291.72000000000003</v>
      </c>
      <c r="E314" s="8">
        <v>0</v>
      </c>
      <c r="F314" s="8">
        <v>0</v>
      </c>
      <c r="G314" s="8">
        <v>291.72000000000003</v>
      </c>
      <c r="H314" s="8">
        <f>+'Current &amp; Proposed Revenues'!D314*1.08+'Current &amp; Proposed Revenues'!F314*8.54</f>
        <v>168.48000000000002</v>
      </c>
      <c r="I314" s="8">
        <f>(+'Current &amp; Proposed Revenues'!D314*0.79+'Current &amp; Proposed Revenues'!F314*2.14+'Current Revenues &amp; Distribution'!C314+'Current Revenues &amp; Distribution'!E314)*0.8</f>
        <v>98.592000000000013</v>
      </c>
      <c r="J314" s="8">
        <f>(+'Current &amp; Proposed Revenues'!D314*0.79+'Current &amp; Proposed Revenues'!F314*2.14+'Current Revenues &amp; Distribution'!C314+'Current Revenues &amp; Distribution'!E314)*0.2</f>
        <v>24.648000000000003</v>
      </c>
      <c r="K314" s="8">
        <f t="shared" si="16"/>
        <v>291.72000000000003</v>
      </c>
    </row>
    <row r="315" spans="1:11" outlineLevel="2" x14ac:dyDescent="0.25">
      <c r="A315" s="1" t="s">
        <v>295</v>
      </c>
      <c r="B315" s="1" t="s">
        <v>302</v>
      </c>
      <c r="C315" s="8">
        <v>12.64</v>
      </c>
      <c r="D315" s="8">
        <v>244.97000000000003</v>
      </c>
      <c r="E315" s="8">
        <v>0</v>
      </c>
      <c r="F315" s="8">
        <v>0</v>
      </c>
      <c r="G315" s="8">
        <v>257.61</v>
      </c>
      <c r="H315" s="8">
        <f>+'Current &amp; Proposed Revenues'!D315*1.08+'Current &amp; Proposed Revenues'!F315*8.54</f>
        <v>141.48000000000002</v>
      </c>
      <c r="I315" s="8">
        <f>(+'Current &amp; Proposed Revenues'!D315*0.79+'Current &amp; Proposed Revenues'!F315*2.14+'Current Revenues &amp; Distribution'!C315+'Current Revenues &amp; Distribution'!E315)*0.8</f>
        <v>92.904000000000011</v>
      </c>
      <c r="J315" s="8">
        <f>(+'Current &amp; Proposed Revenues'!D315*0.79+'Current &amp; Proposed Revenues'!F315*2.14+'Current Revenues &amp; Distribution'!C315+'Current Revenues &amp; Distribution'!E315)*0.2</f>
        <v>23.226000000000003</v>
      </c>
      <c r="K315" s="8">
        <f t="shared" si="16"/>
        <v>257.61</v>
      </c>
    </row>
    <row r="316" spans="1:11" outlineLevel="2" x14ac:dyDescent="0.25">
      <c r="A316" s="1" t="s">
        <v>295</v>
      </c>
      <c r="B316" s="1" t="s">
        <v>303</v>
      </c>
      <c r="C316" s="8">
        <v>0</v>
      </c>
      <c r="D316" s="8">
        <v>306.68</v>
      </c>
      <c r="E316" s="8">
        <v>0</v>
      </c>
      <c r="F316" s="8">
        <v>106.8</v>
      </c>
      <c r="G316" s="8">
        <v>413.48</v>
      </c>
      <c r="H316" s="8">
        <f>+'Current &amp; Proposed Revenues'!D316*1.08+'Current &amp; Proposed Revenues'!F316*8.54</f>
        <v>262.52</v>
      </c>
      <c r="I316" s="8">
        <f>(+'Current &amp; Proposed Revenues'!D316*0.79+'Current &amp; Proposed Revenues'!F316*2.14+'Current Revenues &amp; Distribution'!C316+'Current Revenues &amp; Distribution'!E316)*0.8</f>
        <v>120.76800000000001</v>
      </c>
      <c r="J316" s="8">
        <f>(+'Current &amp; Proposed Revenues'!D316*0.79+'Current &amp; Proposed Revenues'!F316*2.14+'Current Revenues &amp; Distribution'!C316+'Current Revenues &amp; Distribution'!E316)*0.2</f>
        <v>30.192000000000004</v>
      </c>
      <c r="K316" s="8">
        <f t="shared" si="16"/>
        <v>413.48</v>
      </c>
    </row>
    <row r="317" spans="1:11" outlineLevel="2" x14ac:dyDescent="0.25">
      <c r="A317" s="1" t="s">
        <v>295</v>
      </c>
      <c r="B317" s="1" t="s">
        <v>304</v>
      </c>
      <c r="C317" s="8">
        <v>0</v>
      </c>
      <c r="D317" s="8">
        <v>377.79048999999998</v>
      </c>
      <c r="E317" s="8">
        <v>0</v>
      </c>
      <c r="F317" s="8">
        <v>857.60399999999993</v>
      </c>
      <c r="G317" s="8">
        <v>1235.3944899999999</v>
      </c>
      <c r="H317" s="8">
        <f>+'Current &amp; Proposed Revenues'!D317*1.08+'Current &amp; Proposed Revenues'!F317*8.54</f>
        <v>903.95115999999996</v>
      </c>
      <c r="I317" s="8">
        <f>(+'Current &amp; Proposed Revenues'!D317*0.79+'Current &amp; Proposed Revenues'!F317*2.14+'Current Revenues &amp; Distribution'!C317+'Current Revenues &amp; Distribution'!E317)*0.8</f>
        <v>265.15466400000003</v>
      </c>
      <c r="J317" s="8">
        <f>(+'Current &amp; Proposed Revenues'!D317*0.79+'Current &amp; Proposed Revenues'!F317*2.14+'Current Revenues &amp; Distribution'!C317+'Current Revenues &amp; Distribution'!E317)*0.2</f>
        <v>66.288666000000006</v>
      </c>
      <c r="K317" s="8">
        <f t="shared" si="16"/>
        <v>1235.3944899999999</v>
      </c>
    </row>
    <row r="318" spans="1:11" outlineLevel="2" x14ac:dyDescent="0.25">
      <c r="A318" s="1" t="s">
        <v>295</v>
      </c>
      <c r="B318" s="1" t="s">
        <v>305</v>
      </c>
      <c r="C318" s="8">
        <v>0</v>
      </c>
      <c r="D318" s="8">
        <v>287.98</v>
      </c>
      <c r="E318" s="8">
        <v>0</v>
      </c>
      <c r="F318" s="8">
        <v>0</v>
      </c>
      <c r="G318" s="8">
        <v>287.98</v>
      </c>
      <c r="H318" s="8">
        <f>+'Current &amp; Proposed Revenues'!D318*1.08+'Current &amp; Proposed Revenues'!F318*8.54</f>
        <v>166.32000000000002</v>
      </c>
      <c r="I318" s="8">
        <f>(+'Current &amp; Proposed Revenues'!D318*0.79+'Current &amp; Proposed Revenues'!F318*2.14+'Current Revenues &amp; Distribution'!C318+'Current Revenues &amp; Distribution'!E318)*0.8</f>
        <v>97.328000000000017</v>
      </c>
      <c r="J318" s="8">
        <f>(+'Current &amp; Proposed Revenues'!D318*0.79+'Current &amp; Proposed Revenues'!F318*2.14+'Current Revenues &amp; Distribution'!C318+'Current Revenues &amp; Distribution'!E318)*0.2</f>
        <v>24.332000000000004</v>
      </c>
      <c r="K318" s="8">
        <f t="shared" si="16"/>
        <v>287.98</v>
      </c>
    </row>
    <row r="319" spans="1:11" outlineLevel="2" x14ac:dyDescent="0.25">
      <c r="A319" s="1" t="s">
        <v>295</v>
      </c>
      <c r="B319" s="1" t="s">
        <v>306</v>
      </c>
      <c r="C319" s="8">
        <v>0</v>
      </c>
      <c r="D319" s="8">
        <v>196.38179</v>
      </c>
      <c r="E319" s="8">
        <v>0</v>
      </c>
      <c r="F319" s="8">
        <v>958.47660000000008</v>
      </c>
      <c r="G319" s="8">
        <v>1154.8583900000001</v>
      </c>
      <c r="H319" s="8">
        <f>+'Current &amp; Proposed Revenues'!D319*1.08+'Current &amp; Proposed Revenues'!F319*8.54</f>
        <v>879.84065999999996</v>
      </c>
      <c r="I319" s="8">
        <f>(+'Current &amp; Proposed Revenues'!D319*0.79+'Current &amp; Proposed Revenues'!F319*2.14+'Current Revenues &amp; Distribution'!C319+'Current Revenues &amp; Distribution'!E319)*0.8</f>
        <v>220.01418400000003</v>
      </c>
      <c r="J319" s="8">
        <f>(+'Current &amp; Proposed Revenues'!D319*0.79+'Current &amp; Proposed Revenues'!F319*2.14+'Current Revenues &amp; Distribution'!C319+'Current Revenues &amp; Distribution'!E319)*0.2</f>
        <v>55.003546000000007</v>
      </c>
      <c r="K319" s="8">
        <f t="shared" si="16"/>
        <v>1154.8583899999999</v>
      </c>
    </row>
    <row r="320" spans="1:11" outlineLevel="2" x14ac:dyDescent="0.25">
      <c r="A320" s="1" t="s">
        <v>295</v>
      </c>
      <c r="B320" s="1" t="s">
        <v>307</v>
      </c>
      <c r="C320" s="8">
        <v>0</v>
      </c>
      <c r="D320" s="8">
        <v>207.80749</v>
      </c>
      <c r="E320" s="8">
        <v>0</v>
      </c>
      <c r="F320" s="8">
        <v>998.48388</v>
      </c>
      <c r="G320" s="8">
        <v>1206.2913699999999</v>
      </c>
      <c r="H320" s="8">
        <f>+'Current &amp; Proposed Revenues'!D320*1.08+'Current &amp; Proposed Revenues'!F320*8.54</f>
        <v>918.43029999999987</v>
      </c>
      <c r="I320" s="8">
        <f>(+'Current &amp; Proposed Revenues'!D320*0.79+'Current &amp; Proposed Revenues'!F320*2.14+'Current Revenues &amp; Distribution'!C320+'Current Revenues &amp; Distribution'!E320)*0.8</f>
        <v>230.28885600000001</v>
      </c>
      <c r="J320" s="8">
        <f>(+'Current &amp; Proposed Revenues'!D320*0.79+'Current &amp; Proposed Revenues'!F320*2.14+'Current Revenues &amp; Distribution'!C320+'Current Revenues &amp; Distribution'!E320)*0.2</f>
        <v>57.572214000000002</v>
      </c>
      <c r="K320" s="8">
        <f t="shared" si="16"/>
        <v>1206.2913699999999</v>
      </c>
    </row>
    <row r="321" spans="1:11" outlineLevel="2" x14ac:dyDescent="0.25">
      <c r="A321" s="1" t="s">
        <v>295</v>
      </c>
      <c r="B321" s="1" t="s">
        <v>308</v>
      </c>
      <c r="C321" s="8">
        <v>0</v>
      </c>
      <c r="D321" s="8">
        <v>56.1</v>
      </c>
      <c r="E321" s="8">
        <v>0</v>
      </c>
      <c r="F321" s="8">
        <v>0</v>
      </c>
      <c r="G321" s="8">
        <v>56.1</v>
      </c>
      <c r="H321" s="8">
        <f>+'Current &amp; Proposed Revenues'!D321*1.08+'Current &amp; Proposed Revenues'!F321*8.54</f>
        <v>32.400000000000006</v>
      </c>
      <c r="I321" s="8">
        <f>(+'Current &amp; Proposed Revenues'!D321*0.79+'Current &amp; Proposed Revenues'!F321*2.14+'Current Revenues &amp; Distribution'!C321+'Current Revenues &amp; Distribution'!E321)*0.8</f>
        <v>18.960000000000004</v>
      </c>
      <c r="J321" s="8">
        <f>(+'Current &amp; Proposed Revenues'!D321*0.79+'Current &amp; Proposed Revenues'!F321*2.14+'Current Revenues &amp; Distribution'!C321+'Current Revenues &amp; Distribution'!E321)*0.2</f>
        <v>4.7400000000000011</v>
      </c>
      <c r="K321" s="8">
        <f t="shared" si="16"/>
        <v>56.100000000000016</v>
      </c>
    </row>
    <row r="322" spans="1:11" outlineLevel="2" x14ac:dyDescent="0.25">
      <c r="A322" s="1" t="s">
        <v>295</v>
      </c>
      <c r="B322" s="1" t="s">
        <v>309</v>
      </c>
      <c r="C322" s="8">
        <v>7.9</v>
      </c>
      <c r="D322" s="8">
        <v>151.47</v>
      </c>
      <c r="E322" s="8">
        <v>0</v>
      </c>
      <c r="F322" s="8">
        <v>0</v>
      </c>
      <c r="G322" s="8">
        <v>159.37</v>
      </c>
      <c r="H322" s="8">
        <f>+'Current &amp; Proposed Revenues'!D322*1.08+'Current &amp; Proposed Revenues'!F322*8.54</f>
        <v>87.48</v>
      </c>
      <c r="I322" s="8">
        <f>(+'Current &amp; Proposed Revenues'!D322*0.79+'Current &amp; Proposed Revenues'!F322*2.14+'Current Revenues &amp; Distribution'!C322+'Current Revenues &amp; Distribution'!E322)*0.8</f>
        <v>57.512</v>
      </c>
      <c r="J322" s="8">
        <f>(+'Current &amp; Proposed Revenues'!D322*0.79+'Current &amp; Proposed Revenues'!F322*2.14+'Current Revenues &amp; Distribution'!C322+'Current Revenues &amp; Distribution'!E322)*0.2</f>
        <v>14.378</v>
      </c>
      <c r="K322" s="8">
        <f t="shared" si="16"/>
        <v>159.37</v>
      </c>
    </row>
    <row r="323" spans="1:11" outlineLevel="2" x14ac:dyDescent="0.25">
      <c r="A323" s="1" t="s">
        <v>295</v>
      </c>
      <c r="B323" s="1" t="s">
        <v>310</v>
      </c>
      <c r="C323" s="8">
        <v>15.8</v>
      </c>
      <c r="D323" s="8">
        <v>48.620000000000005</v>
      </c>
      <c r="E323" s="8">
        <v>0</v>
      </c>
      <c r="F323" s="8">
        <v>128.16</v>
      </c>
      <c r="G323" s="8">
        <v>192.57999999999998</v>
      </c>
      <c r="H323" s="8">
        <f>+'Current &amp; Proposed Revenues'!D323*1.08+'Current &amp; Proposed Revenues'!F323*8.54</f>
        <v>130.56</v>
      </c>
      <c r="I323" s="8">
        <f>(+'Current &amp; Proposed Revenues'!D323*0.79+'Current &amp; Proposed Revenues'!F323*2.14+'Current Revenues &amp; Distribution'!C323+'Current Revenues &amp; Distribution'!E323)*0.8</f>
        <v>49.616</v>
      </c>
      <c r="J323" s="8">
        <f>(+'Current &amp; Proposed Revenues'!D323*0.79+'Current &amp; Proposed Revenues'!F323*2.14+'Current Revenues &amp; Distribution'!C323+'Current Revenues &amp; Distribution'!E323)*0.2</f>
        <v>12.404</v>
      </c>
      <c r="K323" s="8">
        <f t="shared" si="16"/>
        <v>192.57999999999998</v>
      </c>
    </row>
    <row r="324" spans="1:11" outlineLevel="2" x14ac:dyDescent="0.25">
      <c r="A324" s="1" t="s">
        <v>295</v>
      </c>
      <c r="B324" s="1" t="s">
        <v>54</v>
      </c>
      <c r="C324" s="8">
        <v>0</v>
      </c>
      <c r="D324" s="8">
        <v>113.67355999999999</v>
      </c>
      <c r="E324" s="8">
        <v>0</v>
      </c>
      <c r="F324" s="8">
        <v>395.15999999999997</v>
      </c>
      <c r="G324" s="8">
        <v>508.83355999999998</v>
      </c>
      <c r="H324" s="8">
        <f>+'Current &amp; Proposed Revenues'!D324*1.08+'Current &amp; Proposed Revenues'!F324*8.54</f>
        <v>381.63103999999998</v>
      </c>
      <c r="I324" s="8">
        <f>(+'Current &amp; Proposed Revenues'!D324*0.79+'Current &amp; Proposed Revenues'!F324*2.14+'Current Revenues &amp; Distribution'!C324+'Current Revenues &amp; Distribution'!E324)*0.8</f>
        <v>101.76201600000002</v>
      </c>
      <c r="J324" s="8">
        <f>(+'Current &amp; Proposed Revenues'!D324*0.79+'Current &amp; Proposed Revenues'!F324*2.14+'Current Revenues &amp; Distribution'!C324+'Current Revenues &amp; Distribution'!E324)*0.2</f>
        <v>25.440504000000004</v>
      </c>
      <c r="K324" s="8">
        <f t="shared" si="16"/>
        <v>508.83356000000003</v>
      </c>
    </row>
    <row r="325" spans="1:11" outlineLevel="2" x14ac:dyDescent="0.25">
      <c r="A325" s="1" t="s">
        <v>295</v>
      </c>
      <c r="B325" s="1" t="s">
        <v>311</v>
      </c>
      <c r="C325" s="8">
        <v>128.39712</v>
      </c>
      <c r="D325" s="8">
        <v>471.24</v>
      </c>
      <c r="E325" s="8">
        <v>0</v>
      </c>
      <c r="F325" s="8">
        <v>299.03999999999996</v>
      </c>
      <c r="G325" s="8">
        <v>898.67711999999995</v>
      </c>
      <c r="H325" s="8">
        <f>+'Current &amp; Proposed Revenues'!D325*1.08+'Current &amp; Proposed Revenues'!F325*8.54</f>
        <v>511.28</v>
      </c>
      <c r="I325" s="8">
        <f>(+'Current &amp; Proposed Revenues'!D325*0.79+'Current &amp; Proposed Revenues'!F325*2.14+'Current Revenues &amp; Distribution'!C325+'Current Revenues &amp; Distribution'!E325)*0.8</f>
        <v>309.91769599999998</v>
      </c>
      <c r="J325" s="8">
        <f>(+'Current &amp; Proposed Revenues'!D325*0.79+'Current &amp; Proposed Revenues'!F325*2.14+'Current Revenues &amp; Distribution'!C325+'Current Revenues &amp; Distribution'!E325)*0.2</f>
        <v>77.479423999999995</v>
      </c>
      <c r="K325" s="8">
        <f t="shared" si="16"/>
        <v>898.67711999999995</v>
      </c>
    </row>
    <row r="326" spans="1:11" outlineLevel="2" x14ac:dyDescent="0.25">
      <c r="A326" s="1" t="s">
        <v>295</v>
      </c>
      <c r="B326" s="1" t="s">
        <v>312</v>
      </c>
      <c r="C326" s="8">
        <v>0</v>
      </c>
      <c r="D326" s="8">
        <v>472.07215000000002</v>
      </c>
      <c r="E326" s="8">
        <v>0</v>
      </c>
      <c r="F326" s="8">
        <v>0</v>
      </c>
      <c r="G326" s="8">
        <v>472.07215000000002</v>
      </c>
      <c r="H326" s="8">
        <f>+'Current &amp; Proposed Revenues'!D326*1.08+'Current &amp; Proposed Revenues'!F326*8.54</f>
        <v>272.64060000000001</v>
      </c>
      <c r="I326" s="8">
        <f>(+'Current &amp; Proposed Revenues'!D326*0.79+'Current &amp; Proposed Revenues'!F326*2.14+'Current Revenues &amp; Distribution'!C326+'Current Revenues &amp; Distribution'!E326)*0.8</f>
        <v>159.54524000000004</v>
      </c>
      <c r="J326" s="8">
        <f>(+'Current &amp; Proposed Revenues'!D326*0.79+'Current &amp; Proposed Revenues'!F326*2.14+'Current Revenues &amp; Distribution'!C326+'Current Revenues &amp; Distribution'!E326)*0.2</f>
        <v>39.886310000000009</v>
      </c>
      <c r="K326" s="8">
        <f t="shared" si="16"/>
        <v>472.07215000000008</v>
      </c>
    </row>
    <row r="327" spans="1:11" outlineLevel="2" x14ac:dyDescent="0.25">
      <c r="A327" s="1" t="s">
        <v>295</v>
      </c>
      <c r="B327" s="1" t="s">
        <v>313</v>
      </c>
      <c r="C327" s="8">
        <v>0</v>
      </c>
      <c r="D327" s="8">
        <v>82.28</v>
      </c>
      <c r="E327" s="8">
        <v>0</v>
      </c>
      <c r="F327" s="8">
        <v>1268.25</v>
      </c>
      <c r="G327" s="8">
        <v>1350.53</v>
      </c>
      <c r="H327" s="8">
        <f>+'Current &amp; Proposed Revenues'!D327*1.08+'Current &amp; Proposed Revenues'!F327*8.54</f>
        <v>1061.645</v>
      </c>
      <c r="I327" s="8">
        <f>(+'Current &amp; Proposed Revenues'!D327*0.79+'Current &amp; Proposed Revenues'!F327*2.14+'Current Revenues &amp; Distribution'!C327+'Current Revenues &amp; Distribution'!E327)*0.8</f>
        <v>231.10800000000006</v>
      </c>
      <c r="J327" s="8">
        <f>(+'Current &amp; Proposed Revenues'!D327*0.79+'Current &amp; Proposed Revenues'!F327*2.14+'Current Revenues &amp; Distribution'!C327+'Current Revenues &amp; Distribution'!E327)*0.2</f>
        <v>57.777000000000015</v>
      </c>
      <c r="K327" s="8">
        <f t="shared" si="16"/>
        <v>1350.5300000000002</v>
      </c>
    </row>
    <row r="328" spans="1:11" outlineLevel="2" x14ac:dyDescent="0.25">
      <c r="A328" s="1" t="s">
        <v>295</v>
      </c>
      <c r="B328" s="1" t="s">
        <v>314</v>
      </c>
      <c r="C328" s="8">
        <v>0</v>
      </c>
      <c r="D328" s="8">
        <v>327.25</v>
      </c>
      <c r="E328" s="8">
        <v>0</v>
      </c>
      <c r="F328" s="8">
        <v>0</v>
      </c>
      <c r="G328" s="8">
        <v>327.25</v>
      </c>
      <c r="H328" s="8">
        <f>+'Current &amp; Proposed Revenues'!D328*1.08+'Current &amp; Proposed Revenues'!F328*8.54</f>
        <v>189</v>
      </c>
      <c r="I328" s="8">
        <f>(+'Current &amp; Proposed Revenues'!D328*0.79+'Current &amp; Proposed Revenues'!F328*2.14+'Current Revenues &amp; Distribution'!C328+'Current Revenues &amp; Distribution'!E328)*0.8</f>
        <v>110.60000000000001</v>
      </c>
      <c r="J328" s="8">
        <f>(+'Current &amp; Proposed Revenues'!D328*0.79+'Current &amp; Proposed Revenues'!F328*2.14+'Current Revenues &amp; Distribution'!C328+'Current Revenues &amp; Distribution'!E328)*0.2</f>
        <v>27.650000000000002</v>
      </c>
      <c r="K328" s="8">
        <f t="shared" si="16"/>
        <v>327.25</v>
      </c>
    </row>
    <row r="329" spans="1:11" outlineLevel="2" x14ac:dyDescent="0.25">
      <c r="A329" s="1" t="s">
        <v>295</v>
      </c>
      <c r="B329" s="1" t="s">
        <v>315</v>
      </c>
      <c r="C329" s="8">
        <v>0</v>
      </c>
      <c r="D329" s="8">
        <v>120.1288</v>
      </c>
      <c r="E329" s="8">
        <v>0</v>
      </c>
      <c r="F329" s="8">
        <v>0</v>
      </c>
      <c r="G329" s="8">
        <v>120.1288</v>
      </c>
      <c r="H329" s="8">
        <f>+'Current &amp; Proposed Revenues'!D329*1.08+'Current &amp; Proposed Revenues'!F329*8.54</f>
        <v>69.379199999999997</v>
      </c>
      <c r="I329" s="8">
        <f>(+'Current &amp; Proposed Revenues'!D329*0.79+'Current &amp; Proposed Revenues'!F329*2.14+'Current Revenues &amp; Distribution'!C329+'Current Revenues &amp; Distribution'!E329)*0.8</f>
        <v>40.599680000000006</v>
      </c>
      <c r="J329" s="8">
        <f>(+'Current &amp; Proposed Revenues'!D329*0.79+'Current &amp; Proposed Revenues'!F329*2.14+'Current Revenues &amp; Distribution'!C329+'Current Revenues &amp; Distribution'!E329)*0.2</f>
        <v>10.149920000000002</v>
      </c>
      <c r="K329" s="8">
        <f t="shared" si="16"/>
        <v>120.12880000000001</v>
      </c>
    </row>
    <row r="330" spans="1:11" outlineLevel="2" x14ac:dyDescent="0.25">
      <c r="A330" s="1" t="s">
        <v>295</v>
      </c>
      <c r="B330" s="1" t="s">
        <v>316</v>
      </c>
      <c r="C330" s="8">
        <v>0</v>
      </c>
      <c r="D330" s="8">
        <v>67.320000000000007</v>
      </c>
      <c r="E330" s="8">
        <v>0</v>
      </c>
      <c r="F330" s="8">
        <v>0</v>
      </c>
      <c r="G330" s="8">
        <v>67.320000000000007</v>
      </c>
      <c r="H330" s="8">
        <f>+'Current &amp; Proposed Revenues'!D330*1.08+'Current &amp; Proposed Revenues'!F330*8.54</f>
        <v>38.880000000000003</v>
      </c>
      <c r="I330" s="8">
        <f>(+'Current &amp; Proposed Revenues'!D330*0.79+'Current &amp; Proposed Revenues'!F330*2.14+'Current Revenues &amp; Distribution'!C330+'Current Revenues &amp; Distribution'!E330)*0.8</f>
        <v>22.752000000000002</v>
      </c>
      <c r="J330" s="8">
        <f>(+'Current &amp; Proposed Revenues'!D330*0.79+'Current &amp; Proposed Revenues'!F330*2.14+'Current Revenues &amp; Distribution'!C330+'Current Revenues &amp; Distribution'!E330)*0.2</f>
        <v>5.6880000000000006</v>
      </c>
      <c r="K330" s="8">
        <f t="shared" si="16"/>
        <v>67.320000000000007</v>
      </c>
    </row>
    <row r="331" spans="1:11" outlineLevel="1" x14ac:dyDescent="0.25">
      <c r="A331" s="23" t="s">
        <v>1260</v>
      </c>
      <c r="B331" s="22"/>
      <c r="C331" s="8">
        <f t="shared" ref="C331:K331" si="18">SUBTOTAL(9,C309:C330)</f>
        <v>164.73712</v>
      </c>
      <c r="D331" s="8">
        <f t="shared" si="18"/>
        <v>5485.3570199999995</v>
      </c>
      <c r="E331" s="8">
        <f t="shared" si="18"/>
        <v>0</v>
      </c>
      <c r="F331" s="8">
        <f t="shared" si="18"/>
        <v>6068.2264799999994</v>
      </c>
      <c r="G331" s="8">
        <f t="shared" si="18"/>
        <v>11718.32062</v>
      </c>
      <c r="H331" s="8">
        <f t="shared" si="18"/>
        <v>8020.3221200000007</v>
      </c>
      <c r="I331" s="8">
        <f t="shared" si="18"/>
        <v>2958.3987999999999</v>
      </c>
      <c r="J331" s="8">
        <f t="shared" si="18"/>
        <v>739.59969999999998</v>
      </c>
      <c r="K331" s="8">
        <f t="shared" si="18"/>
        <v>11718.320619999999</v>
      </c>
    </row>
    <row r="332" spans="1:11" outlineLevel="2" x14ac:dyDescent="0.25">
      <c r="A332" s="1" t="s">
        <v>317</v>
      </c>
      <c r="B332" s="1" t="s">
        <v>318</v>
      </c>
      <c r="C332" s="8">
        <v>95.220280000000002</v>
      </c>
      <c r="D332" s="8">
        <v>1136.7243800000001</v>
      </c>
      <c r="E332" s="8">
        <v>0</v>
      </c>
      <c r="F332" s="8">
        <v>2367.4355999999998</v>
      </c>
      <c r="G332" s="8">
        <v>3599.3802599999999</v>
      </c>
      <c r="H332" s="8">
        <f>+'Current &amp; Proposed Revenues'!D332*1.08+'Current &amp; Proposed Revenues'!F332*8.54</f>
        <v>2549.5657199999996</v>
      </c>
      <c r="I332" s="8">
        <f>(+'Current &amp; Proposed Revenues'!D332*0.79+'Current &amp; Proposed Revenues'!F332*2.14+'Current Revenues &amp; Distribution'!C332+'Current Revenues &amp; Distribution'!E332)*0.8</f>
        <v>839.85163200000011</v>
      </c>
      <c r="J332" s="8">
        <f>(+'Current &amp; Proposed Revenues'!D332*0.79+'Current &amp; Proposed Revenues'!F332*2.14+'Current Revenues &amp; Distribution'!C332+'Current Revenues &amp; Distribution'!E332)*0.2</f>
        <v>209.96290800000003</v>
      </c>
      <c r="K332" s="8">
        <f t="shared" si="16"/>
        <v>3599.3802599999995</v>
      </c>
    </row>
    <row r="333" spans="1:11" outlineLevel="2" x14ac:dyDescent="0.25">
      <c r="A333" s="1" t="s">
        <v>317</v>
      </c>
      <c r="B333" s="1" t="s">
        <v>319</v>
      </c>
      <c r="C333" s="8">
        <v>0</v>
      </c>
      <c r="D333" s="8">
        <v>2488.7269000000001</v>
      </c>
      <c r="E333" s="8">
        <v>96.300000000000011</v>
      </c>
      <c r="F333" s="8">
        <v>4425.6851999999999</v>
      </c>
      <c r="G333" s="8">
        <v>7010.7121000000006</v>
      </c>
      <c r="H333" s="8">
        <f>+'Current &amp; Proposed Revenues'!D333*1.08+'Current &amp; Proposed Revenues'!F333*8.54</f>
        <v>4976.2302</v>
      </c>
      <c r="I333" s="8">
        <f>(+'Current &amp; Proposed Revenues'!D333*0.79+'Current &amp; Proposed Revenues'!F333*2.14+'Current Revenues &amp; Distribution'!C333+'Current Revenues &amp; Distribution'!E333)*0.8</f>
        <v>1627.5855200000001</v>
      </c>
      <c r="J333" s="8">
        <f>(+'Current &amp; Proposed Revenues'!D333*0.79+'Current &amp; Proposed Revenues'!F333*2.14+'Current Revenues &amp; Distribution'!C333+'Current Revenues &amp; Distribution'!E333)*0.2</f>
        <v>406.89638000000002</v>
      </c>
      <c r="K333" s="8">
        <f t="shared" si="16"/>
        <v>7010.7121000000006</v>
      </c>
    </row>
    <row r="334" spans="1:11" outlineLevel="2" x14ac:dyDescent="0.25">
      <c r="A334" s="1" t="s">
        <v>317</v>
      </c>
      <c r="B334" s="1" t="s">
        <v>320</v>
      </c>
      <c r="C334" s="8">
        <v>49.77</v>
      </c>
      <c r="D334" s="8">
        <v>594.66000000000008</v>
      </c>
      <c r="E334" s="8">
        <v>85.600000000000009</v>
      </c>
      <c r="F334" s="8">
        <v>801</v>
      </c>
      <c r="G334" s="8">
        <v>1531.0300000000002</v>
      </c>
      <c r="H334" s="8">
        <f>+'Current &amp; Proposed Revenues'!D334*1.08+'Current &amp; Proposed Revenues'!F334*8.54</f>
        <v>983.93999999999983</v>
      </c>
      <c r="I334" s="8">
        <f>(+'Current &amp; Proposed Revenues'!D334*0.79+'Current &amp; Proposed Revenues'!F334*2.14+'Current Revenues &amp; Distribution'!C334+'Current Revenues &amp; Distribution'!E334)*0.8</f>
        <v>437.67200000000003</v>
      </c>
      <c r="J334" s="8">
        <f>(+'Current &amp; Proposed Revenues'!D334*0.79+'Current &amp; Proposed Revenues'!F334*2.14+'Current Revenues &amp; Distribution'!C334+'Current Revenues &amp; Distribution'!E334)*0.2</f>
        <v>109.41800000000001</v>
      </c>
      <c r="K334" s="8">
        <f t="shared" si="16"/>
        <v>1531.0299999999997</v>
      </c>
    </row>
    <row r="335" spans="1:11" outlineLevel="2" x14ac:dyDescent="0.25">
      <c r="A335" s="1" t="s">
        <v>317</v>
      </c>
      <c r="B335" s="1" t="s">
        <v>321</v>
      </c>
      <c r="C335" s="8">
        <v>564.8895</v>
      </c>
      <c r="D335" s="8">
        <v>1876.6197999999999</v>
      </c>
      <c r="E335" s="8">
        <v>680.32740000000013</v>
      </c>
      <c r="F335" s="8">
        <v>1755.6851999999999</v>
      </c>
      <c r="G335" s="8">
        <v>4877.5218999999997</v>
      </c>
      <c r="H335" s="8">
        <f>+'Current &amp; Proposed Revenues'!D335*1.08+'Current &amp; Proposed Revenues'!F335*8.54</f>
        <v>2487.7137999999995</v>
      </c>
      <c r="I335" s="8">
        <f>(+'Current &amp; Proposed Revenues'!D335*0.79+'Current &amp; Proposed Revenues'!F335*2.14+'Current Revenues &amp; Distribution'!C335+'Current Revenues &amp; Distribution'!E335)*0.8</f>
        <v>1911.8464800000002</v>
      </c>
      <c r="J335" s="8">
        <f>(+'Current &amp; Proposed Revenues'!D335*0.79+'Current &amp; Proposed Revenues'!F335*2.14+'Current Revenues &amp; Distribution'!C335+'Current Revenues &amp; Distribution'!E335)*0.2</f>
        <v>477.96162000000004</v>
      </c>
      <c r="K335" s="8">
        <f t="shared" si="16"/>
        <v>4877.5218999999997</v>
      </c>
    </row>
    <row r="336" spans="1:11" outlineLevel="2" x14ac:dyDescent="0.25">
      <c r="A336" s="1" t="s">
        <v>317</v>
      </c>
      <c r="B336" s="1" t="s">
        <v>322</v>
      </c>
      <c r="C336" s="8">
        <v>0</v>
      </c>
      <c r="D336" s="8">
        <v>88.507100000000008</v>
      </c>
      <c r="E336" s="8">
        <v>0</v>
      </c>
      <c r="F336" s="8">
        <v>0</v>
      </c>
      <c r="G336" s="8">
        <v>88.507100000000008</v>
      </c>
      <c r="H336" s="8">
        <f>+'Current &amp; Proposed Revenues'!D336*1.08+'Current &amp; Proposed Revenues'!F336*8.54</f>
        <v>51.116399999999999</v>
      </c>
      <c r="I336" s="8">
        <f>(+'Current &amp; Proposed Revenues'!D336*0.79+'Current &amp; Proposed Revenues'!F336*2.14+'Current Revenues &amp; Distribution'!C336+'Current Revenues &amp; Distribution'!E336)*0.8</f>
        <v>29.912560000000003</v>
      </c>
      <c r="J336" s="8">
        <f>(+'Current &amp; Proposed Revenues'!D336*0.79+'Current &amp; Proposed Revenues'!F336*2.14+'Current Revenues &amp; Distribution'!C336+'Current Revenues &amp; Distribution'!E336)*0.2</f>
        <v>7.4781400000000007</v>
      </c>
      <c r="K336" s="8">
        <f t="shared" si="16"/>
        <v>88.507099999999994</v>
      </c>
    </row>
    <row r="337" spans="1:11" outlineLevel="2" x14ac:dyDescent="0.25">
      <c r="A337" s="1" t="s">
        <v>317</v>
      </c>
      <c r="B337" s="1" t="s">
        <v>323</v>
      </c>
      <c r="C337" s="8">
        <v>39.5</v>
      </c>
      <c r="D337" s="8">
        <v>0</v>
      </c>
      <c r="E337" s="8">
        <v>0</v>
      </c>
      <c r="F337" s="8">
        <v>0</v>
      </c>
      <c r="G337" s="8">
        <v>39.5</v>
      </c>
      <c r="H337" s="8">
        <f>+'Current &amp; Proposed Revenues'!D337*1.08+'Current &amp; Proposed Revenues'!F337*8.54</f>
        <v>0</v>
      </c>
      <c r="I337" s="8">
        <f>(+'Current &amp; Proposed Revenues'!D337*0.79+'Current &amp; Proposed Revenues'!F337*2.14+'Current Revenues &amp; Distribution'!C337+'Current Revenues &amp; Distribution'!E337)*0.8</f>
        <v>31.6</v>
      </c>
      <c r="J337" s="8">
        <f>(+'Current &amp; Proposed Revenues'!D337*0.79+'Current &amp; Proposed Revenues'!F337*2.14+'Current Revenues &amp; Distribution'!C337+'Current Revenues &amp; Distribution'!E337)*0.2</f>
        <v>7.9</v>
      </c>
      <c r="K337" s="8">
        <f t="shared" si="16"/>
        <v>39.5</v>
      </c>
    </row>
    <row r="338" spans="1:11" outlineLevel="2" x14ac:dyDescent="0.25">
      <c r="A338" s="1" t="s">
        <v>317</v>
      </c>
      <c r="B338" s="1" t="s">
        <v>324</v>
      </c>
      <c r="C338" s="8">
        <v>56.176900000000003</v>
      </c>
      <c r="D338" s="8">
        <v>1606.3300000000002</v>
      </c>
      <c r="E338" s="8">
        <v>0</v>
      </c>
      <c r="F338" s="8">
        <v>1642.7975999999999</v>
      </c>
      <c r="G338" s="8">
        <v>3305.3045000000002</v>
      </c>
      <c r="H338" s="8">
        <f>+'Current &amp; Proposed Revenues'!D338*1.08+'Current &amp; Proposed Revenues'!F338*8.54</f>
        <v>2241.3427999999999</v>
      </c>
      <c r="I338" s="8">
        <f>(+'Current &amp; Proposed Revenues'!D338*0.79+'Current &amp; Proposed Revenues'!F338*2.14+'Current Revenues &amp; Distribution'!C338+'Current Revenues &amp; Distribution'!E338)*0.8</f>
        <v>851.1693600000001</v>
      </c>
      <c r="J338" s="8">
        <f>(+'Current &amp; Proposed Revenues'!D338*0.79+'Current &amp; Proposed Revenues'!F338*2.14+'Current Revenues &amp; Distribution'!C338+'Current Revenues &amp; Distribution'!E338)*0.2</f>
        <v>212.79234000000002</v>
      </c>
      <c r="K338" s="8">
        <f t="shared" si="16"/>
        <v>3305.3045000000002</v>
      </c>
    </row>
    <row r="339" spans="1:11" outlineLevel="2" x14ac:dyDescent="0.25">
      <c r="A339" s="1" t="s">
        <v>317</v>
      </c>
      <c r="B339" s="1" t="s">
        <v>325</v>
      </c>
      <c r="C339" s="8">
        <v>0</v>
      </c>
      <c r="D339" s="8">
        <v>33.660000000000004</v>
      </c>
      <c r="E339" s="8">
        <v>0</v>
      </c>
      <c r="F339" s="8">
        <v>0</v>
      </c>
      <c r="G339" s="8">
        <v>33.660000000000004</v>
      </c>
      <c r="H339" s="8">
        <f>+'Current &amp; Proposed Revenues'!D339*1.08+'Current &amp; Proposed Revenues'!F339*8.54</f>
        <v>19.440000000000001</v>
      </c>
      <c r="I339" s="8">
        <f>(+'Current &amp; Proposed Revenues'!D339*0.79+'Current &amp; Proposed Revenues'!F339*2.14+'Current Revenues &amp; Distribution'!C339+'Current Revenues &amp; Distribution'!E339)*0.8</f>
        <v>11.376000000000001</v>
      </c>
      <c r="J339" s="8">
        <f>(+'Current &amp; Proposed Revenues'!D339*0.79+'Current &amp; Proposed Revenues'!F339*2.14+'Current Revenues &amp; Distribution'!C339+'Current Revenues &amp; Distribution'!E339)*0.2</f>
        <v>2.8440000000000003</v>
      </c>
      <c r="K339" s="8">
        <f t="shared" ref="K339:K405" si="19">SUM(H339:J339)</f>
        <v>33.660000000000004</v>
      </c>
    </row>
    <row r="340" spans="1:11" outlineLevel="2" x14ac:dyDescent="0.25">
      <c r="A340" s="1" t="s">
        <v>317</v>
      </c>
      <c r="B340" s="1" t="s">
        <v>326</v>
      </c>
      <c r="C340" s="8">
        <v>126.4</v>
      </c>
      <c r="D340" s="8">
        <v>2709.7964299999999</v>
      </c>
      <c r="E340" s="8">
        <v>0</v>
      </c>
      <c r="F340" s="8">
        <v>9545.036399999999</v>
      </c>
      <c r="G340" s="8">
        <v>12381.232829999999</v>
      </c>
      <c r="H340" s="8">
        <f>+'Current &amp; Proposed Revenues'!D340*1.08+'Current &amp; Proposed Revenues'!F340*8.54</f>
        <v>9197.4703199999985</v>
      </c>
      <c r="I340" s="8">
        <f>(+'Current &amp; Proposed Revenues'!D340*0.79+'Current &amp; Proposed Revenues'!F340*2.14+'Current Revenues &amp; Distribution'!C340+'Current Revenues &amp; Distribution'!E340)*0.8</f>
        <v>2547.0100080000002</v>
      </c>
      <c r="J340" s="8">
        <f>(+'Current &amp; Proposed Revenues'!D340*0.79+'Current &amp; Proposed Revenues'!F340*2.14+'Current Revenues &amp; Distribution'!C340+'Current Revenues &amp; Distribution'!E340)*0.2</f>
        <v>636.75250200000005</v>
      </c>
      <c r="K340" s="8">
        <f t="shared" si="19"/>
        <v>12381.232829999997</v>
      </c>
    </row>
    <row r="341" spans="1:11" outlineLevel="2" x14ac:dyDescent="0.25">
      <c r="A341" s="1" t="s">
        <v>317</v>
      </c>
      <c r="B341" s="1" t="s">
        <v>327</v>
      </c>
      <c r="C341" s="8">
        <v>453.71280000000007</v>
      </c>
      <c r="D341" s="8">
        <v>1741.5497</v>
      </c>
      <c r="E341" s="8">
        <v>1434.6132</v>
      </c>
      <c r="F341" s="8">
        <v>8393.732399999999</v>
      </c>
      <c r="G341" s="8">
        <v>12023.608099999999</v>
      </c>
      <c r="H341" s="8">
        <f>+'Current &amp; Proposed Revenues'!D341*1.08+'Current &amp; Proposed Revenues'!F341*8.54</f>
        <v>7717.6569999999992</v>
      </c>
      <c r="I341" s="8">
        <f>(+'Current &amp; Proposed Revenues'!D341*0.79+'Current &amp; Proposed Revenues'!F341*2.14+'Current Revenues &amp; Distribution'!C341+'Current Revenues &amp; Distribution'!E341)*0.8</f>
        <v>3444.7608800000003</v>
      </c>
      <c r="J341" s="8">
        <f>(+'Current &amp; Proposed Revenues'!D341*0.79+'Current &amp; Proposed Revenues'!F341*2.14+'Current Revenues &amp; Distribution'!C341+'Current Revenues &amp; Distribution'!E341)*0.2</f>
        <v>861.19022000000007</v>
      </c>
      <c r="K341" s="8">
        <f t="shared" si="19"/>
        <v>12023.608099999999</v>
      </c>
    </row>
    <row r="342" spans="1:11" outlineLevel="2" x14ac:dyDescent="0.25">
      <c r="A342" s="1" t="s">
        <v>317</v>
      </c>
      <c r="B342" s="1" t="s">
        <v>328</v>
      </c>
      <c r="C342" s="8">
        <v>365.54090000000002</v>
      </c>
      <c r="D342" s="8">
        <v>2299.6194099999998</v>
      </c>
      <c r="E342" s="8">
        <v>85.600000000000009</v>
      </c>
      <c r="F342" s="8">
        <v>5803.5119999999997</v>
      </c>
      <c r="G342" s="8">
        <v>8554.2723100000003</v>
      </c>
      <c r="H342" s="8">
        <f>+'Current &amp; Proposed Revenues'!D342*1.08+'Current &amp; Proposed Revenues'!F342*8.54</f>
        <v>5968.7584399999996</v>
      </c>
      <c r="I342" s="8">
        <f>(+'Current &amp; Proposed Revenues'!D342*0.79+'Current &amp; Proposed Revenues'!F342*2.14+'Current Revenues &amp; Distribution'!C342+'Current Revenues &amp; Distribution'!E342)*0.8</f>
        <v>2068.4110959999998</v>
      </c>
      <c r="J342" s="8">
        <f>(+'Current &amp; Proposed Revenues'!D342*0.79+'Current &amp; Proposed Revenues'!F342*2.14+'Current Revenues &amp; Distribution'!C342+'Current Revenues &amp; Distribution'!E342)*0.2</f>
        <v>517.10277399999995</v>
      </c>
      <c r="K342" s="8">
        <f t="shared" si="19"/>
        <v>8554.2723100000003</v>
      </c>
    </row>
    <row r="343" spans="1:11" outlineLevel="2" x14ac:dyDescent="0.25">
      <c r="A343" s="1" t="s">
        <v>317</v>
      </c>
      <c r="B343" s="1" t="s">
        <v>329</v>
      </c>
      <c r="C343" s="8">
        <v>202.53230000000002</v>
      </c>
      <c r="D343" s="8">
        <v>2095.8398999999999</v>
      </c>
      <c r="E343" s="8">
        <v>51.36</v>
      </c>
      <c r="F343" s="8">
        <v>3189.0480000000002</v>
      </c>
      <c r="G343" s="8">
        <v>5538.7802000000001</v>
      </c>
      <c r="H343" s="8">
        <f>+'Current &amp; Proposed Revenues'!D343*1.08+'Current &amp; Proposed Revenues'!F343*8.54</f>
        <v>3760.4755999999998</v>
      </c>
      <c r="I343" s="8">
        <f>(+'Current &amp; Proposed Revenues'!D343*0.79+'Current &amp; Proposed Revenues'!F343*2.14+'Current Revenues &amp; Distribution'!C343+'Current Revenues &amp; Distribution'!E343)*0.8</f>
        <v>1422.6436800000001</v>
      </c>
      <c r="J343" s="8">
        <f>(+'Current &amp; Proposed Revenues'!D343*0.79+'Current &amp; Proposed Revenues'!F343*2.14+'Current Revenues &amp; Distribution'!C343+'Current Revenues &amp; Distribution'!E343)*0.2</f>
        <v>355.66092000000003</v>
      </c>
      <c r="K343" s="8">
        <f t="shared" si="19"/>
        <v>5538.7802000000001</v>
      </c>
    </row>
    <row r="344" spans="1:11" outlineLevel="2" x14ac:dyDescent="0.25">
      <c r="A344" s="1" t="s">
        <v>317</v>
      </c>
      <c r="B344" s="1" t="s">
        <v>330</v>
      </c>
      <c r="C344" s="8">
        <v>15.010000000000002</v>
      </c>
      <c r="D344" s="8">
        <v>1941.8454000000002</v>
      </c>
      <c r="E344" s="8">
        <v>0</v>
      </c>
      <c r="F344" s="8">
        <v>2242.7999999999997</v>
      </c>
      <c r="G344" s="8">
        <v>4199.6553999999996</v>
      </c>
      <c r="H344" s="8">
        <f>+'Current &amp; Proposed Revenues'!D344*1.08+'Current &amp; Proposed Revenues'!F344*8.54</f>
        <v>2914.8936000000003</v>
      </c>
      <c r="I344" s="8">
        <f>(+'Current &amp; Proposed Revenues'!D344*0.79+'Current &amp; Proposed Revenues'!F344*2.14+'Current Revenues &amp; Distribution'!C344+'Current Revenues &amp; Distribution'!E344)*0.8</f>
        <v>1027.8094400000002</v>
      </c>
      <c r="J344" s="8">
        <f>(+'Current &amp; Proposed Revenues'!D344*0.79+'Current &amp; Proposed Revenues'!F344*2.14+'Current Revenues &amp; Distribution'!C344+'Current Revenues &amp; Distribution'!E344)*0.2</f>
        <v>256.95236000000006</v>
      </c>
      <c r="K344" s="8">
        <f t="shared" si="19"/>
        <v>4199.6554000000006</v>
      </c>
    </row>
    <row r="345" spans="1:11" outlineLevel="2" x14ac:dyDescent="0.25">
      <c r="A345" s="1" t="s">
        <v>317</v>
      </c>
      <c r="B345" s="1" t="s">
        <v>331</v>
      </c>
      <c r="C345" s="8">
        <v>382.00450000000001</v>
      </c>
      <c r="D345" s="8">
        <v>1823.7923000000001</v>
      </c>
      <c r="E345" s="8">
        <v>0</v>
      </c>
      <c r="F345" s="8">
        <v>4601.5847999999996</v>
      </c>
      <c r="G345" s="8">
        <v>6807.3815999999997</v>
      </c>
      <c r="H345" s="8">
        <f>+'Current &amp; Proposed Revenues'!D345*1.08+'Current &amp; Proposed Revenues'!F345*8.54</f>
        <v>4732.8575999999994</v>
      </c>
      <c r="I345" s="8">
        <f>(+'Current &amp; Proposed Revenues'!D345*0.79+'Current &amp; Proposed Revenues'!F345*2.14+'Current Revenues &amp; Distribution'!C345+'Current Revenues &amp; Distribution'!E345)*0.8</f>
        <v>1659.6192000000003</v>
      </c>
      <c r="J345" s="8">
        <f>(+'Current &amp; Proposed Revenues'!D345*0.79+'Current &amp; Proposed Revenues'!F345*2.14+'Current Revenues &amp; Distribution'!C345+'Current Revenues &amp; Distribution'!E345)*0.2</f>
        <v>414.90480000000008</v>
      </c>
      <c r="K345" s="8">
        <f t="shared" si="19"/>
        <v>6807.3815999999997</v>
      </c>
    </row>
    <row r="346" spans="1:11" outlineLevel="2" x14ac:dyDescent="0.25">
      <c r="A346" s="1" t="s">
        <v>317</v>
      </c>
      <c r="B346" s="1" t="s">
        <v>332</v>
      </c>
      <c r="C346" s="8">
        <v>0</v>
      </c>
      <c r="D346" s="8">
        <v>0</v>
      </c>
      <c r="E346" s="8">
        <v>0</v>
      </c>
      <c r="F346" s="8">
        <v>213.6</v>
      </c>
      <c r="G346" s="8">
        <v>213.6</v>
      </c>
      <c r="H346" s="8">
        <f>+'Current &amp; Proposed Revenues'!D346*1.08+'Current &amp; Proposed Revenues'!F346*8.54</f>
        <v>170.79999999999998</v>
      </c>
      <c r="I346" s="8">
        <f>(+'Current &amp; Proposed Revenues'!D346*0.79+'Current &amp; Proposed Revenues'!F346*2.14+'Current Revenues &amp; Distribution'!C346+'Current Revenues &amp; Distribution'!E346)*0.8</f>
        <v>34.24</v>
      </c>
      <c r="J346" s="8">
        <f>(+'Current &amp; Proposed Revenues'!D346*0.79+'Current &amp; Proposed Revenues'!F346*2.14+'Current Revenues &amp; Distribution'!C346+'Current Revenues &amp; Distribution'!E346)*0.2</f>
        <v>8.56</v>
      </c>
      <c r="K346" s="8">
        <f t="shared" si="19"/>
        <v>213.6</v>
      </c>
    </row>
    <row r="347" spans="1:11" outlineLevel="2" x14ac:dyDescent="0.25">
      <c r="A347" s="1" t="s">
        <v>317</v>
      </c>
      <c r="B347" s="1" t="s">
        <v>333</v>
      </c>
      <c r="C347" s="8">
        <v>0</v>
      </c>
      <c r="D347" s="8">
        <v>0</v>
      </c>
      <c r="E347" s="8">
        <v>0</v>
      </c>
      <c r="F347" s="8">
        <v>566.04</v>
      </c>
      <c r="G347" s="8">
        <v>566.04</v>
      </c>
      <c r="H347" s="8">
        <f>+'Current &amp; Proposed Revenues'!D347*1.08+'Current &amp; Proposed Revenues'!F347*8.54</f>
        <v>452.61999999999995</v>
      </c>
      <c r="I347" s="8">
        <f>(+'Current &amp; Proposed Revenues'!D347*0.79+'Current &amp; Proposed Revenues'!F347*2.14+'Current Revenues &amp; Distribution'!C347+'Current Revenues &amp; Distribution'!E347)*0.8</f>
        <v>90.736000000000004</v>
      </c>
      <c r="J347" s="8">
        <f>(+'Current &amp; Proposed Revenues'!D347*0.79+'Current &amp; Proposed Revenues'!F347*2.14+'Current Revenues &amp; Distribution'!C347+'Current Revenues &amp; Distribution'!E347)*0.2</f>
        <v>22.684000000000001</v>
      </c>
      <c r="K347" s="8">
        <f t="shared" si="19"/>
        <v>566.04</v>
      </c>
    </row>
    <row r="348" spans="1:11" outlineLevel="2" x14ac:dyDescent="0.25">
      <c r="A348" s="1" t="s">
        <v>317</v>
      </c>
      <c r="B348" s="1" t="s">
        <v>334</v>
      </c>
      <c r="C348" s="8">
        <v>173.7131</v>
      </c>
      <c r="D348" s="8">
        <v>1448.876</v>
      </c>
      <c r="E348" s="8">
        <v>0</v>
      </c>
      <c r="F348" s="8">
        <v>6529.9655999999995</v>
      </c>
      <c r="G348" s="8">
        <v>8152.5546999999997</v>
      </c>
      <c r="H348" s="8">
        <f>+'Current &amp; Proposed Revenues'!D348*1.08+'Current &amp; Proposed Revenues'!F348*8.54</f>
        <v>6058.3107999999984</v>
      </c>
      <c r="I348" s="8">
        <f>(+'Current &amp; Proposed Revenues'!D348*0.79+'Current &amp; Proposed Revenues'!F348*2.14+'Current Revenues &amp; Distribution'!C348+'Current Revenues &amp; Distribution'!E348)*0.8</f>
        <v>1675.3951200000001</v>
      </c>
      <c r="J348" s="8">
        <f>(+'Current &amp; Proposed Revenues'!D348*0.79+'Current &amp; Proposed Revenues'!F348*2.14+'Current Revenues &amp; Distribution'!C348+'Current Revenues &amp; Distribution'!E348)*0.2</f>
        <v>418.84878000000003</v>
      </c>
      <c r="K348" s="8">
        <f t="shared" si="19"/>
        <v>8152.5546999999988</v>
      </c>
    </row>
    <row r="349" spans="1:11" outlineLevel="2" x14ac:dyDescent="0.25">
      <c r="A349" s="1" t="s">
        <v>317</v>
      </c>
      <c r="B349" s="1" t="s">
        <v>144</v>
      </c>
      <c r="C349" s="8">
        <v>0</v>
      </c>
      <c r="D349" s="8">
        <v>1065.1950100000001</v>
      </c>
      <c r="E349" s="8">
        <v>0</v>
      </c>
      <c r="F349" s="8">
        <v>3333.2814000000003</v>
      </c>
      <c r="G349" s="8">
        <v>4398.4764100000002</v>
      </c>
      <c r="H349" s="8">
        <f>+'Current &amp; Proposed Revenues'!D349*1.08+'Current &amp; Proposed Revenues'!F349*8.54</f>
        <v>3280.56954</v>
      </c>
      <c r="I349" s="8">
        <f>(+'Current &amp; Proposed Revenues'!D349*0.79+'Current &amp; Proposed Revenues'!F349*2.14+'Current Revenues &amp; Distribution'!C349+'Current Revenues &amp; Distribution'!E349)*0.8</f>
        <v>894.32549600000004</v>
      </c>
      <c r="J349" s="8">
        <f>(+'Current &amp; Proposed Revenues'!D349*0.79+'Current &amp; Proposed Revenues'!F349*2.14+'Current Revenues &amp; Distribution'!C349+'Current Revenues &amp; Distribution'!E349)*0.2</f>
        <v>223.58137400000001</v>
      </c>
      <c r="K349" s="8">
        <f t="shared" si="19"/>
        <v>4398.4764100000002</v>
      </c>
    </row>
    <row r="350" spans="1:11" outlineLevel="2" x14ac:dyDescent="0.25">
      <c r="A350" s="1" t="s">
        <v>317</v>
      </c>
      <c r="B350" s="1" t="s">
        <v>335</v>
      </c>
      <c r="C350" s="8">
        <v>407.30030000000005</v>
      </c>
      <c r="D350" s="8">
        <v>700.52070000000003</v>
      </c>
      <c r="E350" s="8">
        <v>621.37040000000002</v>
      </c>
      <c r="F350" s="8">
        <v>2265.5483999999997</v>
      </c>
      <c r="G350" s="8">
        <v>3994.7397999999998</v>
      </c>
      <c r="H350" s="8">
        <f>+'Current &amp; Proposed Revenues'!D350*1.08+'Current &amp; Proposed Revenues'!F350*8.54</f>
        <v>2216.1689999999999</v>
      </c>
      <c r="I350" s="8">
        <f>(+'Current &amp; Proposed Revenues'!D350*0.79+'Current &amp; Proposed Revenues'!F350*2.14+'Current Revenues &amp; Distribution'!C350+'Current Revenues &amp; Distribution'!E350)*0.8</f>
        <v>1422.8566400000002</v>
      </c>
      <c r="J350" s="8">
        <f>(+'Current &amp; Proposed Revenues'!D350*0.79+'Current &amp; Proposed Revenues'!F350*2.14+'Current Revenues &amp; Distribution'!C350+'Current Revenues &amp; Distribution'!E350)*0.2</f>
        <v>355.71416000000005</v>
      </c>
      <c r="K350" s="8">
        <f t="shared" si="19"/>
        <v>3994.7397999999998</v>
      </c>
    </row>
    <row r="351" spans="1:11" outlineLevel="1" x14ac:dyDescent="0.25">
      <c r="A351" s="23" t="s">
        <v>1259</v>
      </c>
      <c r="B351" s="22"/>
      <c r="C351" s="8">
        <f t="shared" ref="C351:K351" si="20">SUBTOTAL(9,C332:C350)</f>
        <v>2931.7705799999999</v>
      </c>
      <c r="D351" s="8">
        <f t="shared" si="20"/>
        <v>23652.263030000002</v>
      </c>
      <c r="E351" s="8">
        <f t="shared" si="20"/>
        <v>3055.1710000000003</v>
      </c>
      <c r="F351" s="8">
        <f t="shared" si="20"/>
        <v>57676.7526</v>
      </c>
      <c r="G351" s="8">
        <f t="shared" si="20"/>
        <v>87315.957209999979</v>
      </c>
      <c r="H351" s="8">
        <f t="shared" si="20"/>
        <v>59779.930820000001</v>
      </c>
      <c r="I351" s="8">
        <f t="shared" si="20"/>
        <v>22028.821112000009</v>
      </c>
      <c r="J351" s="8">
        <f t="shared" si="20"/>
        <v>5507.2052780000022</v>
      </c>
      <c r="K351" s="8">
        <f t="shared" si="20"/>
        <v>87315.957209999993</v>
      </c>
    </row>
    <row r="352" spans="1:11" outlineLevel="2" x14ac:dyDescent="0.25">
      <c r="A352" s="1" t="s">
        <v>336</v>
      </c>
      <c r="B352" s="1" t="s">
        <v>337</v>
      </c>
      <c r="C352" s="8">
        <v>60.8063</v>
      </c>
      <c r="D352" s="8">
        <v>299.20000000000005</v>
      </c>
      <c r="E352" s="8">
        <v>0</v>
      </c>
      <c r="F352" s="8">
        <v>0</v>
      </c>
      <c r="G352" s="8">
        <v>360.00630000000007</v>
      </c>
      <c r="H352" s="8">
        <f>+'Current &amp; Proposed Revenues'!D352*1.08+'Current &amp; Proposed Revenues'!F352*8.54</f>
        <v>172.8</v>
      </c>
      <c r="I352" s="8">
        <f>(+'Current &amp; Proposed Revenues'!D352*0.79+'Current &amp; Proposed Revenues'!F352*2.14+'Current Revenues &amp; Distribution'!C352+'Current Revenues &amp; Distribution'!E352)*0.8</f>
        <v>149.76504</v>
      </c>
      <c r="J352" s="8">
        <f>(+'Current &amp; Proposed Revenues'!D352*0.79+'Current &amp; Proposed Revenues'!F352*2.14+'Current Revenues &amp; Distribution'!C352+'Current Revenues &amp; Distribution'!E352)*0.2</f>
        <v>37.44126</v>
      </c>
      <c r="K352" s="8">
        <f t="shared" si="19"/>
        <v>360.00630000000001</v>
      </c>
    </row>
    <row r="353" spans="1:11" outlineLevel="2" x14ac:dyDescent="0.25">
      <c r="A353" s="1" t="s">
        <v>336</v>
      </c>
      <c r="B353" s="1" t="s">
        <v>338</v>
      </c>
      <c r="C353" s="8">
        <v>2893.7305000000001</v>
      </c>
      <c r="D353" s="8">
        <v>1454.5982000000001</v>
      </c>
      <c r="E353" s="8">
        <v>502.90000000000003</v>
      </c>
      <c r="F353" s="8">
        <v>2883.6</v>
      </c>
      <c r="G353" s="8">
        <v>7734.8287</v>
      </c>
      <c r="H353" s="8">
        <f>+'Current &amp; Proposed Revenues'!D353*1.08+'Current &amp; Proposed Revenues'!F353*8.54</f>
        <v>3145.8887999999997</v>
      </c>
      <c r="I353" s="8">
        <f>(+'Current &amp; Proposed Revenues'!D353*0.79+'Current &amp; Proposed Revenues'!F353*2.14+'Current Revenues &amp; Distribution'!C353+'Current Revenues &amp; Distribution'!E353)*0.8</f>
        <v>3671.1519200000002</v>
      </c>
      <c r="J353" s="8">
        <f>(+'Current &amp; Proposed Revenues'!D353*0.79+'Current &amp; Proposed Revenues'!F353*2.14+'Current Revenues &amp; Distribution'!C353+'Current Revenues &amp; Distribution'!E353)*0.2</f>
        <v>917.78798000000006</v>
      </c>
      <c r="K353" s="8">
        <f t="shared" si="19"/>
        <v>7734.8287</v>
      </c>
    </row>
    <row r="354" spans="1:11" outlineLevel="2" x14ac:dyDescent="0.25">
      <c r="A354" s="1" t="s">
        <v>336</v>
      </c>
      <c r="B354" s="1" t="s">
        <v>339</v>
      </c>
      <c r="C354" s="8">
        <v>158</v>
      </c>
      <c r="D354" s="8">
        <v>674.32200000000012</v>
      </c>
      <c r="E354" s="8">
        <v>220.09899999999999</v>
      </c>
      <c r="F354" s="8">
        <v>1007.0172</v>
      </c>
      <c r="G354" s="8">
        <v>2059.4382000000001</v>
      </c>
      <c r="H354" s="8">
        <f>+'Current &amp; Proposed Revenues'!D354*1.08+'Current &amp; Proposed Revenues'!F354*8.54</f>
        <v>1194.6846</v>
      </c>
      <c r="I354" s="8">
        <f>(+'Current &amp; Proposed Revenues'!D354*0.79+'Current &amp; Proposed Revenues'!F354*2.14+'Current Revenues &amp; Distribution'!C354+'Current Revenues &amp; Distribution'!E354)*0.8</f>
        <v>691.80288000000007</v>
      </c>
      <c r="J354" s="8">
        <f>(+'Current &amp; Proposed Revenues'!D354*0.79+'Current &amp; Proposed Revenues'!F354*2.14+'Current Revenues &amp; Distribution'!C354+'Current Revenues &amp; Distribution'!E354)*0.2</f>
        <v>172.95072000000002</v>
      </c>
      <c r="K354" s="8">
        <f t="shared" si="19"/>
        <v>2059.4382000000001</v>
      </c>
    </row>
    <row r="355" spans="1:11" outlineLevel="2" x14ac:dyDescent="0.25">
      <c r="A355" s="1" t="s">
        <v>336</v>
      </c>
      <c r="B355" s="1" t="s">
        <v>340</v>
      </c>
      <c r="C355" s="8">
        <v>520.61</v>
      </c>
      <c r="D355" s="8">
        <v>990.10890000000006</v>
      </c>
      <c r="E355" s="8">
        <v>256.8</v>
      </c>
      <c r="F355" s="8">
        <v>5724.48</v>
      </c>
      <c r="G355" s="8">
        <v>7491.9988999999996</v>
      </c>
      <c r="H355" s="8">
        <f>+'Current &amp; Proposed Revenues'!D355*1.08+'Current &amp; Proposed Revenues'!F355*8.54</f>
        <v>5149.2675999999992</v>
      </c>
      <c r="I355" s="8">
        <f>(+'Current &amp; Proposed Revenues'!D355*0.79+'Current &amp; Proposed Revenues'!F355*2.14+'Current Revenues &amp; Distribution'!C355+'Current Revenues &amp; Distribution'!E355)*0.8</f>
        <v>1874.1850400000003</v>
      </c>
      <c r="J355" s="8">
        <f>(+'Current &amp; Proposed Revenues'!D355*0.79+'Current &amp; Proposed Revenues'!F355*2.14+'Current Revenues &amp; Distribution'!C355+'Current Revenues &amp; Distribution'!E355)*0.2</f>
        <v>468.54626000000007</v>
      </c>
      <c r="K355" s="8">
        <f t="shared" si="19"/>
        <v>7491.9988999999996</v>
      </c>
    </row>
    <row r="356" spans="1:11" outlineLevel="2" x14ac:dyDescent="0.25">
      <c r="A356" s="1" t="s">
        <v>336</v>
      </c>
      <c r="B356" s="1" t="s">
        <v>341</v>
      </c>
      <c r="C356" s="8">
        <v>1143.2564000000002</v>
      </c>
      <c r="D356" s="8">
        <v>4284.5439999999999</v>
      </c>
      <c r="E356" s="8">
        <v>2067.2400000000002</v>
      </c>
      <c r="F356" s="8">
        <v>17013.239999999998</v>
      </c>
      <c r="G356" s="8">
        <v>24508.280399999996</v>
      </c>
      <c r="H356" s="8">
        <f>+'Current &amp; Proposed Revenues'!D356*1.08+'Current &amp; Proposed Revenues'!F356*8.54</f>
        <v>16078.716</v>
      </c>
      <c r="I356" s="8">
        <f>(+'Current &amp; Proposed Revenues'!D356*0.79+'Current &amp; Proposed Revenues'!F356*2.14+'Current Revenues &amp; Distribution'!C356+'Current Revenues &amp; Distribution'!E356)*0.8</f>
        <v>6743.6515200000013</v>
      </c>
      <c r="J356" s="8">
        <f>(+'Current &amp; Proposed Revenues'!D356*0.79+'Current &amp; Proposed Revenues'!F356*2.14+'Current Revenues &amp; Distribution'!C356+'Current Revenues &amp; Distribution'!E356)*0.2</f>
        <v>1685.9128800000003</v>
      </c>
      <c r="K356" s="8">
        <f t="shared" si="19"/>
        <v>24508.2804</v>
      </c>
    </row>
    <row r="357" spans="1:11" outlineLevel="2" x14ac:dyDescent="0.25">
      <c r="A357" s="1" t="s">
        <v>336</v>
      </c>
      <c r="B357" s="1" t="s">
        <v>28</v>
      </c>
      <c r="C357" s="8">
        <v>3572.4432000000002</v>
      </c>
      <c r="D357" s="8">
        <v>2694.5952000000002</v>
      </c>
      <c r="E357" s="8">
        <v>1316.8490000000002</v>
      </c>
      <c r="F357" s="8">
        <v>4611.4103999999998</v>
      </c>
      <c r="G357" s="8">
        <v>12195.2978</v>
      </c>
      <c r="H357" s="8">
        <f>+'Current &amp; Proposed Revenues'!D357*1.08+'Current &amp; Proposed Revenues'!F357*8.54</f>
        <v>5243.637999999999</v>
      </c>
      <c r="I357" s="8">
        <f>(+'Current &amp; Proposed Revenues'!D357*0.79+'Current &amp; Proposed Revenues'!F357*2.14+'Current Revenues &amp; Distribution'!C357+'Current Revenues &amp; Distribution'!E357)*0.8</f>
        <v>5561.3278400000008</v>
      </c>
      <c r="J357" s="8">
        <f>(+'Current &amp; Proposed Revenues'!D357*0.79+'Current &amp; Proposed Revenues'!F357*2.14+'Current Revenues &amp; Distribution'!C357+'Current Revenues &amp; Distribution'!E357)*0.2</f>
        <v>1390.3319600000002</v>
      </c>
      <c r="K357" s="8">
        <f t="shared" si="19"/>
        <v>12195.2978</v>
      </c>
    </row>
    <row r="358" spans="1:11" outlineLevel="2" x14ac:dyDescent="0.25">
      <c r="A358" s="1" t="s">
        <v>336</v>
      </c>
      <c r="B358" s="1" t="s">
        <v>342</v>
      </c>
      <c r="C358" s="8">
        <v>455.83000000000004</v>
      </c>
      <c r="D358" s="8">
        <v>149.60000000000002</v>
      </c>
      <c r="E358" s="8">
        <v>150.9984</v>
      </c>
      <c r="F358" s="8">
        <v>694.19999999999993</v>
      </c>
      <c r="G358" s="8">
        <v>1450.6284000000001</v>
      </c>
      <c r="H358" s="8">
        <f>+'Current &amp; Proposed Revenues'!D358*1.08+'Current &amp; Proposed Revenues'!F358*8.54</f>
        <v>641.49999999999989</v>
      </c>
      <c r="I358" s="8">
        <f>(+'Current &amp; Proposed Revenues'!D358*0.79+'Current &amp; Proposed Revenues'!F358*2.14+'Current Revenues &amp; Distribution'!C358+'Current Revenues &amp; Distribution'!E358)*0.8</f>
        <v>647.30272000000014</v>
      </c>
      <c r="J358" s="8">
        <f>(+'Current &amp; Proposed Revenues'!D358*0.79+'Current &amp; Proposed Revenues'!F358*2.14+'Current Revenues &amp; Distribution'!C358+'Current Revenues &amp; Distribution'!E358)*0.2</f>
        <v>161.82568000000003</v>
      </c>
      <c r="K358" s="8">
        <f t="shared" si="19"/>
        <v>1450.6284000000001</v>
      </c>
    </row>
    <row r="359" spans="1:11" outlineLevel="2" x14ac:dyDescent="0.25">
      <c r="A359" s="1" t="s">
        <v>336</v>
      </c>
      <c r="B359" s="1" t="s">
        <v>343</v>
      </c>
      <c r="C359" s="8">
        <v>579.2912</v>
      </c>
      <c r="D359" s="8">
        <v>514.68010000000004</v>
      </c>
      <c r="E359" s="8">
        <v>43373.092000000004</v>
      </c>
      <c r="F359" s="8">
        <v>4111.8</v>
      </c>
      <c r="G359" s="8">
        <v>48578.863300000005</v>
      </c>
      <c r="H359" s="8">
        <f>+'Current &amp; Proposed Revenues'!D359*1.08+'Current &amp; Proposed Revenues'!F359*8.54</f>
        <v>3585.1483999999996</v>
      </c>
      <c r="I359" s="8">
        <f>(+'Current &amp; Proposed Revenues'!D359*0.79+'Current &amp; Proposed Revenues'!F359*2.14+'Current Revenues &amp; Distribution'!C359+'Current Revenues &amp; Distribution'!E359)*0.8</f>
        <v>35994.971920000004</v>
      </c>
      <c r="J359" s="8">
        <f>(+'Current &amp; Proposed Revenues'!D359*0.79+'Current &amp; Proposed Revenues'!F359*2.14+'Current Revenues &amp; Distribution'!C359+'Current Revenues &amp; Distribution'!E359)*0.2</f>
        <v>8998.7429800000009</v>
      </c>
      <c r="K359" s="8">
        <f t="shared" si="19"/>
        <v>48578.863300000005</v>
      </c>
    </row>
    <row r="360" spans="1:11" outlineLevel="2" x14ac:dyDescent="0.25">
      <c r="A360" s="1" t="s">
        <v>336</v>
      </c>
      <c r="B360" s="1" t="s">
        <v>344</v>
      </c>
      <c r="C360" s="8">
        <v>0</v>
      </c>
      <c r="D360" s="8">
        <v>0</v>
      </c>
      <c r="E360" s="8">
        <v>0</v>
      </c>
      <c r="F360" s="8">
        <v>1569.96</v>
      </c>
      <c r="G360" s="8">
        <v>1569.96</v>
      </c>
      <c r="H360" s="8">
        <f>+'Current &amp; Proposed Revenues'!D360*1.08+'Current &amp; Proposed Revenues'!F360*8.54</f>
        <v>1255.3799999999999</v>
      </c>
      <c r="I360" s="8">
        <f>(+'Current &amp; Proposed Revenues'!D360*0.79+'Current &amp; Proposed Revenues'!F360*2.14+'Current Revenues &amp; Distribution'!C360+'Current Revenues &amp; Distribution'!E360)*0.8</f>
        <v>251.66400000000004</v>
      </c>
      <c r="J360" s="8">
        <f>(+'Current &amp; Proposed Revenues'!D360*0.79+'Current &amp; Proposed Revenues'!F360*2.14+'Current Revenues &amp; Distribution'!C360+'Current Revenues &amp; Distribution'!E360)*0.2</f>
        <v>62.916000000000011</v>
      </c>
      <c r="K360" s="8">
        <f t="shared" si="19"/>
        <v>1569.9599999999998</v>
      </c>
    </row>
    <row r="361" spans="1:11" outlineLevel="2" x14ac:dyDescent="0.25">
      <c r="A361" s="1" t="s">
        <v>336</v>
      </c>
      <c r="B361" s="1" t="s">
        <v>345</v>
      </c>
      <c r="C361" s="8">
        <v>237</v>
      </c>
      <c r="D361" s="8">
        <v>517.99</v>
      </c>
      <c r="E361" s="8">
        <v>214</v>
      </c>
      <c r="F361" s="8">
        <v>1920.6912</v>
      </c>
      <c r="G361" s="8">
        <v>2889.6812</v>
      </c>
      <c r="H361" s="8">
        <f>+'Current &amp; Proposed Revenues'!D361*1.08+'Current &amp; Proposed Revenues'!F361*8.54</f>
        <v>1834.9936</v>
      </c>
      <c r="I361" s="8">
        <f>(+'Current &amp; Proposed Revenues'!D361*0.79+'Current &amp; Proposed Revenues'!F361*2.14+'Current Revenues &amp; Distribution'!C361+'Current Revenues &amp; Distribution'!E361)*0.8</f>
        <v>843.75008000000025</v>
      </c>
      <c r="J361" s="8">
        <f>(+'Current &amp; Proposed Revenues'!D361*0.79+'Current &amp; Proposed Revenues'!F361*2.14+'Current Revenues &amp; Distribution'!C361+'Current Revenues &amp; Distribution'!E361)*0.2</f>
        <v>210.93752000000006</v>
      </c>
      <c r="K361" s="8">
        <f t="shared" si="19"/>
        <v>2889.6812000000004</v>
      </c>
    </row>
    <row r="362" spans="1:11" outlineLevel="2" x14ac:dyDescent="0.25">
      <c r="A362" s="1" t="s">
        <v>336</v>
      </c>
      <c r="B362" s="1" t="s">
        <v>346</v>
      </c>
      <c r="C362" s="8">
        <v>0</v>
      </c>
      <c r="D362" s="8">
        <v>74.800000000000011</v>
      </c>
      <c r="E362" s="8">
        <v>211.86</v>
      </c>
      <c r="F362" s="8">
        <v>833.04</v>
      </c>
      <c r="G362" s="8">
        <v>1119.7</v>
      </c>
      <c r="H362" s="8">
        <f>+'Current &amp; Proposed Revenues'!D362*1.08+'Current &amp; Proposed Revenues'!F362*8.54</f>
        <v>709.31999999999994</v>
      </c>
      <c r="I362" s="8">
        <f>(+'Current &amp; Proposed Revenues'!D362*0.79+'Current &amp; Proposed Revenues'!F362*2.14+'Current Revenues &amp; Distribution'!C362+'Current Revenues &amp; Distribution'!E362)*0.8</f>
        <v>328.30400000000003</v>
      </c>
      <c r="J362" s="8">
        <f>(+'Current &amp; Proposed Revenues'!D362*0.79+'Current &amp; Proposed Revenues'!F362*2.14+'Current Revenues &amp; Distribution'!C362+'Current Revenues &amp; Distribution'!E362)*0.2</f>
        <v>82.076000000000008</v>
      </c>
      <c r="K362" s="8">
        <f t="shared" si="19"/>
        <v>1119.7</v>
      </c>
    </row>
    <row r="363" spans="1:11" outlineLevel="2" x14ac:dyDescent="0.25">
      <c r="A363" s="1" t="s">
        <v>336</v>
      </c>
      <c r="B363" s="1" t="s">
        <v>137</v>
      </c>
      <c r="C363" s="8">
        <v>1913.6249</v>
      </c>
      <c r="D363" s="8">
        <v>995.98070000000007</v>
      </c>
      <c r="E363" s="8">
        <v>1576.8162000000002</v>
      </c>
      <c r="F363" s="8">
        <v>4618.6727999999994</v>
      </c>
      <c r="G363" s="8">
        <v>9105.0946000000004</v>
      </c>
      <c r="H363" s="8">
        <f>+'Current &amp; Proposed Revenues'!D363*1.08+'Current &amp; Proposed Revenues'!F363*8.54</f>
        <v>4268.4272000000001</v>
      </c>
      <c r="I363" s="8">
        <f>(+'Current &amp; Proposed Revenues'!D363*0.79+'Current &amp; Proposed Revenues'!F363*2.14+'Current Revenues &amp; Distribution'!C363+'Current Revenues &amp; Distribution'!E363)*0.8</f>
        <v>3869.3339200000005</v>
      </c>
      <c r="J363" s="8">
        <f>(+'Current &amp; Proposed Revenues'!D363*0.79+'Current &amp; Proposed Revenues'!F363*2.14+'Current Revenues &amp; Distribution'!C363+'Current Revenues &amp; Distribution'!E363)*0.2</f>
        <v>967.33348000000012</v>
      </c>
      <c r="K363" s="8">
        <f t="shared" si="19"/>
        <v>9105.0946000000004</v>
      </c>
    </row>
    <row r="364" spans="1:11" outlineLevel="2" x14ac:dyDescent="0.25">
      <c r="A364" s="1" t="s">
        <v>336</v>
      </c>
      <c r="B364" s="1" t="s">
        <v>347</v>
      </c>
      <c r="C364" s="8">
        <v>535.21710000000007</v>
      </c>
      <c r="D364" s="8">
        <v>224.4</v>
      </c>
      <c r="E364" s="8">
        <v>0</v>
      </c>
      <c r="F364" s="8">
        <v>0</v>
      </c>
      <c r="G364" s="8">
        <v>759.61710000000005</v>
      </c>
      <c r="H364" s="8">
        <f>+'Current &amp; Proposed Revenues'!D364*1.08+'Current &amp; Proposed Revenues'!F364*8.54</f>
        <v>129.60000000000002</v>
      </c>
      <c r="I364" s="8">
        <f>(+'Current &amp; Proposed Revenues'!D364*0.79+'Current &amp; Proposed Revenues'!F364*2.14+'Current Revenues &amp; Distribution'!C364+'Current Revenues &amp; Distribution'!E364)*0.8</f>
        <v>504.01368000000002</v>
      </c>
      <c r="J364" s="8">
        <f>(+'Current &amp; Proposed Revenues'!D364*0.79+'Current &amp; Proposed Revenues'!F364*2.14+'Current Revenues &amp; Distribution'!C364+'Current Revenues &amp; Distribution'!E364)*0.2</f>
        <v>126.00342000000001</v>
      </c>
      <c r="K364" s="8">
        <f t="shared" si="19"/>
        <v>759.61710000000005</v>
      </c>
    </row>
    <row r="365" spans="1:11" outlineLevel="2" x14ac:dyDescent="0.25">
      <c r="A365" s="1" t="s">
        <v>336</v>
      </c>
      <c r="B365" s="1" t="s">
        <v>348</v>
      </c>
      <c r="C365" s="8">
        <v>2361.2388999999998</v>
      </c>
      <c r="D365" s="8">
        <v>1917.9842000000003</v>
      </c>
      <c r="E365" s="8">
        <v>1354.6200000000001</v>
      </c>
      <c r="F365" s="8">
        <v>3467.2619999999997</v>
      </c>
      <c r="G365" s="8">
        <v>9101.1051000000007</v>
      </c>
      <c r="H365" s="8">
        <f>+'Current &amp; Proposed Revenues'!D365*1.08+'Current &amp; Proposed Revenues'!F365*8.54</f>
        <v>3880.2237999999998</v>
      </c>
      <c r="I365" s="8">
        <f>(+'Current &amp; Proposed Revenues'!D365*0.79+'Current &amp; Proposed Revenues'!F365*2.14+'Current Revenues &amp; Distribution'!C365+'Current Revenues &amp; Distribution'!E365)*0.8</f>
        <v>4176.7050399999998</v>
      </c>
      <c r="J365" s="8">
        <f>(+'Current &amp; Proposed Revenues'!D365*0.79+'Current &amp; Proposed Revenues'!F365*2.14+'Current Revenues &amp; Distribution'!C365+'Current Revenues &amp; Distribution'!E365)*0.2</f>
        <v>1044.17626</v>
      </c>
      <c r="K365" s="8">
        <f t="shared" si="19"/>
        <v>9101.1050999999989</v>
      </c>
    </row>
    <row r="366" spans="1:11" outlineLevel="2" x14ac:dyDescent="0.25">
      <c r="A366" s="1" t="s">
        <v>336</v>
      </c>
      <c r="B366" s="1" t="s">
        <v>349</v>
      </c>
      <c r="C366" s="8">
        <v>62.702300000000008</v>
      </c>
      <c r="D366" s="8">
        <v>500.58030000000002</v>
      </c>
      <c r="E366" s="8">
        <v>174.41</v>
      </c>
      <c r="F366" s="8">
        <v>4186.5599999999995</v>
      </c>
      <c r="G366" s="8">
        <v>4924.2525999999998</v>
      </c>
      <c r="H366" s="8">
        <f>+'Current &amp; Proposed Revenues'!D366*1.08+'Current &amp; Proposed Revenues'!F366*8.54</f>
        <v>3636.7851999999998</v>
      </c>
      <c r="I366" s="8">
        <f>(+'Current &amp; Proposed Revenues'!D366*0.79+'Current &amp; Proposed Revenues'!F366*2.14+'Current Revenues &amp; Distribution'!C366+'Current Revenues &amp; Distribution'!E366)*0.8</f>
        <v>1029.9739200000001</v>
      </c>
      <c r="J366" s="8">
        <f>(+'Current &amp; Proposed Revenues'!D366*0.79+'Current &amp; Proposed Revenues'!F366*2.14+'Current Revenues &amp; Distribution'!C366+'Current Revenues &amp; Distribution'!E366)*0.2</f>
        <v>257.49348000000003</v>
      </c>
      <c r="K366" s="8">
        <f t="shared" si="19"/>
        <v>4924.2525999999998</v>
      </c>
    </row>
    <row r="367" spans="1:11" outlineLevel="2" x14ac:dyDescent="0.25">
      <c r="A367" s="1" t="s">
        <v>336</v>
      </c>
      <c r="B367" s="1" t="s">
        <v>350</v>
      </c>
      <c r="C367" s="8">
        <v>964.15550000000007</v>
      </c>
      <c r="D367" s="8">
        <v>696.38800000000003</v>
      </c>
      <c r="E367" s="8">
        <v>33.597999999999999</v>
      </c>
      <c r="F367" s="8">
        <v>0</v>
      </c>
      <c r="G367" s="8">
        <v>1694.1415000000002</v>
      </c>
      <c r="H367" s="8">
        <f>+'Current &amp; Proposed Revenues'!D367*1.08+'Current &amp; Proposed Revenues'!F367*8.54</f>
        <v>402.19200000000001</v>
      </c>
      <c r="I367" s="8">
        <f>(+'Current &amp; Proposed Revenues'!D367*0.79+'Current &amp; Proposed Revenues'!F367*2.14+'Current Revenues &amp; Distribution'!C367+'Current Revenues &amp; Distribution'!E367)*0.8</f>
        <v>1033.5596</v>
      </c>
      <c r="J367" s="8">
        <f>(+'Current &amp; Proposed Revenues'!D367*0.79+'Current &amp; Proposed Revenues'!F367*2.14+'Current Revenues &amp; Distribution'!C367+'Current Revenues &amp; Distribution'!E367)*0.2</f>
        <v>258.38990000000001</v>
      </c>
      <c r="K367" s="8">
        <f t="shared" si="19"/>
        <v>1694.1415000000002</v>
      </c>
    </row>
    <row r="368" spans="1:11" outlineLevel="2" x14ac:dyDescent="0.25">
      <c r="A368" s="1" t="s">
        <v>336</v>
      </c>
      <c r="B368" s="1" t="s">
        <v>351</v>
      </c>
      <c r="C368" s="8">
        <v>11009.0213</v>
      </c>
      <c r="D368" s="8">
        <v>3250.1348000000003</v>
      </c>
      <c r="E368" s="8">
        <v>2101.48</v>
      </c>
      <c r="F368" s="8">
        <v>14695.466399999999</v>
      </c>
      <c r="G368" s="8">
        <v>31056.102500000001</v>
      </c>
      <c r="H368" s="8">
        <f>+'Current &amp; Proposed Revenues'!D368*1.08+'Current &amp; Proposed Revenues'!F368*8.54</f>
        <v>13627.952399999998</v>
      </c>
      <c r="I368" s="8">
        <f>(+'Current &amp; Proposed Revenues'!D368*0.79+'Current &amp; Proposed Revenues'!F368*2.14+'Current Revenues &amp; Distribution'!C368+'Current Revenues &amp; Distribution'!E368)*0.8</f>
        <v>13942.52008</v>
      </c>
      <c r="J368" s="8">
        <f>(+'Current &amp; Proposed Revenues'!D368*0.79+'Current &amp; Proposed Revenues'!F368*2.14+'Current Revenues &amp; Distribution'!C368+'Current Revenues &amp; Distribution'!E368)*0.2</f>
        <v>3485.6300200000001</v>
      </c>
      <c r="K368" s="8">
        <f t="shared" si="19"/>
        <v>31056.102499999997</v>
      </c>
    </row>
    <row r="369" spans="1:11" outlineLevel="1" x14ac:dyDescent="0.25">
      <c r="A369" s="23" t="s">
        <v>1258</v>
      </c>
      <c r="B369" s="22"/>
      <c r="C369" s="8">
        <f t="shared" ref="C369:K369" si="21">SUBTOTAL(9,C352:C368)</f>
        <v>26466.927600000003</v>
      </c>
      <c r="D369" s="8">
        <f t="shared" si="21"/>
        <v>19239.9064</v>
      </c>
      <c r="E369" s="8">
        <f t="shared" si="21"/>
        <v>53554.762600000016</v>
      </c>
      <c r="F369" s="8">
        <f t="shared" si="21"/>
        <v>67337.400000000009</v>
      </c>
      <c r="G369" s="8">
        <f t="shared" si="21"/>
        <v>166598.99660000001</v>
      </c>
      <c r="H369" s="8">
        <f t="shared" si="21"/>
        <v>64956.517599999992</v>
      </c>
      <c r="I369" s="8">
        <f t="shared" si="21"/>
        <v>81313.983199999988</v>
      </c>
      <c r="J369" s="8">
        <f t="shared" si="21"/>
        <v>20328.495799999997</v>
      </c>
      <c r="K369" s="8">
        <f t="shared" si="21"/>
        <v>166598.99660000001</v>
      </c>
    </row>
    <row r="370" spans="1:11" outlineLevel="2" x14ac:dyDescent="0.25">
      <c r="A370" s="1" t="s">
        <v>352</v>
      </c>
      <c r="B370" s="1" t="s">
        <v>353</v>
      </c>
      <c r="C370" s="8">
        <v>0</v>
      </c>
      <c r="D370" s="8">
        <v>125.29</v>
      </c>
      <c r="E370" s="8">
        <v>0</v>
      </c>
      <c r="F370" s="8">
        <v>0</v>
      </c>
      <c r="G370" s="8">
        <v>125.29</v>
      </c>
      <c r="H370" s="8">
        <f>+'Current &amp; Proposed Revenues'!D370*1.08+'Current &amp; Proposed Revenues'!F370*8.54</f>
        <v>72.36</v>
      </c>
      <c r="I370" s="8">
        <f>(+'Current &amp; Proposed Revenues'!D370*0.79+'Current &amp; Proposed Revenues'!F370*2.14+'Current Revenues &amp; Distribution'!C370+'Current Revenues &amp; Distribution'!E370)*0.8</f>
        <v>42.344000000000001</v>
      </c>
      <c r="J370" s="8">
        <f>(+'Current &amp; Proposed Revenues'!D370*0.79+'Current &amp; Proposed Revenues'!F370*2.14+'Current Revenues &amp; Distribution'!C370+'Current Revenues &amp; Distribution'!E370)*0.2</f>
        <v>10.586</v>
      </c>
      <c r="K370" s="8">
        <f t="shared" si="19"/>
        <v>125.29</v>
      </c>
    </row>
    <row r="371" spans="1:11" outlineLevel="2" x14ac:dyDescent="0.25">
      <c r="A371" s="1" t="s">
        <v>352</v>
      </c>
      <c r="B371" s="1" t="s">
        <v>354</v>
      </c>
      <c r="C371" s="8">
        <v>60.040000000000006</v>
      </c>
      <c r="D371" s="8">
        <v>799.81770000000006</v>
      </c>
      <c r="E371" s="8">
        <v>783.11160000000007</v>
      </c>
      <c r="F371" s="8">
        <v>10109.474400000001</v>
      </c>
      <c r="G371" s="8">
        <v>11752.443700000002</v>
      </c>
      <c r="H371" s="8">
        <f>+'Current &amp; Proposed Revenues'!D371*1.08+'Current &amp; Proposed Revenues'!F371*8.54</f>
        <v>8545.7199999999993</v>
      </c>
      <c r="I371" s="8">
        <f>(+'Current &amp; Proposed Revenues'!D371*0.79+'Current &amp; Proposed Revenues'!F371*2.14+'Current Revenues &amp; Distribution'!C371+'Current Revenues &amp; Distribution'!E371)*0.8</f>
        <v>2565.3789600000005</v>
      </c>
      <c r="J371" s="8">
        <f>(+'Current &amp; Proposed Revenues'!D371*0.79+'Current &amp; Proposed Revenues'!F371*2.14+'Current Revenues &amp; Distribution'!C371+'Current Revenues &amp; Distribution'!E371)*0.2</f>
        <v>641.34474000000012</v>
      </c>
      <c r="K371" s="8">
        <f t="shared" si="19"/>
        <v>11752.4437</v>
      </c>
    </row>
    <row r="372" spans="1:11" outlineLevel="2" x14ac:dyDescent="0.25">
      <c r="A372" s="1" t="s">
        <v>352</v>
      </c>
      <c r="B372" s="1" t="s">
        <v>355</v>
      </c>
      <c r="C372" s="8">
        <v>0</v>
      </c>
      <c r="D372" s="8">
        <v>43.010000000000005</v>
      </c>
      <c r="E372" s="8">
        <v>0</v>
      </c>
      <c r="F372" s="8">
        <v>0</v>
      </c>
      <c r="G372" s="8">
        <v>43.010000000000005</v>
      </c>
      <c r="H372" s="8">
        <f>+'Current &amp; Proposed Revenues'!D372*1.08+'Current &amp; Proposed Revenues'!F372*8.54</f>
        <v>24.840000000000003</v>
      </c>
      <c r="I372" s="8">
        <f>(+'Current &amp; Proposed Revenues'!D372*0.79+'Current &amp; Proposed Revenues'!F372*2.14+'Current Revenues &amp; Distribution'!C372+'Current Revenues &amp; Distribution'!E372)*0.8</f>
        <v>14.536000000000001</v>
      </c>
      <c r="J372" s="8">
        <f>(+'Current &amp; Proposed Revenues'!D372*0.79+'Current &amp; Proposed Revenues'!F372*2.14+'Current Revenues &amp; Distribution'!C372+'Current Revenues &amp; Distribution'!E372)*0.2</f>
        <v>3.6340000000000003</v>
      </c>
      <c r="K372" s="8">
        <f t="shared" si="19"/>
        <v>43.010000000000005</v>
      </c>
    </row>
    <row r="373" spans="1:11" outlineLevel="2" x14ac:dyDescent="0.25">
      <c r="A373" s="1" t="s">
        <v>352</v>
      </c>
      <c r="B373" s="1" t="s">
        <v>273</v>
      </c>
      <c r="C373" s="8">
        <v>131.14000000000001</v>
      </c>
      <c r="D373" s="8">
        <v>2936.835</v>
      </c>
      <c r="E373" s="8">
        <v>0</v>
      </c>
      <c r="F373" s="8">
        <v>5827.9692000000005</v>
      </c>
      <c r="G373" s="8">
        <v>8895.9441999999999</v>
      </c>
      <c r="H373" s="8">
        <f>+'Current &amp; Proposed Revenues'!D373*1.08+'Current &amp; Proposed Revenues'!F373*8.54</f>
        <v>6356.3326000000006</v>
      </c>
      <c r="I373" s="8">
        <f>(+'Current &amp; Proposed Revenues'!D373*0.79+'Current &amp; Proposed Revenues'!F373*2.14+'Current Revenues &amp; Distribution'!C373+'Current Revenues &amp; Distribution'!E373)*0.8</f>
        <v>2031.6892800000003</v>
      </c>
      <c r="J373" s="8">
        <f>(+'Current &amp; Proposed Revenues'!D373*0.79+'Current &amp; Proposed Revenues'!F373*2.14+'Current Revenues &amp; Distribution'!C373+'Current Revenues &amp; Distribution'!E373)*0.2</f>
        <v>507.92232000000007</v>
      </c>
      <c r="K373" s="8">
        <f t="shared" si="19"/>
        <v>8895.9441999999999</v>
      </c>
    </row>
    <row r="374" spans="1:11" outlineLevel="2" x14ac:dyDescent="0.25">
      <c r="A374" s="1" t="s">
        <v>352</v>
      </c>
      <c r="B374" s="1" t="s">
        <v>356</v>
      </c>
      <c r="C374" s="8">
        <v>43.45</v>
      </c>
      <c r="D374" s="8">
        <v>4215.5596999999998</v>
      </c>
      <c r="E374" s="8">
        <v>0</v>
      </c>
      <c r="F374" s="8">
        <v>5446.8</v>
      </c>
      <c r="G374" s="8">
        <v>9705.8096999999998</v>
      </c>
      <c r="H374" s="8">
        <f>+'Current &amp; Proposed Revenues'!D374*1.08+'Current &amp; Proposed Revenues'!F374*8.54</f>
        <v>6790.0547999999999</v>
      </c>
      <c r="I374" s="8">
        <f>(+'Current &amp; Proposed Revenues'!D374*0.79+'Current &amp; Proposed Revenues'!F374*2.14+'Current Revenues &amp; Distribution'!C374+'Current Revenues &amp; Distribution'!E374)*0.8</f>
        <v>2332.60392</v>
      </c>
      <c r="J374" s="8">
        <f>(+'Current &amp; Proposed Revenues'!D374*0.79+'Current &amp; Proposed Revenues'!F374*2.14+'Current Revenues &amp; Distribution'!C374+'Current Revenues &amp; Distribution'!E374)*0.2</f>
        <v>583.15098</v>
      </c>
      <c r="K374" s="8">
        <f t="shared" si="19"/>
        <v>9705.8096999999998</v>
      </c>
    </row>
    <row r="375" spans="1:11" outlineLevel="2" x14ac:dyDescent="0.25">
      <c r="A375" s="1" t="s">
        <v>352</v>
      </c>
      <c r="B375" s="1" t="s">
        <v>357</v>
      </c>
      <c r="C375" s="8">
        <v>99.54</v>
      </c>
      <c r="D375" s="8">
        <v>1476.2340999999999</v>
      </c>
      <c r="E375" s="8">
        <v>0</v>
      </c>
      <c r="F375" s="8">
        <v>5471.3639999999996</v>
      </c>
      <c r="G375" s="8">
        <v>7047.1380999999992</v>
      </c>
      <c r="H375" s="8">
        <f>+'Current &amp; Proposed Revenues'!D375*1.08+'Current &amp; Proposed Revenues'!F375*8.54</f>
        <v>5227.6263999999992</v>
      </c>
      <c r="I375" s="8">
        <f>(+'Current &amp; Proposed Revenues'!D375*0.79+'Current &amp; Proposed Revenues'!F375*2.14+'Current Revenues &amp; Distribution'!C375+'Current Revenues &amp; Distribution'!E375)*0.8</f>
        <v>1455.6093599999999</v>
      </c>
      <c r="J375" s="8">
        <f>(+'Current &amp; Proposed Revenues'!D375*0.79+'Current &amp; Proposed Revenues'!F375*2.14+'Current Revenues &amp; Distribution'!C375+'Current Revenues &amp; Distribution'!E375)*0.2</f>
        <v>363.90233999999998</v>
      </c>
      <c r="K375" s="8">
        <f t="shared" si="19"/>
        <v>7047.1380999999992</v>
      </c>
    </row>
    <row r="376" spans="1:11" outlineLevel="2" x14ac:dyDescent="0.25">
      <c r="A376" s="1" t="s">
        <v>352</v>
      </c>
      <c r="B376" s="1" t="s">
        <v>189</v>
      </c>
      <c r="C376" s="8">
        <v>276.32619999999997</v>
      </c>
      <c r="D376" s="8">
        <v>2357.0041000000001</v>
      </c>
      <c r="E376" s="8">
        <v>0</v>
      </c>
      <c r="F376" s="8">
        <v>4343.7696000000005</v>
      </c>
      <c r="G376" s="8">
        <v>6977.0999000000011</v>
      </c>
      <c r="H376" s="8">
        <f>+'Current &amp; Proposed Revenues'!D376*1.08+'Current &amp; Proposed Revenues'!F376*8.54</f>
        <v>4834.6531999999997</v>
      </c>
      <c r="I376" s="8">
        <f>(+'Current &amp; Proposed Revenues'!D376*0.79+'Current &amp; Proposed Revenues'!F376*2.14+'Current Revenues &amp; Distribution'!C376+'Current Revenues &amp; Distribution'!E376)*0.8</f>
        <v>1713.9573600000003</v>
      </c>
      <c r="J376" s="8">
        <f>(+'Current &amp; Proposed Revenues'!D376*0.79+'Current &amp; Proposed Revenues'!F376*2.14+'Current Revenues &amp; Distribution'!C376+'Current Revenues &amp; Distribution'!E376)*0.2</f>
        <v>428.48934000000008</v>
      </c>
      <c r="K376" s="8">
        <f t="shared" si="19"/>
        <v>6977.0999000000002</v>
      </c>
    </row>
    <row r="377" spans="1:11" outlineLevel="2" x14ac:dyDescent="0.25">
      <c r="A377" s="1" t="s">
        <v>352</v>
      </c>
      <c r="B377" s="1" t="s">
        <v>358</v>
      </c>
      <c r="C377" s="8">
        <v>411.4873</v>
      </c>
      <c r="D377" s="8">
        <v>2171.3131000000003</v>
      </c>
      <c r="E377" s="8">
        <v>462.24</v>
      </c>
      <c r="F377" s="8">
        <v>8342.8955999999998</v>
      </c>
      <c r="G377" s="8">
        <v>11387.936</v>
      </c>
      <c r="H377" s="8">
        <f>+'Current &amp; Proposed Revenues'!D377*1.08+'Current &amp; Proposed Revenues'!F377*8.54</f>
        <v>7925.212199999999</v>
      </c>
      <c r="I377" s="8">
        <f>(+'Current &amp; Proposed Revenues'!D377*0.79+'Current &amp; Proposed Revenues'!F377*2.14+'Current Revenues &amp; Distribution'!C377+'Current Revenues &amp; Distribution'!E377)*0.8</f>
        <v>2770.17904</v>
      </c>
      <c r="J377" s="8">
        <f>(+'Current &amp; Proposed Revenues'!D377*0.79+'Current &amp; Proposed Revenues'!F377*2.14+'Current Revenues &amp; Distribution'!C377+'Current Revenues &amp; Distribution'!E377)*0.2</f>
        <v>692.54476</v>
      </c>
      <c r="K377" s="8">
        <f t="shared" si="19"/>
        <v>11387.936</v>
      </c>
    </row>
    <row r="378" spans="1:11" outlineLevel="2" x14ac:dyDescent="0.25">
      <c r="A378" s="1" t="s">
        <v>352</v>
      </c>
      <c r="B378" s="1" t="s">
        <v>359</v>
      </c>
      <c r="C378" s="8">
        <v>156.1514</v>
      </c>
      <c r="D378" s="8">
        <v>2764.3836000000001</v>
      </c>
      <c r="E378" s="8">
        <v>483.64000000000004</v>
      </c>
      <c r="F378" s="8">
        <v>5105.5739999999996</v>
      </c>
      <c r="G378" s="8">
        <v>8509.7489999999998</v>
      </c>
      <c r="H378" s="8">
        <f>+'Current &amp; Proposed Revenues'!D378*1.08+'Current &amp; Proposed Revenues'!F378*8.54</f>
        <v>5679.0893999999998</v>
      </c>
      <c r="I378" s="8">
        <f>(+'Current &amp; Proposed Revenues'!D378*0.79+'Current &amp; Proposed Revenues'!F378*2.14+'Current Revenues &amp; Distribution'!C378+'Current Revenues &amp; Distribution'!E378)*0.8</f>
        <v>2264.5276800000001</v>
      </c>
      <c r="J378" s="8">
        <f>(+'Current &amp; Proposed Revenues'!D378*0.79+'Current &amp; Proposed Revenues'!F378*2.14+'Current Revenues &amp; Distribution'!C378+'Current Revenues &amp; Distribution'!E378)*0.2</f>
        <v>566.13192000000004</v>
      </c>
      <c r="K378" s="8">
        <f t="shared" si="19"/>
        <v>8509.7489999999998</v>
      </c>
    </row>
    <row r="379" spans="1:11" outlineLevel="2" x14ac:dyDescent="0.25">
      <c r="A379" s="1" t="s">
        <v>352</v>
      </c>
      <c r="B379" s="1" t="s">
        <v>360</v>
      </c>
      <c r="C379" s="8">
        <v>273.2294</v>
      </c>
      <c r="D379" s="8">
        <v>954.87810000000002</v>
      </c>
      <c r="E379" s="8">
        <v>0</v>
      </c>
      <c r="F379" s="8">
        <v>2305.9187999999999</v>
      </c>
      <c r="G379" s="8">
        <v>3534.0263</v>
      </c>
      <c r="H379" s="8">
        <f>+'Current &amp; Proposed Revenues'!D379*1.08+'Current &amp; Proposed Revenues'!F379*8.54</f>
        <v>2395.3517999999999</v>
      </c>
      <c r="I379" s="8">
        <f>(+'Current &amp; Proposed Revenues'!D379*0.79+'Current &amp; Proposed Revenues'!F379*2.14+'Current Revenues &amp; Distribution'!C379+'Current Revenues &amp; Distribution'!E379)*0.8</f>
        <v>910.93960000000015</v>
      </c>
      <c r="J379" s="8">
        <f>(+'Current &amp; Proposed Revenues'!D379*0.79+'Current &amp; Proposed Revenues'!F379*2.14+'Current Revenues &amp; Distribution'!C379+'Current Revenues &amp; Distribution'!E379)*0.2</f>
        <v>227.73490000000004</v>
      </c>
      <c r="K379" s="8">
        <f t="shared" si="19"/>
        <v>3534.0263</v>
      </c>
    </row>
    <row r="380" spans="1:11" outlineLevel="2" x14ac:dyDescent="0.25">
      <c r="A380" s="1" t="s">
        <v>352</v>
      </c>
      <c r="B380" s="1" t="s">
        <v>14</v>
      </c>
      <c r="C380" s="8">
        <v>109.02000000000001</v>
      </c>
      <c r="D380" s="8">
        <v>2065.7703000000001</v>
      </c>
      <c r="E380" s="8">
        <v>254.66000000000003</v>
      </c>
      <c r="F380" s="8">
        <v>4005</v>
      </c>
      <c r="G380" s="8">
        <v>6434.4503000000004</v>
      </c>
      <c r="H380" s="8">
        <f>+'Current &amp; Proposed Revenues'!D380*1.08+'Current &amp; Proposed Revenues'!F380*8.54</f>
        <v>4395.5652</v>
      </c>
      <c r="I380" s="8">
        <f>(+'Current &amp; Proposed Revenues'!D380*0.79+'Current &amp; Proposed Revenues'!F380*2.14+'Current Revenues &amp; Distribution'!C380+'Current Revenues &amp; Distribution'!E380)*0.8</f>
        <v>1631.1080800000002</v>
      </c>
      <c r="J380" s="8">
        <f>(+'Current &amp; Proposed Revenues'!D380*0.79+'Current &amp; Proposed Revenues'!F380*2.14+'Current Revenues &amp; Distribution'!C380+'Current Revenues &amp; Distribution'!E380)*0.2</f>
        <v>407.77702000000005</v>
      </c>
      <c r="K380" s="8">
        <f t="shared" si="19"/>
        <v>6434.4503000000004</v>
      </c>
    </row>
    <row r="381" spans="1:11" outlineLevel="2" x14ac:dyDescent="0.25">
      <c r="A381" s="1" t="s">
        <v>352</v>
      </c>
      <c r="B381" s="1" t="s">
        <v>361</v>
      </c>
      <c r="C381" s="8">
        <v>1591.6999000000001</v>
      </c>
      <c r="D381" s="8">
        <v>5391.9018999999998</v>
      </c>
      <c r="E381" s="8">
        <v>1398.1476000000002</v>
      </c>
      <c r="F381" s="8">
        <v>19359.635999999999</v>
      </c>
      <c r="G381" s="8">
        <v>27741.385399999999</v>
      </c>
      <c r="H381" s="8">
        <f>+'Current &amp; Proposed Revenues'!D381*1.08+'Current &amp; Proposed Revenues'!F381*8.54</f>
        <v>18594.497599999999</v>
      </c>
      <c r="I381" s="8">
        <f>(+'Current &amp; Proposed Revenues'!D381*0.79+'Current &amp; Proposed Revenues'!F381*2.14+'Current Revenues &amp; Distribution'!C381+'Current Revenues &amp; Distribution'!E381)*0.8</f>
        <v>7317.5102400000005</v>
      </c>
      <c r="J381" s="8">
        <f>(+'Current &amp; Proposed Revenues'!D381*0.79+'Current &amp; Proposed Revenues'!F381*2.14+'Current Revenues &amp; Distribution'!C381+'Current Revenues &amp; Distribution'!E381)*0.2</f>
        <v>1829.3775600000001</v>
      </c>
      <c r="K381" s="8">
        <f t="shared" si="19"/>
        <v>27741.385399999999</v>
      </c>
    </row>
    <row r="382" spans="1:11" outlineLevel="2" x14ac:dyDescent="0.25">
      <c r="A382" s="1" t="s">
        <v>352</v>
      </c>
      <c r="B382" s="1" t="s">
        <v>362</v>
      </c>
      <c r="C382" s="8">
        <v>546.99599999999998</v>
      </c>
      <c r="D382" s="8">
        <v>534.82000000000005</v>
      </c>
      <c r="E382" s="8">
        <v>1496.8230000000001</v>
      </c>
      <c r="F382" s="8">
        <v>1695.9840000000002</v>
      </c>
      <c r="G382" s="8">
        <v>4274.6230000000005</v>
      </c>
      <c r="H382" s="8">
        <f>+'Current &amp; Proposed Revenues'!D382*1.08+'Current &amp; Proposed Revenues'!F382*8.54</f>
        <v>1665.0320000000002</v>
      </c>
      <c r="I382" s="8">
        <f>(+'Current &amp; Proposed Revenues'!D382*0.79+'Current &amp; Proposed Revenues'!F382*2.14+'Current Revenues &amp; Distribution'!C382+'Current Revenues &amp; Distribution'!E382)*0.8</f>
        <v>2087.6728000000003</v>
      </c>
      <c r="J382" s="8">
        <f>(+'Current &amp; Proposed Revenues'!D382*0.79+'Current &amp; Proposed Revenues'!F382*2.14+'Current Revenues &amp; Distribution'!C382+'Current Revenues &amp; Distribution'!E382)*0.2</f>
        <v>521.91820000000007</v>
      </c>
      <c r="K382" s="8">
        <f t="shared" si="19"/>
        <v>4274.6230000000005</v>
      </c>
    </row>
    <row r="383" spans="1:11" outlineLevel="2" x14ac:dyDescent="0.25">
      <c r="A383" s="1" t="s">
        <v>352</v>
      </c>
      <c r="B383" s="1" t="s">
        <v>363</v>
      </c>
      <c r="C383" s="8">
        <v>33.18</v>
      </c>
      <c r="D383" s="8">
        <v>375.87</v>
      </c>
      <c r="E383" s="8">
        <v>0</v>
      </c>
      <c r="F383" s="8">
        <v>1984.1304</v>
      </c>
      <c r="G383" s="8">
        <v>2393.1804000000002</v>
      </c>
      <c r="H383" s="8">
        <f>+'Current &amp; Proposed Revenues'!D383*1.08+'Current &amp; Proposed Revenues'!F383*8.54</f>
        <v>1803.6411999999998</v>
      </c>
      <c r="I383" s="8">
        <f>(+'Current &amp; Proposed Revenues'!D383*0.79+'Current &amp; Proposed Revenues'!F383*2.14+'Current Revenues &amp; Distribution'!C383+'Current Revenues &amp; Distribution'!E383)*0.8</f>
        <v>471.63136000000009</v>
      </c>
      <c r="J383" s="8">
        <f>(+'Current &amp; Proposed Revenues'!D383*0.79+'Current &amp; Proposed Revenues'!F383*2.14+'Current Revenues &amp; Distribution'!C383+'Current Revenues &amp; Distribution'!E383)*0.2</f>
        <v>117.90784000000002</v>
      </c>
      <c r="K383" s="8">
        <f t="shared" si="19"/>
        <v>2393.1803999999997</v>
      </c>
    </row>
    <row r="384" spans="1:11" outlineLevel="2" x14ac:dyDescent="0.25">
      <c r="A384" s="1" t="s">
        <v>352</v>
      </c>
      <c r="B384" s="1" t="s">
        <v>364</v>
      </c>
      <c r="C384" s="8">
        <v>90.478700000000003</v>
      </c>
      <c r="D384" s="8">
        <v>843.93100000000004</v>
      </c>
      <c r="E384" s="8">
        <v>0</v>
      </c>
      <c r="F384" s="8">
        <v>480.59999999999997</v>
      </c>
      <c r="G384" s="8">
        <v>1415.0097000000001</v>
      </c>
      <c r="H384" s="8">
        <f>+'Current &amp; Proposed Revenues'!D384*1.08+'Current &amp; Proposed Revenues'!F384*8.54</f>
        <v>871.70399999999995</v>
      </c>
      <c r="I384" s="8">
        <f>(+'Current &amp; Proposed Revenues'!D384*0.79+'Current &amp; Proposed Revenues'!F384*2.14+'Current Revenues &amp; Distribution'!C384+'Current Revenues &amp; Distribution'!E384)*0.8</f>
        <v>434.64456000000013</v>
      </c>
      <c r="J384" s="8">
        <f>(+'Current &amp; Proposed Revenues'!D384*0.79+'Current &amp; Proposed Revenues'!F384*2.14+'Current Revenues &amp; Distribution'!C384+'Current Revenues &amp; Distribution'!E384)*0.2</f>
        <v>108.66114000000003</v>
      </c>
      <c r="K384" s="8">
        <f t="shared" si="19"/>
        <v>1415.0097000000001</v>
      </c>
    </row>
    <row r="385" spans="1:11" outlineLevel="2" x14ac:dyDescent="0.25">
      <c r="A385" s="1" t="s">
        <v>352</v>
      </c>
      <c r="B385" s="1" t="s">
        <v>365</v>
      </c>
      <c r="C385" s="8">
        <v>168.94149999999999</v>
      </c>
      <c r="D385" s="8">
        <v>2496.1507999999999</v>
      </c>
      <c r="E385" s="8">
        <v>753.79360000000008</v>
      </c>
      <c r="F385" s="8">
        <v>13060.358400000001</v>
      </c>
      <c r="G385" s="8">
        <v>16479.244300000002</v>
      </c>
      <c r="H385" s="8">
        <f>+'Current &amp; Proposed Revenues'!D385*1.08+'Current &amp; Proposed Revenues'!F385*8.54</f>
        <v>11885.022399999998</v>
      </c>
      <c r="I385" s="8">
        <f>(+'Current &amp; Proposed Revenues'!D385*0.79+'Current &amp; Proposed Revenues'!F385*2.14+'Current Revenues &amp; Distribution'!C385+'Current Revenues &amp; Distribution'!E385)*0.8</f>
        <v>3675.3775200000005</v>
      </c>
      <c r="J385" s="8">
        <f>(+'Current &amp; Proposed Revenues'!D385*0.79+'Current &amp; Proposed Revenues'!F385*2.14+'Current Revenues &amp; Distribution'!C385+'Current Revenues &amp; Distribution'!E385)*0.2</f>
        <v>918.84438000000011</v>
      </c>
      <c r="K385" s="8">
        <f t="shared" si="19"/>
        <v>16479.244299999998</v>
      </c>
    </row>
    <row r="386" spans="1:11" outlineLevel="2" x14ac:dyDescent="0.25">
      <c r="A386" s="1" t="s">
        <v>352</v>
      </c>
      <c r="B386" s="1" t="s">
        <v>366</v>
      </c>
      <c r="C386" s="8">
        <v>129.71799999999999</v>
      </c>
      <c r="D386" s="8">
        <v>1290.1878000000002</v>
      </c>
      <c r="E386" s="8">
        <v>0</v>
      </c>
      <c r="F386" s="8">
        <v>7035.7703999999994</v>
      </c>
      <c r="G386" s="8">
        <v>8455.6761999999999</v>
      </c>
      <c r="H386" s="8">
        <f>+'Current &amp; Proposed Revenues'!D386*1.08+'Current &amp; Proposed Revenues'!F386*8.54</f>
        <v>6371.116399999999</v>
      </c>
      <c r="I386" s="8">
        <f>(+'Current &amp; Proposed Revenues'!D386*0.79+'Current &amp; Proposed Revenues'!F386*2.14+'Current Revenues &amp; Distribution'!C386+'Current Revenues &amp; Distribution'!E386)*0.8</f>
        <v>1667.6478400000001</v>
      </c>
      <c r="J386" s="8">
        <f>(+'Current &amp; Proposed Revenues'!D386*0.79+'Current &amp; Proposed Revenues'!F386*2.14+'Current Revenues &amp; Distribution'!C386+'Current Revenues &amp; Distribution'!E386)*0.2</f>
        <v>416.91196000000002</v>
      </c>
      <c r="K386" s="8">
        <f t="shared" si="19"/>
        <v>8455.6761999999981</v>
      </c>
    </row>
    <row r="387" spans="1:11" outlineLevel="2" x14ac:dyDescent="0.25">
      <c r="A387" s="1" t="s">
        <v>352</v>
      </c>
      <c r="B387" s="1" t="s">
        <v>207</v>
      </c>
      <c r="C387" s="8">
        <v>777.36</v>
      </c>
      <c r="D387" s="8">
        <v>1745.6450000000002</v>
      </c>
      <c r="E387" s="8">
        <v>216.20420000000001</v>
      </c>
      <c r="F387" s="8">
        <v>4517.2127999999993</v>
      </c>
      <c r="G387" s="8">
        <v>7256.4219999999996</v>
      </c>
      <c r="H387" s="8">
        <f>+'Current &amp; Proposed Revenues'!D387*1.08+'Current &amp; Proposed Revenues'!F387*8.54</f>
        <v>4620.2583999999997</v>
      </c>
      <c r="I387" s="8">
        <f>(+'Current &amp; Proposed Revenues'!D387*0.79+'Current &amp; Proposed Revenues'!F387*2.14+'Current Revenues &amp; Distribution'!C387+'Current Revenues &amp; Distribution'!E387)*0.8</f>
        <v>2108.9308800000003</v>
      </c>
      <c r="J387" s="8">
        <f>(+'Current &amp; Proposed Revenues'!D387*0.79+'Current &amp; Proposed Revenues'!F387*2.14+'Current Revenues &amp; Distribution'!C387+'Current Revenues &amp; Distribution'!E387)*0.2</f>
        <v>527.23272000000009</v>
      </c>
      <c r="K387" s="8">
        <f t="shared" si="19"/>
        <v>7256.4220000000005</v>
      </c>
    </row>
    <row r="388" spans="1:11" outlineLevel="2" x14ac:dyDescent="0.25">
      <c r="A388" s="1" t="s">
        <v>352</v>
      </c>
      <c r="B388" s="1" t="s">
        <v>367</v>
      </c>
      <c r="C388" s="8">
        <v>562.78809999999999</v>
      </c>
      <c r="D388" s="8">
        <v>785.45609999999999</v>
      </c>
      <c r="E388" s="8">
        <v>612.81040000000007</v>
      </c>
      <c r="F388" s="8">
        <v>3373.6304399999999</v>
      </c>
      <c r="G388" s="8">
        <v>5334.6850400000003</v>
      </c>
      <c r="H388" s="8">
        <f>+'Current &amp; Proposed Revenues'!D388*1.08+'Current &amp; Proposed Revenues'!F388*8.54</f>
        <v>3151.2732199999996</v>
      </c>
      <c r="I388" s="8">
        <f>(+'Current &amp; Proposed Revenues'!D388*0.79+'Current &amp; Proposed Revenues'!F388*2.14+'Current Revenues &amp; Distribution'!C388+'Current Revenues &amp; Distribution'!E388)*0.8</f>
        <v>1746.7294560000003</v>
      </c>
      <c r="J388" s="8">
        <f>(+'Current &amp; Proposed Revenues'!D388*0.79+'Current &amp; Proposed Revenues'!F388*2.14+'Current Revenues &amp; Distribution'!C388+'Current Revenues &amp; Distribution'!E388)*0.2</f>
        <v>436.68236400000006</v>
      </c>
      <c r="K388" s="8">
        <f t="shared" si="19"/>
        <v>5334.6850400000003</v>
      </c>
    </row>
    <row r="389" spans="1:11" outlineLevel="2" x14ac:dyDescent="0.25">
      <c r="A389" s="1" t="s">
        <v>352</v>
      </c>
      <c r="B389" s="1" t="s">
        <v>368</v>
      </c>
      <c r="C389" s="8">
        <v>273.69549999999998</v>
      </c>
      <c r="D389" s="8">
        <v>2009.8012000000001</v>
      </c>
      <c r="E389" s="8">
        <v>48.150000000000006</v>
      </c>
      <c r="F389" s="8">
        <v>10399.65</v>
      </c>
      <c r="G389" s="8">
        <v>12731.296699999999</v>
      </c>
      <c r="H389" s="8">
        <f>+'Current &amp; Proposed Revenues'!D389*1.08+'Current &amp; Proposed Revenues'!F389*8.54</f>
        <v>9476.5657999999985</v>
      </c>
      <c r="I389" s="8">
        <f>(+'Current &amp; Proposed Revenues'!D389*0.79+'Current &amp; Proposed Revenues'!F389*2.14+'Current Revenues &amp; Distribution'!C389+'Current Revenues &amp; Distribution'!E389)*0.8</f>
        <v>2603.7847200000001</v>
      </c>
      <c r="J389" s="8">
        <f>(+'Current &amp; Proposed Revenues'!D389*0.79+'Current &amp; Proposed Revenues'!F389*2.14+'Current Revenues &amp; Distribution'!C389+'Current Revenues &amp; Distribution'!E389)*0.2</f>
        <v>650.94618000000003</v>
      </c>
      <c r="K389" s="8">
        <f t="shared" si="19"/>
        <v>12731.296699999999</v>
      </c>
    </row>
    <row r="390" spans="1:11" outlineLevel="2" x14ac:dyDescent="0.25">
      <c r="A390" s="1" t="s">
        <v>352</v>
      </c>
      <c r="B390" s="1" t="s">
        <v>369</v>
      </c>
      <c r="C390" s="8">
        <v>293.7457</v>
      </c>
      <c r="D390" s="8">
        <v>1697.9226000000001</v>
      </c>
      <c r="E390" s="8">
        <v>154.82900000000001</v>
      </c>
      <c r="F390" s="8">
        <v>6857.2007999999996</v>
      </c>
      <c r="G390" s="8">
        <v>9003.6980999999996</v>
      </c>
      <c r="H390" s="8">
        <f>+'Current &amp; Proposed Revenues'!D390*1.08+'Current &amp; Proposed Revenues'!F390*8.54</f>
        <v>6463.8107999999993</v>
      </c>
      <c r="I390" s="8">
        <f>(+'Current &amp; Proposed Revenues'!D390*0.79+'Current &amp; Proposed Revenues'!F390*2.14+'Current Revenues &amp; Distribution'!C390+'Current Revenues &amp; Distribution'!E390)*0.8</f>
        <v>2031.9098400000003</v>
      </c>
      <c r="J390" s="8">
        <f>(+'Current &amp; Proposed Revenues'!D390*0.79+'Current &amp; Proposed Revenues'!F390*2.14+'Current Revenues &amp; Distribution'!C390+'Current Revenues &amp; Distribution'!E390)*0.2</f>
        <v>507.97746000000006</v>
      </c>
      <c r="K390" s="8">
        <f t="shared" si="19"/>
        <v>9003.6980999999996</v>
      </c>
    </row>
    <row r="391" spans="1:11" outlineLevel="2" x14ac:dyDescent="0.25">
      <c r="A391" s="1" t="s">
        <v>352</v>
      </c>
      <c r="B391" s="1" t="s">
        <v>370</v>
      </c>
      <c r="C391" s="8">
        <v>39.5</v>
      </c>
      <c r="D391" s="8">
        <v>2291.9468000000002</v>
      </c>
      <c r="E391" s="8">
        <v>109.14</v>
      </c>
      <c r="F391" s="8">
        <v>4186.1327999999994</v>
      </c>
      <c r="G391" s="8">
        <v>6626.7195999999994</v>
      </c>
      <c r="H391" s="8">
        <f>+'Current &amp; Proposed Revenues'!D391*1.08+'Current &amp; Proposed Revenues'!F391*8.54</f>
        <v>4671.0295999999998</v>
      </c>
      <c r="I391" s="8">
        <f>(+'Current &amp; Proposed Revenues'!D391*0.79+'Current &amp; Proposed Revenues'!F391*2.14+'Current Revenues &amp; Distribution'!C391+'Current Revenues &amp; Distribution'!E391)*0.8</f>
        <v>1564.5520000000004</v>
      </c>
      <c r="J391" s="8">
        <f>(+'Current &amp; Proposed Revenues'!D391*0.79+'Current &amp; Proposed Revenues'!F391*2.14+'Current Revenues &amp; Distribution'!C391+'Current Revenues &amp; Distribution'!E391)*0.2</f>
        <v>391.13800000000009</v>
      </c>
      <c r="K391" s="8">
        <f t="shared" si="19"/>
        <v>6626.7196000000004</v>
      </c>
    </row>
    <row r="392" spans="1:11" outlineLevel="2" x14ac:dyDescent="0.25">
      <c r="A392" s="1" t="s">
        <v>352</v>
      </c>
      <c r="B392" s="1" t="s">
        <v>212</v>
      </c>
      <c r="C392" s="8">
        <v>481.90000000000003</v>
      </c>
      <c r="D392" s="8">
        <v>5271.9975000000004</v>
      </c>
      <c r="E392" s="8">
        <v>579.94000000000005</v>
      </c>
      <c r="F392" s="8">
        <v>10049.879999999999</v>
      </c>
      <c r="G392" s="8">
        <v>16383.717499999999</v>
      </c>
      <c r="H392" s="8">
        <f>+'Current &amp; Proposed Revenues'!D392*1.08+'Current &amp; Proposed Revenues'!F392*8.54</f>
        <v>11080.93</v>
      </c>
      <c r="I392" s="8">
        <f>(+'Current &amp; Proposed Revenues'!D392*0.79+'Current &amp; Proposed Revenues'!F392*2.14+'Current Revenues &amp; Distribution'!C392+'Current Revenues &amp; Distribution'!E392)*0.8</f>
        <v>4242.2300000000005</v>
      </c>
      <c r="J392" s="8">
        <f>(+'Current &amp; Proposed Revenues'!D392*0.79+'Current &amp; Proposed Revenues'!F392*2.14+'Current Revenues &amp; Distribution'!C392+'Current Revenues &amp; Distribution'!E392)*0.2</f>
        <v>1060.5575000000001</v>
      </c>
      <c r="K392" s="8">
        <f t="shared" si="19"/>
        <v>16383.717500000001</v>
      </c>
    </row>
    <row r="393" spans="1:11" outlineLevel="2" x14ac:dyDescent="0.25">
      <c r="A393" s="1" t="s">
        <v>352</v>
      </c>
      <c r="B393" s="1" t="s">
        <v>371</v>
      </c>
      <c r="C393" s="8">
        <v>386.48380000000003</v>
      </c>
      <c r="D393" s="8">
        <v>4810.7993999999999</v>
      </c>
      <c r="E393" s="8">
        <v>785.38</v>
      </c>
      <c r="F393" s="8">
        <v>12632.624399999999</v>
      </c>
      <c r="G393" s="8">
        <v>18615.2876</v>
      </c>
      <c r="H393" s="8">
        <f>+'Current &amp; Proposed Revenues'!D393*1.08+'Current &amp; Proposed Revenues'!F393*8.54</f>
        <v>12879.797799999998</v>
      </c>
      <c r="I393" s="8">
        <f>(+'Current &amp; Proposed Revenues'!D393*0.79+'Current &amp; Proposed Revenues'!F393*2.14+'Current Revenues &amp; Distribution'!C393+'Current Revenues &amp; Distribution'!E393)*0.8</f>
        <v>4588.3918400000002</v>
      </c>
      <c r="J393" s="8">
        <f>(+'Current &amp; Proposed Revenues'!D393*0.79+'Current &amp; Proposed Revenues'!F393*2.14+'Current Revenues &amp; Distribution'!C393+'Current Revenues &amp; Distribution'!E393)*0.2</f>
        <v>1147.0979600000001</v>
      </c>
      <c r="K393" s="8">
        <f t="shared" si="19"/>
        <v>18615.287599999996</v>
      </c>
    </row>
    <row r="394" spans="1:11" outlineLevel="1" x14ac:dyDescent="0.25">
      <c r="A394" s="23" t="s">
        <v>1257</v>
      </c>
      <c r="B394" s="22"/>
      <c r="C394" s="8">
        <f t="shared" ref="C394:K394" si="22">SUBTOTAL(9,C370:C393)</f>
        <v>6936.8714999999993</v>
      </c>
      <c r="D394" s="8">
        <f t="shared" si="22"/>
        <v>49456.525800000003</v>
      </c>
      <c r="E394" s="8">
        <f t="shared" si="22"/>
        <v>8138.8694000000005</v>
      </c>
      <c r="F394" s="8">
        <f t="shared" si="22"/>
        <v>146591.57603999999</v>
      </c>
      <c r="G394" s="8">
        <f t="shared" si="22"/>
        <v>211123.84274000002</v>
      </c>
      <c r="H394" s="8">
        <f t="shared" si="22"/>
        <v>145781.48482000001</v>
      </c>
      <c r="I394" s="8">
        <f t="shared" si="22"/>
        <v>52273.88633600001</v>
      </c>
      <c r="J394" s="8">
        <f t="shared" si="22"/>
        <v>13068.471584000003</v>
      </c>
      <c r="K394" s="8">
        <f t="shared" si="22"/>
        <v>211123.84273999999</v>
      </c>
    </row>
    <row r="395" spans="1:11" outlineLevel="2" x14ac:dyDescent="0.25">
      <c r="A395" s="1" t="s">
        <v>372</v>
      </c>
      <c r="B395" s="1" t="s">
        <v>373</v>
      </c>
      <c r="C395" s="8">
        <v>2149.3845999999999</v>
      </c>
      <c r="D395" s="8">
        <v>5798.5520999999999</v>
      </c>
      <c r="E395" s="8">
        <v>918.06000000000006</v>
      </c>
      <c r="F395" s="8">
        <v>12785.8824</v>
      </c>
      <c r="G395" s="8">
        <v>21651.879099999998</v>
      </c>
      <c r="H395" s="8">
        <f>+'Current &amp; Proposed Revenues'!D395*1.08+'Current &amp; Proposed Revenues'!F395*8.54</f>
        <v>13572.813599999999</v>
      </c>
      <c r="I395" s="8">
        <f>(+'Current &amp; Proposed Revenues'!D395*0.79+'Current &amp; Proposed Revenues'!F395*2.14+'Current Revenues &amp; Distribution'!C395+'Current Revenues &amp; Distribution'!E395)*0.8</f>
        <v>6463.2524000000003</v>
      </c>
      <c r="J395" s="8">
        <f>(+'Current &amp; Proposed Revenues'!D395*0.79+'Current &amp; Proposed Revenues'!F395*2.14+'Current Revenues &amp; Distribution'!C395+'Current Revenues &amp; Distribution'!E395)*0.2</f>
        <v>1615.8131000000001</v>
      </c>
      <c r="K395" s="8">
        <f t="shared" si="19"/>
        <v>21651.879099999998</v>
      </c>
    </row>
    <row r="396" spans="1:11" outlineLevel="2" x14ac:dyDescent="0.25">
      <c r="A396" s="1" t="s">
        <v>372</v>
      </c>
      <c r="B396" s="1" t="s">
        <v>374</v>
      </c>
      <c r="C396" s="8">
        <v>54.028100000000002</v>
      </c>
      <c r="D396" s="8">
        <v>1329.5700000000002</v>
      </c>
      <c r="E396" s="8">
        <v>0</v>
      </c>
      <c r="F396" s="8">
        <v>3182.64</v>
      </c>
      <c r="G396" s="8">
        <v>4566.2381000000005</v>
      </c>
      <c r="H396" s="8">
        <f>+'Current &amp; Proposed Revenues'!D396*1.08+'Current &amp; Proposed Revenues'!F396*8.54</f>
        <v>3312.7999999999997</v>
      </c>
      <c r="I396" s="8">
        <f>(+'Current &amp; Proposed Revenues'!D396*0.79+'Current &amp; Proposed Revenues'!F396*2.14+'Current Revenues &amp; Distribution'!C396+'Current Revenues &amp; Distribution'!E396)*0.8</f>
        <v>1002.7504800000002</v>
      </c>
      <c r="J396" s="8">
        <f>(+'Current &amp; Proposed Revenues'!D396*0.79+'Current &amp; Proposed Revenues'!F396*2.14+'Current Revenues &amp; Distribution'!C396+'Current Revenues &amp; Distribution'!E396)*0.2</f>
        <v>250.68762000000004</v>
      </c>
      <c r="K396" s="8">
        <f t="shared" si="19"/>
        <v>4566.2380999999996</v>
      </c>
    </row>
    <row r="397" spans="1:11" outlineLevel="2" x14ac:dyDescent="0.25">
      <c r="A397" s="1" t="s">
        <v>372</v>
      </c>
      <c r="B397" s="1" t="s">
        <v>375</v>
      </c>
      <c r="C397" s="8">
        <v>49.77</v>
      </c>
      <c r="D397" s="8">
        <v>1449.25</v>
      </c>
      <c r="E397" s="8">
        <v>0</v>
      </c>
      <c r="F397" s="8">
        <v>299.03999999999996</v>
      </c>
      <c r="G397" s="8">
        <v>1798.06</v>
      </c>
      <c r="H397" s="8">
        <f>+'Current &amp; Proposed Revenues'!D397*1.08+'Current &amp; Proposed Revenues'!F397*8.54</f>
        <v>1076.1199999999999</v>
      </c>
      <c r="I397" s="8">
        <f>(+'Current &amp; Proposed Revenues'!D397*0.79+'Current &amp; Proposed Revenues'!F397*2.14+'Current Revenues &amp; Distribution'!C397+'Current Revenues &amp; Distribution'!E397)*0.8</f>
        <v>577.55200000000002</v>
      </c>
      <c r="J397" s="8">
        <f>(+'Current &amp; Proposed Revenues'!D397*0.79+'Current &amp; Proposed Revenues'!F397*2.14+'Current Revenues &amp; Distribution'!C397+'Current Revenues &amp; Distribution'!E397)*0.2</f>
        <v>144.38800000000001</v>
      </c>
      <c r="K397" s="8">
        <f t="shared" si="19"/>
        <v>1798.06</v>
      </c>
    </row>
    <row r="398" spans="1:11" outlineLevel="2" x14ac:dyDescent="0.25">
      <c r="A398" s="1" t="s">
        <v>372</v>
      </c>
      <c r="B398" s="1" t="s">
        <v>376</v>
      </c>
      <c r="C398" s="8">
        <v>97.17</v>
      </c>
      <c r="D398" s="8">
        <v>2402.9874</v>
      </c>
      <c r="E398" s="8">
        <v>85.600000000000009</v>
      </c>
      <c r="F398" s="8">
        <v>6584.6471999999994</v>
      </c>
      <c r="G398" s="8">
        <v>9170.4045999999998</v>
      </c>
      <c r="H398" s="8">
        <f>+'Current &amp; Proposed Revenues'!D398*1.08+'Current &amp; Proposed Revenues'!F398*8.54</f>
        <v>6653.0731999999998</v>
      </c>
      <c r="I398" s="8">
        <f>(+'Current &amp; Proposed Revenues'!D398*0.79+'Current &amp; Proposed Revenues'!F398*2.14+'Current Revenues &amp; Distribution'!C398+'Current Revenues &amp; Distribution'!E398)*0.8</f>
        <v>2013.8651200000002</v>
      </c>
      <c r="J398" s="8">
        <f>(+'Current &amp; Proposed Revenues'!D398*0.79+'Current &amp; Proposed Revenues'!F398*2.14+'Current Revenues &amp; Distribution'!C398+'Current Revenues &amp; Distribution'!E398)*0.2</f>
        <v>503.46628000000004</v>
      </c>
      <c r="K398" s="8">
        <f t="shared" si="19"/>
        <v>9170.4045999999998</v>
      </c>
    </row>
    <row r="399" spans="1:11" outlineLevel="2" x14ac:dyDescent="0.25">
      <c r="A399" s="1" t="s">
        <v>372</v>
      </c>
      <c r="B399" s="1" t="s">
        <v>377</v>
      </c>
      <c r="C399" s="8">
        <v>0</v>
      </c>
      <c r="D399" s="8">
        <v>0</v>
      </c>
      <c r="E399" s="8">
        <v>0</v>
      </c>
      <c r="F399" s="8">
        <v>174.72479999999999</v>
      </c>
      <c r="G399" s="8">
        <v>174.72479999999999</v>
      </c>
      <c r="H399" s="8">
        <f>+'Current &amp; Proposed Revenues'!D399*1.08+'Current &amp; Proposed Revenues'!F399*8.54</f>
        <v>139.71439999999998</v>
      </c>
      <c r="I399" s="8">
        <f>(+'Current &amp; Proposed Revenues'!D399*0.79+'Current &amp; Proposed Revenues'!F399*2.14+'Current Revenues &amp; Distribution'!C399+'Current Revenues &amp; Distribution'!E399)*0.8</f>
        <v>28.008320000000005</v>
      </c>
      <c r="J399" s="8">
        <f>(+'Current &amp; Proposed Revenues'!D399*0.79+'Current &amp; Proposed Revenues'!F399*2.14+'Current Revenues &amp; Distribution'!C399+'Current Revenues &amp; Distribution'!E399)*0.2</f>
        <v>7.0020800000000012</v>
      </c>
      <c r="K399" s="8">
        <f t="shared" si="19"/>
        <v>174.72479999999999</v>
      </c>
    </row>
    <row r="400" spans="1:11" outlineLevel="2" x14ac:dyDescent="0.25">
      <c r="A400" s="1" t="s">
        <v>372</v>
      </c>
      <c r="B400" s="1" t="s">
        <v>378</v>
      </c>
      <c r="C400" s="8">
        <v>233.64250000000001</v>
      </c>
      <c r="D400" s="8">
        <v>2021.5822000000001</v>
      </c>
      <c r="E400" s="8">
        <v>0</v>
      </c>
      <c r="F400" s="8">
        <v>10141.194</v>
      </c>
      <c r="G400" s="8">
        <v>12396.4187</v>
      </c>
      <c r="H400" s="8">
        <f>+'Current &amp; Proposed Revenues'!D400*1.08+'Current &amp; Proposed Revenues'!F400*8.54</f>
        <v>9276.7017999999989</v>
      </c>
      <c r="I400" s="8">
        <f>(+'Current &amp; Proposed Revenues'!D400*0.79+'Current &amp; Proposed Revenues'!F400*2.14+'Current Revenues &amp; Distribution'!C400+'Current Revenues &amp; Distribution'!E400)*0.8</f>
        <v>2495.7735200000002</v>
      </c>
      <c r="J400" s="8">
        <f>(+'Current &amp; Proposed Revenues'!D400*0.79+'Current &amp; Proposed Revenues'!F400*2.14+'Current Revenues &amp; Distribution'!C400+'Current Revenues &amp; Distribution'!E400)*0.2</f>
        <v>623.94338000000005</v>
      </c>
      <c r="K400" s="8">
        <f t="shared" si="19"/>
        <v>12396.4187</v>
      </c>
    </row>
    <row r="401" spans="1:11" outlineLevel="2" x14ac:dyDescent="0.25">
      <c r="A401" s="1" t="s">
        <v>372</v>
      </c>
      <c r="B401" s="1" t="s">
        <v>11</v>
      </c>
      <c r="C401" s="8">
        <v>415.08179999999999</v>
      </c>
      <c r="D401" s="8">
        <v>3493.4031000000004</v>
      </c>
      <c r="E401" s="8">
        <v>171.20000000000002</v>
      </c>
      <c r="F401" s="8">
        <v>6014.5487999999996</v>
      </c>
      <c r="G401" s="8">
        <v>10094.233700000001</v>
      </c>
      <c r="H401" s="8">
        <f>+'Current &amp; Proposed Revenues'!D401*1.08+'Current &amp; Proposed Revenues'!F401*8.54</f>
        <v>6826.9668000000001</v>
      </c>
      <c r="I401" s="8">
        <f>(+'Current &amp; Proposed Revenues'!D401*0.79+'Current &amp; Proposed Revenues'!F401*2.14+'Current Revenues &amp; Distribution'!C401+'Current Revenues &amp; Distribution'!E401)*0.8</f>
        <v>2613.8135199999997</v>
      </c>
      <c r="J401" s="8">
        <f>(+'Current &amp; Proposed Revenues'!D401*0.79+'Current &amp; Proposed Revenues'!F401*2.14+'Current Revenues &amp; Distribution'!C401+'Current Revenues &amp; Distribution'!E401)*0.2</f>
        <v>653.45337999999992</v>
      </c>
      <c r="K401" s="8">
        <f t="shared" si="19"/>
        <v>10094.233700000001</v>
      </c>
    </row>
    <row r="402" spans="1:11" outlineLevel="2" x14ac:dyDescent="0.25">
      <c r="A402" s="1" t="s">
        <v>372</v>
      </c>
      <c r="B402" s="1" t="s">
        <v>379</v>
      </c>
      <c r="C402" s="8">
        <v>394.21000000000004</v>
      </c>
      <c r="D402" s="8">
        <v>5404.3187000000007</v>
      </c>
      <c r="E402" s="8">
        <v>237.54000000000002</v>
      </c>
      <c r="F402" s="8">
        <v>14358.031799999999</v>
      </c>
      <c r="G402" s="8">
        <v>20394.1005</v>
      </c>
      <c r="H402" s="8">
        <f>+'Current &amp; Proposed Revenues'!D402*1.08+'Current &amp; Proposed Revenues'!F402*8.54</f>
        <v>14602.2587</v>
      </c>
      <c r="I402" s="8">
        <f>(+'Current &amp; Proposed Revenues'!D402*0.79+'Current &amp; Proposed Revenues'!F402*2.14+'Current Revenues &amp; Distribution'!C402+'Current Revenues &amp; Distribution'!E402)*0.8</f>
        <v>4633.4734400000007</v>
      </c>
      <c r="J402" s="8">
        <f>(+'Current &amp; Proposed Revenues'!D402*0.79+'Current &amp; Proposed Revenues'!F402*2.14+'Current Revenues &amp; Distribution'!C402+'Current Revenues &amp; Distribution'!E402)*0.2</f>
        <v>1158.3683600000002</v>
      </c>
      <c r="K402" s="8">
        <f t="shared" si="19"/>
        <v>20394.1005</v>
      </c>
    </row>
    <row r="403" spans="1:11" outlineLevel="2" x14ac:dyDescent="0.25">
      <c r="A403" s="1" t="s">
        <v>372</v>
      </c>
      <c r="B403" s="1" t="s">
        <v>361</v>
      </c>
      <c r="C403" s="8">
        <v>0</v>
      </c>
      <c r="D403" s="8">
        <v>1345.9325000000001</v>
      </c>
      <c r="E403" s="8">
        <v>0</v>
      </c>
      <c r="F403" s="8">
        <v>0</v>
      </c>
      <c r="G403" s="8">
        <v>1345.9325000000001</v>
      </c>
      <c r="H403" s="8">
        <f>+'Current &amp; Proposed Revenues'!D403*1.08+'Current &amp; Proposed Revenues'!F403*8.54</f>
        <v>777.33</v>
      </c>
      <c r="I403" s="8">
        <f>(+'Current &amp; Proposed Revenues'!D403*0.79+'Current &amp; Proposed Revenues'!F403*2.14+'Current Revenues &amp; Distribution'!C403+'Current Revenues &amp; Distribution'!E403)*0.8</f>
        <v>454.88200000000006</v>
      </c>
      <c r="J403" s="8">
        <f>(+'Current &amp; Proposed Revenues'!D403*0.79+'Current &amp; Proposed Revenues'!F403*2.14+'Current Revenues &amp; Distribution'!C403+'Current Revenues &amp; Distribution'!E403)*0.2</f>
        <v>113.72050000000002</v>
      </c>
      <c r="K403" s="8">
        <f t="shared" si="19"/>
        <v>1345.9324999999999</v>
      </c>
    </row>
    <row r="404" spans="1:11" outlineLevel="2" x14ac:dyDescent="0.25">
      <c r="A404" s="1" t="s">
        <v>372</v>
      </c>
      <c r="B404" s="1" t="s">
        <v>380</v>
      </c>
      <c r="C404" s="8">
        <v>84.53</v>
      </c>
      <c r="D404" s="8">
        <v>1749.8525000000002</v>
      </c>
      <c r="E404" s="8">
        <v>174.30300000000003</v>
      </c>
      <c r="F404" s="8">
        <v>3020.0903999999996</v>
      </c>
      <c r="G404" s="8">
        <v>5028.7758999999996</v>
      </c>
      <c r="H404" s="8">
        <f>+'Current &amp; Proposed Revenues'!D404*1.08+'Current &amp; Proposed Revenues'!F404*8.54</f>
        <v>3425.5511999999994</v>
      </c>
      <c r="I404" s="8">
        <f>(+'Current &amp; Proposed Revenues'!D404*0.79+'Current &amp; Proposed Revenues'!F404*2.14+'Current Revenues &amp; Distribution'!C404+'Current Revenues &amp; Distribution'!E404)*0.8</f>
        <v>1282.5797600000003</v>
      </c>
      <c r="J404" s="8">
        <f>(+'Current &amp; Proposed Revenues'!D404*0.79+'Current &amp; Proposed Revenues'!F404*2.14+'Current Revenues &amp; Distribution'!C404+'Current Revenues &amp; Distribution'!E404)*0.2</f>
        <v>320.64494000000008</v>
      </c>
      <c r="K404" s="8">
        <f t="shared" si="19"/>
        <v>5028.7758999999996</v>
      </c>
    </row>
    <row r="405" spans="1:11" outlineLevel="2" x14ac:dyDescent="0.25">
      <c r="A405" s="1" t="s">
        <v>372</v>
      </c>
      <c r="B405" s="1" t="s">
        <v>381</v>
      </c>
      <c r="C405" s="8">
        <v>239.07769999999999</v>
      </c>
      <c r="D405" s="8">
        <v>1785.8500000000001</v>
      </c>
      <c r="E405" s="8">
        <v>276.06</v>
      </c>
      <c r="F405" s="8">
        <v>1292.28</v>
      </c>
      <c r="G405" s="8">
        <v>3593.2677000000003</v>
      </c>
      <c r="H405" s="8">
        <f>+'Current &amp; Proposed Revenues'!D405*1.08+'Current &amp; Proposed Revenues'!F405*8.54</f>
        <v>2064.7399999999998</v>
      </c>
      <c r="I405" s="8">
        <f>(+'Current &amp; Proposed Revenues'!D405*0.79+'Current &amp; Proposed Revenues'!F405*2.14+'Current Revenues &amp; Distribution'!C405+'Current Revenues &amp; Distribution'!E405)*0.8</f>
        <v>1222.8221600000002</v>
      </c>
      <c r="J405" s="8">
        <f>(+'Current &amp; Proposed Revenues'!D405*0.79+'Current &amp; Proposed Revenues'!F405*2.14+'Current Revenues &amp; Distribution'!C405+'Current Revenues &amp; Distribution'!E405)*0.2</f>
        <v>305.70554000000004</v>
      </c>
      <c r="K405" s="8">
        <f t="shared" si="19"/>
        <v>3593.2676999999999</v>
      </c>
    </row>
    <row r="406" spans="1:11" outlineLevel="2" x14ac:dyDescent="0.25">
      <c r="A406" s="1" t="s">
        <v>372</v>
      </c>
      <c r="B406" s="1" t="s">
        <v>144</v>
      </c>
      <c r="C406" s="8">
        <v>117.236</v>
      </c>
      <c r="D406" s="8">
        <v>617.08130000000006</v>
      </c>
      <c r="E406" s="8">
        <v>434.87367999999998</v>
      </c>
      <c r="F406" s="8">
        <v>2518.9527600000001</v>
      </c>
      <c r="G406" s="8">
        <v>3688.1437400000004</v>
      </c>
      <c r="H406" s="8">
        <f>+'Current &amp; Proposed Revenues'!D406*1.08+'Current &amp; Proposed Revenues'!F406*8.54</f>
        <v>2370.6079799999998</v>
      </c>
      <c r="I406" s="8">
        <f>(+'Current &amp; Proposed Revenues'!D406*0.79+'Current &amp; Proposed Revenues'!F406*2.14+'Current Revenues &amp; Distribution'!C406+'Current Revenues &amp; Distribution'!E406)*0.8</f>
        <v>1054.0286080000001</v>
      </c>
      <c r="J406" s="8">
        <f>(+'Current &amp; Proposed Revenues'!D406*0.79+'Current &amp; Proposed Revenues'!F406*2.14+'Current Revenues &amp; Distribution'!C406+'Current Revenues &amp; Distribution'!E406)*0.2</f>
        <v>263.50715200000002</v>
      </c>
      <c r="K406" s="8">
        <f t="shared" ref="K406:K473" si="23">SUM(H406:J406)</f>
        <v>3688.14374</v>
      </c>
    </row>
    <row r="407" spans="1:11" outlineLevel="2" x14ac:dyDescent="0.25">
      <c r="A407" s="1" t="s">
        <v>372</v>
      </c>
      <c r="B407" s="1" t="s">
        <v>335</v>
      </c>
      <c r="C407" s="8">
        <v>364.78250000000003</v>
      </c>
      <c r="D407" s="8">
        <v>1591.46911</v>
      </c>
      <c r="E407" s="8">
        <v>0</v>
      </c>
      <c r="F407" s="8">
        <v>4012.3692000000001</v>
      </c>
      <c r="G407" s="8">
        <v>5968.6208100000003</v>
      </c>
      <c r="H407" s="8">
        <f>+'Current &amp; Proposed Revenues'!D407*1.08+'Current &amp; Proposed Revenues'!F407*8.54</f>
        <v>4127.5298399999992</v>
      </c>
      <c r="I407" s="8">
        <f>(+'Current &amp; Proposed Revenues'!D407*0.79+'Current &amp; Proposed Revenues'!F407*2.14+'Current Revenues &amp; Distribution'!C407+'Current Revenues &amp; Distribution'!E407)*0.8</f>
        <v>1472.8727760000002</v>
      </c>
      <c r="J407" s="8">
        <f>(+'Current &amp; Proposed Revenues'!D407*0.79+'Current &amp; Proposed Revenues'!F407*2.14+'Current Revenues &amp; Distribution'!C407+'Current Revenues &amp; Distribution'!E407)*0.2</f>
        <v>368.21819400000004</v>
      </c>
      <c r="K407" s="8">
        <f t="shared" si="23"/>
        <v>5968.6208099999994</v>
      </c>
    </row>
    <row r="408" spans="1:11" outlineLevel="2" x14ac:dyDescent="0.25">
      <c r="A408" s="1" t="s">
        <v>372</v>
      </c>
      <c r="B408" s="1" t="s">
        <v>371</v>
      </c>
      <c r="C408" s="8">
        <v>418.13119999999998</v>
      </c>
      <c r="D408" s="8">
        <v>2306.2523000000001</v>
      </c>
      <c r="E408" s="8">
        <v>256.8</v>
      </c>
      <c r="F408" s="8">
        <v>13766.413199999999</v>
      </c>
      <c r="G408" s="8">
        <v>16747.596699999998</v>
      </c>
      <c r="H408" s="8">
        <f>+'Current &amp; Proposed Revenues'!D408*1.08+'Current &amp; Proposed Revenues'!F408*8.54</f>
        <v>12339.927799999999</v>
      </c>
      <c r="I408" s="8">
        <f>(+'Current &amp; Proposed Revenues'!D408*0.79+'Current &amp; Proposed Revenues'!F408*2.14+'Current Revenues &amp; Distribution'!C408+'Current Revenues &amp; Distribution'!E408)*0.8</f>
        <v>3526.1351200000008</v>
      </c>
      <c r="J408" s="8">
        <f>(+'Current &amp; Proposed Revenues'!D408*0.79+'Current &amp; Proposed Revenues'!F408*2.14+'Current Revenues &amp; Distribution'!C408+'Current Revenues &amp; Distribution'!E408)*0.2</f>
        <v>881.53378000000021</v>
      </c>
      <c r="K408" s="8">
        <f t="shared" si="23"/>
        <v>16747.596700000002</v>
      </c>
    </row>
    <row r="409" spans="1:11" outlineLevel="1" x14ac:dyDescent="0.25">
      <c r="A409" s="23" t="s">
        <v>1256</v>
      </c>
      <c r="B409" s="22"/>
      <c r="C409" s="8">
        <f t="shared" ref="C409:K409" si="24">SUBTOTAL(9,C395:C408)</f>
        <v>4617.0443999999998</v>
      </c>
      <c r="D409" s="8">
        <f t="shared" si="24"/>
        <v>31296.101210000001</v>
      </c>
      <c r="E409" s="8">
        <f t="shared" si="24"/>
        <v>2554.4366800000003</v>
      </c>
      <c r="F409" s="8">
        <f t="shared" si="24"/>
        <v>78150.814559999999</v>
      </c>
      <c r="G409" s="8">
        <f t="shared" si="24"/>
        <v>116618.39684999999</v>
      </c>
      <c r="H409" s="8">
        <f t="shared" si="24"/>
        <v>80566.135320000001</v>
      </c>
      <c r="I409" s="8">
        <f t="shared" si="24"/>
        <v>28841.809224000004</v>
      </c>
      <c r="J409" s="8">
        <f t="shared" si="24"/>
        <v>7210.452306000001</v>
      </c>
      <c r="K409" s="8">
        <f t="shared" si="24"/>
        <v>116618.39684999999</v>
      </c>
    </row>
    <row r="410" spans="1:11" outlineLevel="2" x14ac:dyDescent="0.25">
      <c r="A410" s="1" t="s">
        <v>382</v>
      </c>
      <c r="B410" s="1" t="s">
        <v>383</v>
      </c>
      <c r="C410" s="8">
        <v>183.28</v>
      </c>
      <c r="D410" s="8">
        <v>3723.2560200000003</v>
      </c>
      <c r="E410" s="8">
        <v>256.8</v>
      </c>
      <c r="F410" s="8">
        <v>5753.2839599999998</v>
      </c>
      <c r="G410" s="8">
        <v>9916.6199799999995</v>
      </c>
      <c r="H410" s="8">
        <f>+'Current &amp; Proposed Revenues'!D410*1.08+'Current &amp; Proposed Revenues'!F410*8.54</f>
        <v>6750.80206</v>
      </c>
      <c r="I410" s="8">
        <f>(+'Current &amp; Proposed Revenues'!D410*0.79+'Current &amp; Proposed Revenues'!F410*2.14+'Current Revenues &amp; Distribution'!C410+'Current Revenues &amp; Distribution'!E410)*0.8</f>
        <v>2532.654336000001</v>
      </c>
      <c r="J410" s="8">
        <f>(+'Current &amp; Proposed Revenues'!D410*0.79+'Current &amp; Proposed Revenues'!F410*2.14+'Current Revenues &amp; Distribution'!C410+'Current Revenues &amp; Distribution'!E410)*0.2</f>
        <v>633.16358400000024</v>
      </c>
      <c r="K410" s="8">
        <f t="shared" si="23"/>
        <v>9916.6199800000013</v>
      </c>
    </row>
    <row r="411" spans="1:11" outlineLevel="2" x14ac:dyDescent="0.25">
      <c r="A411" s="1" t="s">
        <v>382</v>
      </c>
      <c r="B411" s="1" t="s">
        <v>384</v>
      </c>
      <c r="C411" s="8">
        <v>2201.335</v>
      </c>
      <c r="D411" s="8">
        <v>2156.9702000000002</v>
      </c>
      <c r="E411" s="8">
        <v>1381.2416000000003</v>
      </c>
      <c r="F411" s="8">
        <v>11565.051599999999</v>
      </c>
      <c r="G411" s="8">
        <v>17304.598399999999</v>
      </c>
      <c r="H411" s="8">
        <f>+'Current &amp; Proposed Revenues'!D411*1.08+'Current &amp; Proposed Revenues'!F411*8.54</f>
        <v>10493.446599999999</v>
      </c>
      <c r="I411" s="8">
        <f>(+'Current &amp; Proposed Revenues'!D411*0.79+'Current &amp; Proposed Revenues'!F411*2.14+'Current Revenues &amp; Distribution'!C411+'Current Revenues &amp; Distribution'!E411)*0.8</f>
        <v>5448.921440000001</v>
      </c>
      <c r="J411" s="8">
        <f>(+'Current &amp; Proposed Revenues'!D411*0.79+'Current &amp; Proposed Revenues'!F411*2.14+'Current Revenues &amp; Distribution'!C411+'Current Revenues &amp; Distribution'!E411)*0.2</f>
        <v>1362.2303600000002</v>
      </c>
      <c r="K411" s="8">
        <f t="shared" si="23"/>
        <v>17304.598400000003</v>
      </c>
    </row>
    <row r="412" spans="1:11" outlineLevel="2" x14ac:dyDescent="0.25">
      <c r="A412" s="1" t="s">
        <v>382</v>
      </c>
      <c r="B412" s="1" t="s">
        <v>385</v>
      </c>
      <c r="C412" s="8">
        <v>9772.5133000000005</v>
      </c>
      <c r="D412" s="8">
        <v>7106.1683000000003</v>
      </c>
      <c r="E412" s="8">
        <v>1759.0800000000002</v>
      </c>
      <c r="F412" s="8">
        <v>22911.665159999997</v>
      </c>
      <c r="G412" s="8">
        <v>41549.426760000002</v>
      </c>
      <c r="H412" s="8">
        <f>+'Current &amp; Proposed Revenues'!D412*1.08+'Current &amp; Proposed Revenues'!F412*8.54</f>
        <v>22424.848179999997</v>
      </c>
      <c r="I412" s="8">
        <f>(+'Current &amp; Proposed Revenues'!D412*0.79+'Current &amp; Proposed Revenues'!F412*2.14+'Current Revenues &amp; Distribution'!C412+'Current Revenues &amp; Distribution'!E412)*0.8</f>
        <v>15299.662864000002</v>
      </c>
      <c r="J412" s="8">
        <f>(+'Current &amp; Proposed Revenues'!D412*0.79+'Current &amp; Proposed Revenues'!F412*2.14+'Current Revenues &amp; Distribution'!C412+'Current Revenues &amp; Distribution'!E412)*0.2</f>
        <v>3824.9157160000004</v>
      </c>
      <c r="K412" s="8">
        <f t="shared" si="23"/>
        <v>41549.426760000002</v>
      </c>
    </row>
    <row r="413" spans="1:11" outlineLevel="2" x14ac:dyDescent="0.25">
      <c r="A413" s="1" t="s">
        <v>382</v>
      </c>
      <c r="B413" s="1" t="s">
        <v>386</v>
      </c>
      <c r="C413" s="8">
        <v>5261.3209999999999</v>
      </c>
      <c r="D413" s="8">
        <v>2263.3451500000001</v>
      </c>
      <c r="E413" s="8">
        <v>1583.4716000000003</v>
      </c>
      <c r="F413" s="8">
        <v>16550.261999999999</v>
      </c>
      <c r="G413" s="8">
        <v>25658.399749999997</v>
      </c>
      <c r="H413" s="8">
        <f>+'Current &amp; Proposed Revenues'!D413*1.08+'Current &amp; Proposed Revenues'!F413*8.54</f>
        <v>14541.183599999998</v>
      </c>
      <c r="I413" s="8">
        <f>(+'Current &amp; Proposed Revenues'!D413*0.79+'Current &amp; Proposed Revenues'!F413*2.14+'Current Revenues &amp; Distribution'!C413+'Current Revenues &amp; Distribution'!E413)*0.8</f>
        <v>8893.7729200000012</v>
      </c>
      <c r="J413" s="8">
        <f>(+'Current &amp; Proposed Revenues'!D413*0.79+'Current &amp; Proposed Revenues'!F413*2.14+'Current Revenues &amp; Distribution'!C413+'Current Revenues &amp; Distribution'!E413)*0.2</f>
        <v>2223.4432300000003</v>
      </c>
      <c r="K413" s="8">
        <f t="shared" si="23"/>
        <v>25658.39975</v>
      </c>
    </row>
    <row r="414" spans="1:11" outlineLevel="2" x14ac:dyDescent="0.25">
      <c r="A414" s="1" t="s">
        <v>382</v>
      </c>
      <c r="B414" s="1" t="s">
        <v>387</v>
      </c>
      <c r="C414" s="8">
        <v>15763.699500000001</v>
      </c>
      <c r="D414" s="8">
        <v>9846.7093999999997</v>
      </c>
      <c r="E414" s="8">
        <v>6767.6858000000002</v>
      </c>
      <c r="F414" s="8">
        <v>33540.390479999995</v>
      </c>
      <c r="G414" s="8">
        <v>65918.485179999989</v>
      </c>
      <c r="H414" s="8">
        <f>+'Current &amp; Proposed Revenues'!D414*1.08+'Current &amp; Proposed Revenues'!F414*8.54</f>
        <v>32506.620039999994</v>
      </c>
      <c r="I414" s="8">
        <f>(+'Current &amp; Proposed Revenues'!D414*0.79+'Current &amp; Proposed Revenues'!F414*2.14+'Current Revenues &amp; Distribution'!C414+'Current Revenues &amp; Distribution'!E414)*0.8</f>
        <v>26729.492112000004</v>
      </c>
      <c r="J414" s="8">
        <f>(+'Current &amp; Proposed Revenues'!D414*0.79+'Current &amp; Proposed Revenues'!F414*2.14+'Current Revenues &amp; Distribution'!C414+'Current Revenues &amp; Distribution'!E414)*0.2</f>
        <v>6682.3730280000009</v>
      </c>
      <c r="K414" s="8">
        <f t="shared" si="23"/>
        <v>65918.485180000003</v>
      </c>
    </row>
    <row r="415" spans="1:11" outlineLevel="2" x14ac:dyDescent="0.25">
      <c r="A415" s="1" t="s">
        <v>382</v>
      </c>
      <c r="B415" s="1" t="s">
        <v>388</v>
      </c>
      <c r="C415" s="8">
        <v>310.47000000000003</v>
      </c>
      <c r="D415" s="8">
        <v>4135.6228100000008</v>
      </c>
      <c r="E415" s="8">
        <v>415.26700000000005</v>
      </c>
      <c r="F415" s="8">
        <v>9853.1543999999994</v>
      </c>
      <c r="G415" s="8">
        <v>14714.514210000001</v>
      </c>
      <c r="H415" s="8">
        <f>+'Current &amp; Proposed Revenues'!D415*1.08+'Current &amp; Proposed Revenues'!F415*8.54</f>
        <v>10267.321239999999</v>
      </c>
      <c r="I415" s="8">
        <f>(+'Current &amp; Proposed Revenues'!D415*0.79+'Current &amp; Proposed Revenues'!F415*2.14+'Current Revenues &amp; Distribution'!C415+'Current Revenues &amp; Distribution'!E415)*0.8</f>
        <v>3557.7543760000003</v>
      </c>
      <c r="J415" s="8">
        <f>(+'Current &amp; Proposed Revenues'!D415*0.79+'Current &amp; Proposed Revenues'!F415*2.14+'Current Revenues &amp; Distribution'!C415+'Current Revenues &amp; Distribution'!E415)*0.2</f>
        <v>889.43859400000008</v>
      </c>
      <c r="K415" s="8">
        <f t="shared" si="23"/>
        <v>14714.514209999999</v>
      </c>
    </row>
    <row r="416" spans="1:11" outlineLevel="2" x14ac:dyDescent="0.25">
      <c r="A416" s="1" t="s">
        <v>382</v>
      </c>
      <c r="B416" s="1" t="s">
        <v>389</v>
      </c>
      <c r="C416" s="8">
        <v>304.78989999999999</v>
      </c>
      <c r="D416" s="8">
        <v>554.52980000000002</v>
      </c>
      <c r="E416" s="8">
        <v>0</v>
      </c>
      <c r="F416" s="8">
        <v>4744.1628000000001</v>
      </c>
      <c r="G416" s="8">
        <v>5603.4825000000001</v>
      </c>
      <c r="H416" s="8">
        <f>+'Current &amp; Proposed Revenues'!D416*1.08+'Current &amp; Proposed Revenues'!F416*8.54</f>
        <v>4113.8165999999992</v>
      </c>
      <c r="I416" s="8">
        <f>(+'Current &amp; Proposed Revenues'!D416*0.79+'Current &amp; Proposed Revenues'!F416*2.14+'Current Revenues &amp; Distribution'!C416+'Current Revenues &amp; Distribution'!E416)*0.8</f>
        <v>1191.7327200000002</v>
      </c>
      <c r="J416" s="8">
        <f>(+'Current &amp; Proposed Revenues'!D416*0.79+'Current &amp; Proposed Revenues'!F416*2.14+'Current Revenues &amp; Distribution'!C416+'Current Revenues &amp; Distribution'!E416)*0.2</f>
        <v>297.93318000000005</v>
      </c>
      <c r="K416" s="8">
        <f t="shared" si="23"/>
        <v>5603.4824999999992</v>
      </c>
    </row>
    <row r="417" spans="1:11" outlineLevel="2" x14ac:dyDescent="0.25">
      <c r="A417" s="1" t="s">
        <v>382</v>
      </c>
      <c r="B417" s="1" t="s">
        <v>390</v>
      </c>
      <c r="C417" s="8">
        <v>146.94</v>
      </c>
      <c r="D417" s="8">
        <v>880.71390000000008</v>
      </c>
      <c r="E417" s="8">
        <v>444.71340000000004</v>
      </c>
      <c r="F417" s="8">
        <v>6342.4247999999998</v>
      </c>
      <c r="G417" s="8">
        <v>7814.7920999999997</v>
      </c>
      <c r="H417" s="8">
        <f>+'Current &amp; Proposed Revenues'!D417*1.08+'Current &amp; Proposed Revenues'!F417*8.54</f>
        <v>5580.2119999999995</v>
      </c>
      <c r="I417" s="8">
        <f>(+'Current &amp; Proposed Revenues'!D417*0.79+'Current &amp; Proposed Revenues'!F417*2.14+'Current Revenues &amp; Distribution'!C417+'Current Revenues &amp; Distribution'!E417)*0.8</f>
        <v>1787.6640800000002</v>
      </c>
      <c r="J417" s="8">
        <f>(+'Current &amp; Proposed Revenues'!D417*0.79+'Current &amp; Proposed Revenues'!F417*2.14+'Current Revenues &amp; Distribution'!C417+'Current Revenues &amp; Distribution'!E417)*0.2</f>
        <v>446.91602000000006</v>
      </c>
      <c r="K417" s="8">
        <f t="shared" si="23"/>
        <v>7814.7920999999997</v>
      </c>
    </row>
    <row r="418" spans="1:11" outlineLevel="1" x14ac:dyDescent="0.25">
      <c r="A418" s="23" t="s">
        <v>1255</v>
      </c>
      <c r="B418" s="22"/>
      <c r="C418" s="8">
        <f t="shared" ref="C418:K418" si="25">SUBTOTAL(9,C410:C417)</f>
        <v>33944.34870000001</v>
      </c>
      <c r="D418" s="8">
        <f t="shared" si="25"/>
        <v>30667.315580000002</v>
      </c>
      <c r="E418" s="8">
        <f t="shared" si="25"/>
        <v>12608.259400000003</v>
      </c>
      <c r="F418" s="8">
        <f t="shared" si="25"/>
        <v>111260.3952</v>
      </c>
      <c r="G418" s="8">
        <f t="shared" si="25"/>
        <v>188480.31887999998</v>
      </c>
      <c r="H418" s="8">
        <f t="shared" si="25"/>
        <v>106678.25031999999</v>
      </c>
      <c r="I418" s="8">
        <f t="shared" si="25"/>
        <v>65441.654848000006</v>
      </c>
      <c r="J418" s="8">
        <f t="shared" si="25"/>
        <v>16360.413712000001</v>
      </c>
      <c r="K418" s="8">
        <f t="shared" si="25"/>
        <v>188480.31888000001</v>
      </c>
    </row>
    <row r="419" spans="1:11" outlineLevel="2" x14ac:dyDescent="0.25">
      <c r="A419" s="1" t="s">
        <v>391</v>
      </c>
      <c r="B419" s="1" t="s">
        <v>392</v>
      </c>
      <c r="C419" s="8">
        <v>0</v>
      </c>
      <c r="D419" s="8">
        <v>272.92649999999998</v>
      </c>
      <c r="E419" s="8">
        <v>0</v>
      </c>
      <c r="F419" s="8">
        <v>871.80839999999989</v>
      </c>
      <c r="G419" s="8">
        <v>1144.7348999999999</v>
      </c>
      <c r="H419" s="8">
        <f>+'Current &amp; Proposed Revenues'!D419*1.08+'Current &amp; Proposed Revenues'!F419*8.54</f>
        <v>854.74619999999982</v>
      </c>
      <c r="I419" s="8">
        <f>(+'Current &amp; Proposed Revenues'!D419*0.79+'Current &amp; Proposed Revenues'!F419*2.14+'Current Revenues &amp; Distribution'!C419+'Current Revenues &amp; Distribution'!E419)*0.8</f>
        <v>231.99096</v>
      </c>
      <c r="J419" s="8">
        <f>(+'Current &amp; Proposed Revenues'!D419*0.79+'Current &amp; Proposed Revenues'!F419*2.14+'Current Revenues &amp; Distribution'!C419+'Current Revenues &amp; Distribution'!E419)*0.2</f>
        <v>57.99774</v>
      </c>
      <c r="K419" s="8">
        <f t="shared" si="23"/>
        <v>1144.7348999999999</v>
      </c>
    </row>
    <row r="420" spans="1:11" outlineLevel="2" x14ac:dyDescent="0.25">
      <c r="A420" s="1" t="s">
        <v>391</v>
      </c>
      <c r="B420" s="1" t="s">
        <v>161</v>
      </c>
      <c r="C420" s="8">
        <v>11.06</v>
      </c>
      <c r="D420" s="8">
        <v>537.36507000000006</v>
      </c>
      <c r="E420" s="8">
        <v>0</v>
      </c>
      <c r="F420" s="8">
        <v>1121.3999999999999</v>
      </c>
      <c r="G420" s="8">
        <v>1669.8250699999999</v>
      </c>
      <c r="H420" s="8">
        <f>+'Current &amp; Proposed Revenues'!D420*1.08+'Current &amp; Proposed Revenues'!F420*8.54</f>
        <v>1207.04988</v>
      </c>
      <c r="I420" s="8">
        <f>(+'Current &amp; Proposed Revenues'!D420*0.79+'Current &amp; Proposed Revenues'!F420*2.14+'Current Revenues &amp; Distribution'!C420+'Current Revenues &amp; Distribution'!E420)*0.8</f>
        <v>370.22015200000004</v>
      </c>
      <c r="J420" s="8">
        <f>(+'Current &amp; Proposed Revenues'!D420*0.79+'Current &amp; Proposed Revenues'!F420*2.14+'Current Revenues &amp; Distribution'!C420+'Current Revenues &amp; Distribution'!E420)*0.2</f>
        <v>92.55503800000001</v>
      </c>
      <c r="K420" s="8">
        <f t="shared" si="23"/>
        <v>1669.8250700000001</v>
      </c>
    </row>
    <row r="421" spans="1:11" outlineLevel="2" x14ac:dyDescent="0.25">
      <c r="A421" s="1" t="s">
        <v>391</v>
      </c>
      <c r="B421" s="1" t="s">
        <v>393</v>
      </c>
      <c r="C421" s="8">
        <v>0</v>
      </c>
      <c r="D421" s="8">
        <v>248.87830000000002</v>
      </c>
      <c r="E421" s="8">
        <v>0</v>
      </c>
      <c r="F421" s="8">
        <v>0</v>
      </c>
      <c r="G421" s="8">
        <v>248.87830000000002</v>
      </c>
      <c r="H421" s="8">
        <f>+'Current &amp; Proposed Revenues'!D421*1.08+'Current &amp; Proposed Revenues'!F421*8.54</f>
        <v>143.7372</v>
      </c>
      <c r="I421" s="8">
        <f>(+'Current &amp; Proposed Revenues'!D421*0.79+'Current &amp; Proposed Revenues'!F421*2.14+'Current Revenues &amp; Distribution'!C421+'Current Revenues &amp; Distribution'!E421)*0.8</f>
        <v>84.112880000000018</v>
      </c>
      <c r="J421" s="8">
        <f>(+'Current &amp; Proposed Revenues'!D421*0.79+'Current &amp; Proposed Revenues'!F421*2.14+'Current Revenues &amp; Distribution'!C421+'Current Revenues &amp; Distribution'!E421)*0.2</f>
        <v>21.028220000000005</v>
      </c>
      <c r="K421" s="8">
        <f t="shared" si="23"/>
        <v>248.87830000000002</v>
      </c>
    </row>
    <row r="422" spans="1:11" outlineLevel="2" x14ac:dyDescent="0.25">
      <c r="A422" s="1" t="s">
        <v>391</v>
      </c>
      <c r="B422" s="1" t="s">
        <v>394</v>
      </c>
      <c r="C422" s="8">
        <v>14.22</v>
      </c>
      <c r="D422" s="8">
        <v>829.64420000000007</v>
      </c>
      <c r="E422" s="8">
        <v>0</v>
      </c>
      <c r="F422" s="8">
        <v>713.71235999999999</v>
      </c>
      <c r="G422" s="8">
        <v>1557.57656</v>
      </c>
      <c r="H422" s="8">
        <f>+'Current &amp; Proposed Revenues'!D422*1.08+'Current &amp; Proposed Revenues'!F422*8.54</f>
        <v>1049.85538</v>
      </c>
      <c r="I422" s="8">
        <f>(+'Current &amp; Proposed Revenues'!D422*0.79+'Current &amp; Proposed Revenues'!F422*2.14+'Current Revenues &amp; Distribution'!C422+'Current Revenues &amp; Distribution'!E422)*0.8</f>
        <v>406.17694400000011</v>
      </c>
      <c r="J422" s="8">
        <f>(+'Current &amp; Proposed Revenues'!D422*0.79+'Current &amp; Proposed Revenues'!F422*2.14+'Current Revenues &amp; Distribution'!C422+'Current Revenues &amp; Distribution'!E422)*0.2</f>
        <v>101.54423600000003</v>
      </c>
      <c r="K422" s="8">
        <f t="shared" si="23"/>
        <v>1557.57656</v>
      </c>
    </row>
    <row r="423" spans="1:11" outlineLevel="2" x14ac:dyDescent="0.25">
      <c r="A423" s="1" t="s">
        <v>391</v>
      </c>
      <c r="B423" s="1" t="s">
        <v>395</v>
      </c>
      <c r="C423" s="8">
        <v>0</v>
      </c>
      <c r="D423" s="8">
        <v>461.32900000000001</v>
      </c>
      <c r="E423" s="8">
        <v>0</v>
      </c>
      <c r="F423" s="8">
        <v>181.56</v>
      </c>
      <c r="G423" s="8">
        <v>642.88900000000001</v>
      </c>
      <c r="H423" s="8">
        <f>+'Current &amp; Proposed Revenues'!D423*1.08+'Current &amp; Proposed Revenues'!F423*8.54</f>
        <v>411.61599999999999</v>
      </c>
      <c r="I423" s="8">
        <f>(+'Current &amp; Proposed Revenues'!D423*0.79+'Current &amp; Proposed Revenues'!F423*2.14+'Current Revenues &amp; Distribution'!C423+'Current Revenues &amp; Distribution'!E423)*0.8</f>
        <v>185.01840000000001</v>
      </c>
      <c r="J423" s="8">
        <f>(+'Current &amp; Proposed Revenues'!D423*0.79+'Current &amp; Proposed Revenues'!F423*2.14+'Current Revenues &amp; Distribution'!C423+'Current Revenues &amp; Distribution'!E423)*0.2</f>
        <v>46.254600000000003</v>
      </c>
      <c r="K423" s="8">
        <f t="shared" si="23"/>
        <v>642.88900000000001</v>
      </c>
    </row>
    <row r="424" spans="1:11" outlineLevel="2" x14ac:dyDescent="0.25">
      <c r="A424" s="1" t="s">
        <v>391</v>
      </c>
      <c r="B424" s="1" t="s">
        <v>396</v>
      </c>
      <c r="C424" s="8">
        <v>0</v>
      </c>
      <c r="D424" s="8">
        <v>286.2783</v>
      </c>
      <c r="E424" s="8">
        <v>0</v>
      </c>
      <c r="F424" s="8">
        <v>245.64</v>
      </c>
      <c r="G424" s="8">
        <v>531.91830000000004</v>
      </c>
      <c r="H424" s="8">
        <f>+'Current &amp; Proposed Revenues'!D424*1.08+'Current &amp; Proposed Revenues'!F424*8.54</f>
        <v>361.75720000000001</v>
      </c>
      <c r="I424" s="8">
        <f>(+'Current &amp; Proposed Revenues'!D424*0.79+'Current &amp; Proposed Revenues'!F424*2.14+'Current Revenues &amp; Distribution'!C424+'Current Revenues &amp; Distribution'!E424)*0.8</f>
        <v>136.12888000000001</v>
      </c>
      <c r="J424" s="8">
        <f>(+'Current &amp; Proposed Revenues'!D424*0.79+'Current &amp; Proposed Revenues'!F424*2.14+'Current Revenues &amp; Distribution'!C424+'Current Revenues &amp; Distribution'!E424)*0.2</f>
        <v>34.032220000000002</v>
      </c>
      <c r="K424" s="8">
        <f t="shared" si="23"/>
        <v>531.91830000000004</v>
      </c>
    </row>
    <row r="425" spans="1:11" outlineLevel="2" x14ac:dyDescent="0.25">
      <c r="A425" s="1" t="s">
        <v>391</v>
      </c>
      <c r="B425" s="1" t="s">
        <v>397</v>
      </c>
      <c r="C425" s="8">
        <v>0</v>
      </c>
      <c r="D425" s="8">
        <v>235.62</v>
      </c>
      <c r="E425" s="8">
        <v>0</v>
      </c>
      <c r="F425" s="8">
        <v>117.47999999999999</v>
      </c>
      <c r="G425" s="8">
        <v>353.1</v>
      </c>
      <c r="H425" s="8">
        <f>+'Current &amp; Proposed Revenues'!D425*1.08+'Current &amp; Proposed Revenues'!F425*8.54</f>
        <v>230.02</v>
      </c>
      <c r="I425" s="8">
        <f>(+'Current &amp; Proposed Revenues'!D425*0.79+'Current &amp; Proposed Revenues'!F425*2.14+'Current Revenues &amp; Distribution'!C425+'Current Revenues &amp; Distribution'!E425)*0.8</f>
        <v>98.464000000000013</v>
      </c>
      <c r="J425" s="8">
        <f>(+'Current &amp; Proposed Revenues'!D425*0.79+'Current &amp; Proposed Revenues'!F425*2.14+'Current Revenues &amp; Distribution'!C425+'Current Revenues &amp; Distribution'!E425)*0.2</f>
        <v>24.616000000000003</v>
      </c>
      <c r="K425" s="8">
        <f t="shared" si="23"/>
        <v>353.1</v>
      </c>
    </row>
    <row r="426" spans="1:11" outlineLevel="2" x14ac:dyDescent="0.25">
      <c r="A426" s="1" t="s">
        <v>391</v>
      </c>
      <c r="B426" s="1" t="s">
        <v>398</v>
      </c>
      <c r="C426" s="8">
        <v>0</v>
      </c>
      <c r="D426" s="8">
        <v>124.74769999999999</v>
      </c>
      <c r="E426" s="8">
        <v>0</v>
      </c>
      <c r="F426" s="8">
        <v>252.54995999999997</v>
      </c>
      <c r="G426" s="8">
        <v>377.29765999999995</v>
      </c>
      <c r="H426" s="8">
        <f>+'Current &amp; Proposed Revenues'!D426*1.08+'Current &amp; Proposed Revenues'!F426*8.54</f>
        <v>273.99217999999996</v>
      </c>
      <c r="I426" s="8">
        <f>(+'Current &amp; Proposed Revenues'!D426*0.79+'Current &amp; Proposed Revenues'!F426*2.14+'Current Revenues &amp; Distribution'!C426+'Current Revenues &amp; Distribution'!E426)*0.8</f>
        <v>82.644384000000002</v>
      </c>
      <c r="J426" s="8">
        <f>(+'Current &amp; Proposed Revenues'!D426*0.79+'Current &amp; Proposed Revenues'!F426*2.14+'Current Revenues &amp; Distribution'!C426+'Current Revenues &amp; Distribution'!E426)*0.2</f>
        <v>20.661096000000001</v>
      </c>
      <c r="K426" s="8">
        <f t="shared" si="23"/>
        <v>377.29765999999995</v>
      </c>
    </row>
    <row r="427" spans="1:11" outlineLevel="2" x14ac:dyDescent="0.25">
      <c r="A427" s="1" t="s">
        <v>391</v>
      </c>
      <c r="B427" s="1" t="s">
        <v>399</v>
      </c>
      <c r="C427" s="8">
        <v>0</v>
      </c>
      <c r="D427" s="8">
        <v>502.63730000000004</v>
      </c>
      <c r="E427" s="8">
        <v>0</v>
      </c>
      <c r="F427" s="8">
        <v>0</v>
      </c>
      <c r="G427" s="8">
        <v>502.63730000000004</v>
      </c>
      <c r="H427" s="8">
        <f>+'Current &amp; Proposed Revenues'!D427*1.08+'Current &amp; Proposed Revenues'!F427*8.54</f>
        <v>290.29320000000001</v>
      </c>
      <c r="I427" s="8">
        <f>(+'Current &amp; Proposed Revenues'!D427*0.79+'Current &amp; Proposed Revenues'!F427*2.14+'Current Revenues &amp; Distribution'!C427+'Current Revenues &amp; Distribution'!E427)*0.8</f>
        <v>169.87528000000003</v>
      </c>
      <c r="J427" s="8">
        <f>(+'Current &amp; Proposed Revenues'!D427*0.79+'Current &amp; Proposed Revenues'!F427*2.14+'Current Revenues &amp; Distribution'!C427+'Current Revenues &amp; Distribution'!E427)*0.2</f>
        <v>42.468820000000008</v>
      </c>
      <c r="K427" s="8">
        <f t="shared" si="23"/>
        <v>502.63730000000004</v>
      </c>
    </row>
    <row r="428" spans="1:11" outlineLevel="2" x14ac:dyDescent="0.25">
      <c r="A428" s="1" t="s">
        <v>391</v>
      </c>
      <c r="B428" s="1" t="s">
        <v>400</v>
      </c>
      <c r="C428" s="8">
        <v>0</v>
      </c>
      <c r="D428" s="8">
        <v>307.68979999999999</v>
      </c>
      <c r="E428" s="8">
        <v>0</v>
      </c>
      <c r="F428" s="8">
        <v>552.4763999999999</v>
      </c>
      <c r="G428" s="8">
        <v>860.16619999999989</v>
      </c>
      <c r="H428" s="8">
        <f>+'Current &amp; Proposed Revenues'!D428*1.08+'Current &amp; Proposed Revenues'!F428*8.54</f>
        <v>619.47739999999999</v>
      </c>
      <c r="I428" s="8">
        <f>(+'Current &amp; Proposed Revenues'!D428*0.79+'Current &amp; Proposed Revenues'!F428*2.14+'Current Revenues &amp; Distribution'!C428+'Current Revenues &amp; Distribution'!E428)*0.8</f>
        <v>192.55104000000003</v>
      </c>
      <c r="J428" s="8">
        <f>(+'Current &amp; Proposed Revenues'!D428*0.79+'Current &amp; Proposed Revenues'!F428*2.14+'Current Revenues &amp; Distribution'!C428+'Current Revenues &amp; Distribution'!E428)*0.2</f>
        <v>48.137760000000007</v>
      </c>
      <c r="K428" s="8">
        <f t="shared" si="23"/>
        <v>860.1662</v>
      </c>
    </row>
    <row r="429" spans="1:11" outlineLevel="2" x14ac:dyDescent="0.25">
      <c r="A429" s="1" t="s">
        <v>391</v>
      </c>
      <c r="B429" s="1" t="s">
        <v>401</v>
      </c>
      <c r="C429" s="8">
        <v>0</v>
      </c>
      <c r="D429" s="8">
        <v>93.5</v>
      </c>
      <c r="E429" s="8">
        <v>0</v>
      </c>
      <c r="F429" s="8">
        <v>0</v>
      </c>
      <c r="G429" s="8">
        <v>93.5</v>
      </c>
      <c r="H429" s="8">
        <f>+'Current &amp; Proposed Revenues'!D429*1.08+'Current &amp; Proposed Revenues'!F429*8.54</f>
        <v>54</v>
      </c>
      <c r="I429" s="8">
        <f>(+'Current &amp; Proposed Revenues'!D429*0.79+'Current &amp; Proposed Revenues'!F429*2.14+'Current Revenues &amp; Distribution'!C429+'Current Revenues &amp; Distribution'!E429)*0.8</f>
        <v>31.6</v>
      </c>
      <c r="J429" s="8">
        <f>(+'Current &amp; Proposed Revenues'!D429*0.79+'Current &amp; Proposed Revenues'!F429*2.14+'Current Revenues &amp; Distribution'!C429+'Current Revenues &amp; Distribution'!E429)*0.2</f>
        <v>7.9</v>
      </c>
      <c r="K429" s="8">
        <f t="shared" si="23"/>
        <v>93.5</v>
      </c>
    </row>
    <row r="430" spans="1:11" outlineLevel="2" x14ac:dyDescent="0.25">
      <c r="A430" s="1" t="s">
        <v>391</v>
      </c>
      <c r="B430" s="1" t="s">
        <v>402</v>
      </c>
      <c r="C430" s="8">
        <v>42.660000000000004</v>
      </c>
      <c r="D430" s="8">
        <v>638.94908000000009</v>
      </c>
      <c r="E430" s="8">
        <v>21.400000000000002</v>
      </c>
      <c r="F430" s="8">
        <v>658.52879999999993</v>
      </c>
      <c r="G430" s="8">
        <v>1361.5378799999999</v>
      </c>
      <c r="H430" s="8">
        <f>+'Current &amp; Proposed Revenues'!D430*1.08+'Current &amp; Proposed Revenues'!F430*8.54</f>
        <v>895.59511999999995</v>
      </c>
      <c r="I430" s="8">
        <f>(+'Current &amp; Proposed Revenues'!D430*0.79+'Current &amp; Proposed Revenues'!F430*2.14+'Current Revenues &amp; Distribution'!C430+'Current Revenues &amp; Distribution'!E430)*0.8</f>
        <v>372.75420800000006</v>
      </c>
      <c r="J430" s="8">
        <f>(+'Current &amp; Proposed Revenues'!D430*0.79+'Current &amp; Proposed Revenues'!F430*2.14+'Current Revenues &amp; Distribution'!C430+'Current Revenues &amp; Distribution'!E430)*0.2</f>
        <v>93.188552000000016</v>
      </c>
      <c r="K430" s="8">
        <f t="shared" si="23"/>
        <v>1361.5378800000001</v>
      </c>
    </row>
    <row r="431" spans="1:11" outlineLevel="2" x14ac:dyDescent="0.25">
      <c r="A431" s="1" t="s">
        <v>391</v>
      </c>
      <c r="B431" s="1" t="s">
        <v>403</v>
      </c>
      <c r="C431" s="8">
        <v>0</v>
      </c>
      <c r="D431" s="8">
        <v>362.78000000000003</v>
      </c>
      <c r="E431" s="8">
        <v>0</v>
      </c>
      <c r="F431" s="8">
        <v>0</v>
      </c>
      <c r="G431" s="8">
        <v>362.78000000000003</v>
      </c>
      <c r="H431" s="8">
        <f>+'Current &amp; Proposed Revenues'!D431*1.08+'Current &amp; Proposed Revenues'!F431*8.54</f>
        <v>209.52</v>
      </c>
      <c r="I431" s="8">
        <f>(+'Current &amp; Proposed Revenues'!D431*0.79+'Current &amp; Proposed Revenues'!F431*2.14+'Current Revenues &amp; Distribution'!C431+'Current Revenues &amp; Distribution'!E431)*0.8</f>
        <v>122.60800000000002</v>
      </c>
      <c r="J431" s="8">
        <f>(+'Current &amp; Proposed Revenues'!D431*0.79+'Current &amp; Proposed Revenues'!F431*2.14+'Current Revenues &amp; Distribution'!C431+'Current Revenues &amp; Distribution'!E431)*0.2</f>
        <v>30.652000000000005</v>
      </c>
      <c r="K431" s="8">
        <f t="shared" si="23"/>
        <v>362.78000000000003</v>
      </c>
    </row>
    <row r="432" spans="1:11" outlineLevel="2" x14ac:dyDescent="0.25">
      <c r="A432" s="1" t="s">
        <v>391</v>
      </c>
      <c r="B432" s="1" t="s">
        <v>404</v>
      </c>
      <c r="C432" s="8">
        <v>0</v>
      </c>
      <c r="D432" s="8">
        <v>932.49420000000009</v>
      </c>
      <c r="E432" s="8">
        <v>0</v>
      </c>
      <c r="F432" s="8">
        <v>1206.8399999999999</v>
      </c>
      <c r="G432" s="8">
        <v>2139.3342000000002</v>
      </c>
      <c r="H432" s="8">
        <f>+'Current &amp; Proposed Revenues'!D432*1.08+'Current &amp; Proposed Revenues'!F432*8.54</f>
        <v>1503.5727999999999</v>
      </c>
      <c r="I432" s="8">
        <f>(+'Current &amp; Proposed Revenues'!D432*0.79+'Current &amp; Proposed Revenues'!F432*2.14+'Current Revenues &amp; Distribution'!C432+'Current Revenues &amp; Distribution'!E432)*0.8</f>
        <v>508.60912000000008</v>
      </c>
      <c r="J432" s="8">
        <f>(+'Current &amp; Proposed Revenues'!D432*0.79+'Current &amp; Proposed Revenues'!F432*2.14+'Current Revenues &amp; Distribution'!C432+'Current Revenues &amp; Distribution'!E432)*0.2</f>
        <v>127.15228000000002</v>
      </c>
      <c r="K432" s="8">
        <f t="shared" si="23"/>
        <v>2139.3342000000002</v>
      </c>
    </row>
    <row r="433" spans="1:11" outlineLevel="2" x14ac:dyDescent="0.25">
      <c r="A433" s="1" t="s">
        <v>391</v>
      </c>
      <c r="B433" s="1" t="s">
        <v>405</v>
      </c>
      <c r="C433" s="8">
        <v>0</v>
      </c>
      <c r="D433" s="8">
        <v>357.71230000000003</v>
      </c>
      <c r="E433" s="8">
        <v>0</v>
      </c>
      <c r="F433" s="8">
        <v>106.8</v>
      </c>
      <c r="G433" s="8">
        <v>464.51230000000004</v>
      </c>
      <c r="H433" s="8">
        <f>+'Current &amp; Proposed Revenues'!D433*1.08+'Current &amp; Proposed Revenues'!F433*8.54</f>
        <v>291.9932</v>
      </c>
      <c r="I433" s="8">
        <f>(+'Current &amp; Proposed Revenues'!D433*0.79+'Current &amp; Proposed Revenues'!F433*2.14+'Current Revenues &amp; Distribution'!C433+'Current Revenues &amp; Distribution'!E433)*0.8</f>
        <v>138.01528000000002</v>
      </c>
      <c r="J433" s="8">
        <f>(+'Current &amp; Proposed Revenues'!D433*0.79+'Current &amp; Proposed Revenues'!F433*2.14+'Current Revenues &amp; Distribution'!C433+'Current Revenues &amp; Distribution'!E433)*0.2</f>
        <v>34.503820000000005</v>
      </c>
      <c r="K433" s="8">
        <f t="shared" si="23"/>
        <v>464.51230000000004</v>
      </c>
    </row>
    <row r="434" spans="1:11" outlineLevel="2" x14ac:dyDescent="0.25">
      <c r="A434" s="1" t="s">
        <v>391</v>
      </c>
      <c r="B434" s="1" t="s">
        <v>237</v>
      </c>
      <c r="C434" s="8">
        <v>0</v>
      </c>
      <c r="D434" s="8">
        <v>54.230000000000004</v>
      </c>
      <c r="E434" s="8">
        <v>0</v>
      </c>
      <c r="F434" s="8">
        <v>0</v>
      </c>
      <c r="G434" s="8">
        <v>54.230000000000004</v>
      </c>
      <c r="H434" s="8">
        <f>+'Current &amp; Proposed Revenues'!D434*1.08+'Current &amp; Proposed Revenues'!F434*8.54</f>
        <v>31.32</v>
      </c>
      <c r="I434" s="8">
        <f>(+'Current &amp; Proposed Revenues'!D434*0.79+'Current &amp; Proposed Revenues'!F434*2.14+'Current Revenues &amp; Distribution'!C434+'Current Revenues &amp; Distribution'!E434)*0.8</f>
        <v>18.327999999999999</v>
      </c>
      <c r="J434" s="8">
        <f>(+'Current &amp; Proposed Revenues'!D434*0.79+'Current &amp; Proposed Revenues'!F434*2.14+'Current Revenues &amp; Distribution'!C434+'Current Revenues &amp; Distribution'!E434)*0.2</f>
        <v>4.5819999999999999</v>
      </c>
      <c r="K434" s="8">
        <f t="shared" si="23"/>
        <v>54.23</v>
      </c>
    </row>
    <row r="435" spans="1:11" outlineLevel="2" x14ac:dyDescent="0.25">
      <c r="A435" s="1" t="s">
        <v>391</v>
      </c>
      <c r="B435" s="1" t="s">
        <v>406</v>
      </c>
      <c r="C435" s="8">
        <v>0</v>
      </c>
      <c r="D435" s="8">
        <v>143.99</v>
      </c>
      <c r="E435" s="8">
        <v>0</v>
      </c>
      <c r="F435" s="8">
        <v>138.84</v>
      </c>
      <c r="G435" s="8">
        <v>282.83000000000004</v>
      </c>
      <c r="H435" s="8">
        <f>+'Current &amp; Proposed Revenues'!D435*1.08+'Current &amp; Proposed Revenues'!F435*8.54</f>
        <v>194.18</v>
      </c>
      <c r="I435" s="8">
        <f>(+'Current &amp; Proposed Revenues'!D435*0.79+'Current &amp; Proposed Revenues'!F435*2.14+'Current Revenues &amp; Distribution'!C435+'Current Revenues &amp; Distribution'!E435)*0.8</f>
        <v>70.92</v>
      </c>
      <c r="J435" s="8">
        <f>(+'Current &amp; Proposed Revenues'!D435*0.79+'Current &amp; Proposed Revenues'!F435*2.14+'Current Revenues &amp; Distribution'!C435+'Current Revenues &amp; Distribution'!E435)*0.2</f>
        <v>17.73</v>
      </c>
      <c r="K435" s="8">
        <f t="shared" si="23"/>
        <v>282.83000000000004</v>
      </c>
    </row>
    <row r="436" spans="1:11" outlineLevel="2" x14ac:dyDescent="0.25">
      <c r="A436" s="1" t="s">
        <v>391</v>
      </c>
      <c r="B436" s="1" t="s">
        <v>407</v>
      </c>
      <c r="C436" s="8">
        <v>0</v>
      </c>
      <c r="D436" s="8">
        <v>43.010000000000005</v>
      </c>
      <c r="E436" s="8">
        <v>0</v>
      </c>
      <c r="F436" s="8">
        <v>0</v>
      </c>
      <c r="G436" s="8">
        <v>43.010000000000005</v>
      </c>
      <c r="H436" s="8">
        <f>+'Current &amp; Proposed Revenues'!D436*1.08+'Current &amp; Proposed Revenues'!F436*8.54</f>
        <v>24.840000000000003</v>
      </c>
      <c r="I436" s="8">
        <f>(+'Current &amp; Proposed Revenues'!D436*0.79+'Current &amp; Proposed Revenues'!F436*2.14+'Current Revenues &amp; Distribution'!C436+'Current Revenues &amp; Distribution'!E436)*0.8</f>
        <v>14.536000000000001</v>
      </c>
      <c r="J436" s="8">
        <f>(+'Current &amp; Proposed Revenues'!D436*0.79+'Current &amp; Proposed Revenues'!F436*2.14+'Current Revenues &amp; Distribution'!C436+'Current Revenues &amp; Distribution'!E436)*0.2</f>
        <v>3.6340000000000003</v>
      </c>
      <c r="K436" s="8">
        <f t="shared" si="23"/>
        <v>43.010000000000005</v>
      </c>
    </row>
    <row r="437" spans="1:11" outlineLevel="1" x14ac:dyDescent="0.25">
      <c r="A437" s="23" t="s">
        <v>1254</v>
      </c>
      <c r="B437" s="22"/>
      <c r="C437" s="8">
        <f t="shared" ref="C437:K437" si="26">SUBTOTAL(9,C419:C436)</f>
        <v>67.94</v>
      </c>
      <c r="D437" s="8">
        <f t="shared" si="26"/>
        <v>6433.7817500000001</v>
      </c>
      <c r="E437" s="8">
        <f t="shared" si="26"/>
        <v>21.400000000000002</v>
      </c>
      <c r="F437" s="8">
        <f t="shared" si="26"/>
        <v>6167.6359199999997</v>
      </c>
      <c r="G437" s="8">
        <f t="shared" si="26"/>
        <v>12690.757670000001</v>
      </c>
      <c r="H437" s="8">
        <f t="shared" si="26"/>
        <v>8647.5657600000013</v>
      </c>
      <c r="I437" s="8">
        <f t="shared" si="26"/>
        <v>3234.5535280000004</v>
      </c>
      <c r="J437" s="8">
        <f t="shared" si="26"/>
        <v>808.63838200000009</v>
      </c>
      <c r="K437" s="8">
        <f t="shared" si="26"/>
        <v>12690.757670000001</v>
      </c>
    </row>
    <row r="438" spans="1:11" outlineLevel="2" x14ac:dyDescent="0.25">
      <c r="A438" s="1" t="s">
        <v>408</v>
      </c>
      <c r="B438" s="1" t="s">
        <v>409</v>
      </c>
      <c r="C438" s="8">
        <v>221.20000000000002</v>
      </c>
      <c r="D438" s="8">
        <v>1750.4135000000001</v>
      </c>
      <c r="E438" s="8">
        <v>1050.3334</v>
      </c>
      <c r="F438" s="8">
        <v>6346.6967999999997</v>
      </c>
      <c r="G438" s="8">
        <v>9368.6437000000005</v>
      </c>
      <c r="H438" s="8">
        <f>+'Current &amp; Proposed Revenues'!D438*1.08+'Current &amp; Proposed Revenues'!F438*8.54</f>
        <v>6085.9143999999997</v>
      </c>
      <c r="I438" s="8">
        <f>(+'Current &amp; Proposed Revenues'!D438*0.79+'Current &amp; Proposed Revenues'!F438*2.14+'Current Revenues &amp; Distribution'!C438+'Current Revenues &amp; Distribution'!E438)*0.8</f>
        <v>2626.1834400000002</v>
      </c>
      <c r="J438" s="8">
        <f>(+'Current &amp; Proposed Revenues'!D438*0.79+'Current &amp; Proposed Revenues'!F438*2.14+'Current Revenues &amp; Distribution'!C438+'Current Revenues &amp; Distribution'!E438)*0.2</f>
        <v>656.54586000000006</v>
      </c>
      <c r="K438" s="8">
        <f t="shared" si="23"/>
        <v>9368.6437000000005</v>
      </c>
    </row>
    <row r="439" spans="1:11" outlineLevel="2" x14ac:dyDescent="0.25">
      <c r="A439" s="1" t="s">
        <v>408</v>
      </c>
      <c r="B439" s="1" t="s">
        <v>410</v>
      </c>
      <c r="C439" s="8">
        <v>1264.8295000000001</v>
      </c>
      <c r="D439" s="8">
        <v>4193.3067000000001</v>
      </c>
      <c r="E439" s="8">
        <v>1498</v>
      </c>
      <c r="F439" s="8">
        <v>5542.92</v>
      </c>
      <c r="G439" s="8">
        <v>12499.056199999999</v>
      </c>
      <c r="H439" s="8">
        <f>+'Current &amp; Proposed Revenues'!D439*1.08+'Current &amp; Proposed Revenues'!F439*8.54</f>
        <v>6854.0627999999997</v>
      </c>
      <c r="I439" s="8">
        <f>(+'Current &amp; Proposed Revenues'!D439*0.79+'Current &amp; Proposed Revenues'!F439*2.14+'Current Revenues &amp; Distribution'!C439+'Current Revenues &amp; Distribution'!E439)*0.8</f>
        <v>4515.9947200000006</v>
      </c>
      <c r="J439" s="8">
        <f>(+'Current &amp; Proposed Revenues'!D439*0.79+'Current &amp; Proposed Revenues'!F439*2.14+'Current Revenues &amp; Distribution'!C439+'Current Revenues &amp; Distribution'!E439)*0.2</f>
        <v>1128.9986800000001</v>
      </c>
      <c r="K439" s="8">
        <f t="shared" si="23"/>
        <v>12499.056200000001</v>
      </c>
    </row>
    <row r="440" spans="1:11" outlineLevel="2" x14ac:dyDescent="0.25">
      <c r="A440" s="1" t="s">
        <v>408</v>
      </c>
      <c r="B440" s="1" t="s">
        <v>411</v>
      </c>
      <c r="C440" s="8">
        <v>3853.7938000000004</v>
      </c>
      <c r="D440" s="8">
        <v>5011.7121999999999</v>
      </c>
      <c r="E440" s="8">
        <v>686.79020000000003</v>
      </c>
      <c r="F440" s="8">
        <v>1096.0883999999999</v>
      </c>
      <c r="G440" s="8">
        <v>10648.384600000001</v>
      </c>
      <c r="H440" s="8">
        <f>+'Current &amp; Proposed Revenues'!D440*1.08+'Current &amp; Proposed Revenues'!F440*8.54</f>
        <v>3770.9250000000002</v>
      </c>
      <c r="I440" s="8">
        <f>(+'Current &amp; Proposed Revenues'!D440*0.79+'Current &amp; Proposed Revenues'!F440*2.14+'Current Revenues &amp; Distribution'!C440+'Current Revenues &amp; Distribution'!E440)*0.8</f>
        <v>5501.9676800000016</v>
      </c>
      <c r="J440" s="8">
        <f>(+'Current &amp; Proposed Revenues'!D440*0.79+'Current &amp; Proposed Revenues'!F440*2.14+'Current Revenues &amp; Distribution'!C440+'Current Revenues &amp; Distribution'!E440)*0.2</f>
        <v>1375.4919200000004</v>
      </c>
      <c r="K440" s="8">
        <f t="shared" si="23"/>
        <v>10648.384600000001</v>
      </c>
    </row>
    <row r="441" spans="1:11" outlineLevel="2" x14ac:dyDescent="0.25">
      <c r="A441" s="1" t="s">
        <v>408</v>
      </c>
      <c r="B441" s="1" t="s">
        <v>412</v>
      </c>
      <c r="C441" s="8">
        <v>4510.9790000000003</v>
      </c>
      <c r="D441" s="8">
        <v>621.00829999999996</v>
      </c>
      <c r="E441" s="8">
        <v>85.600000000000009</v>
      </c>
      <c r="F441" s="8">
        <v>3668.9217599999997</v>
      </c>
      <c r="G441" s="8">
        <v>8886.5090600000003</v>
      </c>
      <c r="H441" s="8">
        <f>+'Current &amp; Proposed Revenues'!D441*1.08+'Current &amp; Proposed Revenues'!F441*8.54</f>
        <v>3292.4204799999998</v>
      </c>
      <c r="I441" s="8">
        <f>(+'Current &amp; Proposed Revenues'!D441*0.79+'Current &amp; Proposed Revenues'!F441*2.14+'Current Revenues &amp; Distribution'!C441+'Current Revenues &amp; Distribution'!E441)*0.8</f>
        <v>4475.270864000001</v>
      </c>
      <c r="J441" s="8">
        <f>(+'Current &amp; Proposed Revenues'!D441*0.79+'Current &amp; Proposed Revenues'!F441*2.14+'Current Revenues &amp; Distribution'!C441+'Current Revenues &amp; Distribution'!E441)*0.2</f>
        <v>1118.8177160000002</v>
      </c>
      <c r="K441" s="8">
        <f t="shared" si="23"/>
        <v>8886.5090600000003</v>
      </c>
    </row>
    <row r="442" spans="1:11" outlineLevel="2" x14ac:dyDescent="0.25">
      <c r="A442" s="1" t="s">
        <v>408</v>
      </c>
      <c r="B442" s="1" t="s">
        <v>413</v>
      </c>
      <c r="C442" s="8">
        <v>14091.9568</v>
      </c>
      <c r="D442" s="8">
        <v>1263.1476</v>
      </c>
      <c r="E442" s="8">
        <v>403.49700000000007</v>
      </c>
      <c r="F442" s="8">
        <v>2018.52</v>
      </c>
      <c r="G442" s="8">
        <v>17777.1214</v>
      </c>
      <c r="H442" s="8">
        <f>+'Current &amp; Proposed Revenues'!D442*1.08+'Current &amp; Proposed Revenues'!F442*8.54</f>
        <v>2343.5783999999999</v>
      </c>
      <c r="I442" s="8">
        <f>(+'Current &amp; Proposed Revenues'!D442*0.79+'Current &amp; Proposed Revenues'!F442*2.14+'Current Revenues &amp; Distribution'!C442+'Current Revenues &amp; Distribution'!E442)*0.8</f>
        <v>12346.8344</v>
      </c>
      <c r="J442" s="8">
        <f>(+'Current &amp; Proposed Revenues'!D442*0.79+'Current &amp; Proposed Revenues'!F442*2.14+'Current Revenues &amp; Distribution'!C442+'Current Revenues &amp; Distribution'!E442)*0.2</f>
        <v>3086.7085999999999</v>
      </c>
      <c r="K442" s="8">
        <f t="shared" si="23"/>
        <v>17777.1214</v>
      </c>
    </row>
    <row r="443" spans="1:11" outlineLevel="2" x14ac:dyDescent="0.25">
      <c r="A443" s="1" t="s">
        <v>408</v>
      </c>
      <c r="B443" s="1" t="s">
        <v>414</v>
      </c>
      <c r="C443" s="8">
        <v>0</v>
      </c>
      <c r="D443" s="8">
        <v>0</v>
      </c>
      <c r="E443" s="8">
        <v>378.78000000000003</v>
      </c>
      <c r="F443" s="8">
        <v>1939.2744</v>
      </c>
      <c r="G443" s="8">
        <v>2318.0544</v>
      </c>
      <c r="H443" s="8">
        <f>+'Current &amp; Proposed Revenues'!D443*1.08+'Current &amp; Proposed Revenues'!F443*8.54</f>
        <v>1550.6931999999999</v>
      </c>
      <c r="I443" s="8">
        <f>(+'Current &amp; Proposed Revenues'!D443*0.79+'Current &amp; Proposed Revenues'!F443*2.14+'Current Revenues &amp; Distribution'!C443+'Current Revenues &amp; Distribution'!E443)*0.8</f>
        <v>613.88896000000011</v>
      </c>
      <c r="J443" s="8">
        <f>(+'Current &amp; Proposed Revenues'!D443*0.79+'Current &amp; Proposed Revenues'!F443*2.14+'Current Revenues &amp; Distribution'!C443+'Current Revenues &amp; Distribution'!E443)*0.2</f>
        <v>153.47224000000003</v>
      </c>
      <c r="K443" s="8">
        <f t="shared" si="23"/>
        <v>2318.0544</v>
      </c>
    </row>
    <row r="444" spans="1:11" outlineLevel="2" x14ac:dyDescent="0.25">
      <c r="A444" s="1" t="s">
        <v>408</v>
      </c>
      <c r="B444" s="1" t="s">
        <v>415</v>
      </c>
      <c r="C444" s="8">
        <v>1586.873</v>
      </c>
      <c r="D444" s="8">
        <v>4098.2733000000007</v>
      </c>
      <c r="E444" s="8">
        <v>672.88020000000006</v>
      </c>
      <c r="F444" s="8">
        <v>12480.114</v>
      </c>
      <c r="G444" s="8">
        <v>18838.140500000001</v>
      </c>
      <c r="H444" s="8">
        <f>+'Current &amp; Proposed Revenues'!D444*1.08+'Current &amp; Proposed Revenues'!F444*8.54</f>
        <v>12346.334199999999</v>
      </c>
      <c r="I444" s="8">
        <f>(+'Current &amp; Proposed Revenues'!D444*0.79+'Current &amp; Proposed Revenues'!F444*2.14+'Current Revenues &amp; Distribution'!C444+'Current Revenues &amp; Distribution'!E444)*0.8</f>
        <v>5193.4450400000005</v>
      </c>
      <c r="J444" s="8">
        <f>(+'Current &amp; Proposed Revenues'!D444*0.79+'Current &amp; Proposed Revenues'!F444*2.14+'Current Revenues &amp; Distribution'!C444+'Current Revenues &amp; Distribution'!E444)*0.2</f>
        <v>1298.3612600000001</v>
      </c>
      <c r="K444" s="8">
        <f t="shared" si="23"/>
        <v>18838.140500000001</v>
      </c>
    </row>
    <row r="445" spans="1:11" outlineLevel="2" x14ac:dyDescent="0.25">
      <c r="A445" s="1" t="s">
        <v>408</v>
      </c>
      <c r="B445" s="1" t="s">
        <v>416</v>
      </c>
      <c r="C445" s="8">
        <v>101.91000000000001</v>
      </c>
      <c r="D445" s="8">
        <v>486.20000000000005</v>
      </c>
      <c r="E445" s="8">
        <v>135.95420000000001</v>
      </c>
      <c r="F445" s="8">
        <v>1687.3652399999999</v>
      </c>
      <c r="G445" s="8">
        <v>2411.4294399999999</v>
      </c>
      <c r="H445" s="8">
        <f>+'Current &amp; Proposed Revenues'!D445*1.08+'Current &amp; Proposed Revenues'!F445*8.54</f>
        <v>1630.0602199999998</v>
      </c>
      <c r="I445" s="8">
        <f>(+'Current &amp; Proposed Revenues'!D445*0.79+'Current &amp; Proposed Revenues'!F445*2.14+'Current Revenues &amp; Distribution'!C445+'Current Revenues &amp; Distribution'!E445)*0.8</f>
        <v>625.0953760000001</v>
      </c>
      <c r="J445" s="8">
        <f>(+'Current &amp; Proposed Revenues'!D445*0.79+'Current &amp; Proposed Revenues'!F445*2.14+'Current Revenues &amp; Distribution'!C445+'Current Revenues &amp; Distribution'!E445)*0.2</f>
        <v>156.27384400000003</v>
      </c>
      <c r="K445" s="8">
        <f t="shared" si="23"/>
        <v>2411.4294399999999</v>
      </c>
    </row>
    <row r="446" spans="1:11" outlineLevel="2" x14ac:dyDescent="0.25">
      <c r="A446" s="1" t="s">
        <v>408</v>
      </c>
      <c r="B446" s="1" t="s">
        <v>417</v>
      </c>
      <c r="C446" s="8">
        <v>138.566</v>
      </c>
      <c r="D446" s="8">
        <v>1710.115</v>
      </c>
      <c r="E446" s="8">
        <v>1296.4762000000001</v>
      </c>
      <c r="F446" s="8">
        <v>6288.2985600000002</v>
      </c>
      <c r="G446" s="8">
        <v>9433.4557600000007</v>
      </c>
      <c r="H446" s="8">
        <f>+'Current &amp; Proposed Revenues'!D446*1.08+'Current &amp; Proposed Revenues'!F446*8.54</f>
        <v>6015.9436799999994</v>
      </c>
      <c r="I446" s="8">
        <f>(+'Current &amp; Proposed Revenues'!D446*0.79+'Current &amp; Proposed Revenues'!F446*2.14+'Current Revenues &amp; Distribution'!C446+'Current Revenues &amp; Distribution'!E446)*0.8</f>
        <v>2734.0096640000002</v>
      </c>
      <c r="J446" s="8">
        <f>(+'Current &amp; Proposed Revenues'!D446*0.79+'Current &amp; Proposed Revenues'!F446*2.14+'Current Revenues &amp; Distribution'!C446+'Current Revenues &amp; Distribution'!E446)*0.2</f>
        <v>683.50241600000004</v>
      </c>
      <c r="K446" s="8">
        <f t="shared" si="23"/>
        <v>9433.4557599999989</v>
      </c>
    </row>
    <row r="447" spans="1:11" outlineLevel="2" x14ac:dyDescent="0.25">
      <c r="A447" s="1" t="s">
        <v>408</v>
      </c>
      <c r="B447" s="1" t="s">
        <v>418</v>
      </c>
      <c r="C447" s="8">
        <v>19851.451799999999</v>
      </c>
      <c r="D447" s="8">
        <v>3383.9520000000002</v>
      </c>
      <c r="E447" s="8">
        <v>2885.7857200000003</v>
      </c>
      <c r="F447" s="8">
        <v>4987.8804</v>
      </c>
      <c r="G447" s="8">
        <v>31109.069920000002</v>
      </c>
      <c r="H447" s="8">
        <f>+'Current &amp; Proposed Revenues'!D447*1.08+'Current &amp; Proposed Revenues'!F447*8.54</f>
        <v>5942.8041999999987</v>
      </c>
      <c r="I447" s="8">
        <f>(+'Current &amp; Proposed Revenues'!D447*0.79+'Current &amp; Proposed Revenues'!F447*2.14+'Current Revenues &amp; Distribution'!C447+'Current Revenues &amp; Distribution'!E447)*0.8</f>
        <v>20133.012576000001</v>
      </c>
      <c r="J447" s="8">
        <f>(+'Current &amp; Proposed Revenues'!D447*0.79+'Current &amp; Proposed Revenues'!F447*2.14+'Current Revenues &amp; Distribution'!C447+'Current Revenues &amp; Distribution'!E447)*0.2</f>
        <v>5033.2531440000002</v>
      </c>
      <c r="K447" s="8">
        <f t="shared" si="23"/>
        <v>31109.069920000002</v>
      </c>
    </row>
    <row r="448" spans="1:11" outlineLevel="2" x14ac:dyDescent="0.25">
      <c r="A448" s="1" t="s">
        <v>408</v>
      </c>
      <c r="B448" s="1" t="s">
        <v>11</v>
      </c>
      <c r="C448" s="8">
        <v>3046.7535000000003</v>
      </c>
      <c r="D448" s="8">
        <v>6542.1202000000003</v>
      </c>
      <c r="E448" s="8">
        <v>656.98</v>
      </c>
      <c r="F448" s="8">
        <v>7095.4715999999999</v>
      </c>
      <c r="G448" s="8">
        <v>17341.3253</v>
      </c>
      <c r="H448" s="8">
        <f>+'Current &amp; Proposed Revenues'!D448*1.08+'Current &amp; Proposed Revenues'!F448*8.54</f>
        <v>9452.0565999999999</v>
      </c>
      <c r="I448" s="8">
        <f>(+'Current &amp; Proposed Revenues'!D448*0.79+'Current &amp; Proposed Revenues'!F448*2.14+'Current Revenues &amp; Distribution'!C448+'Current Revenues &amp; Distribution'!E448)*0.8</f>
        <v>6311.414960000001</v>
      </c>
      <c r="J448" s="8">
        <f>(+'Current &amp; Proposed Revenues'!D448*0.79+'Current &amp; Proposed Revenues'!F448*2.14+'Current Revenues &amp; Distribution'!C448+'Current Revenues &amp; Distribution'!E448)*0.2</f>
        <v>1577.8537400000002</v>
      </c>
      <c r="K448" s="8">
        <f t="shared" si="23"/>
        <v>17341.3253</v>
      </c>
    </row>
    <row r="449" spans="1:11" outlineLevel="2" x14ac:dyDescent="0.25">
      <c r="A449" s="1" t="s">
        <v>408</v>
      </c>
      <c r="B449" s="1" t="s">
        <v>419</v>
      </c>
      <c r="C449" s="8">
        <v>6597.1715000000004</v>
      </c>
      <c r="D449" s="8">
        <v>10599.085200000001</v>
      </c>
      <c r="E449" s="8">
        <v>3712.0910800000001</v>
      </c>
      <c r="F449" s="8">
        <v>26845.803359999998</v>
      </c>
      <c r="G449" s="8">
        <v>47754.151140000002</v>
      </c>
      <c r="H449" s="8">
        <f>+'Current &amp; Proposed Revenues'!D449*1.08+'Current &amp; Proposed Revenues'!F449*8.54</f>
        <v>27587.984879999996</v>
      </c>
      <c r="I449" s="8">
        <f>(+'Current &amp; Proposed Revenues'!D449*0.79+'Current &amp; Proposed Revenues'!F449*2.14+'Current Revenues &amp; Distribution'!C449+'Current Revenues &amp; Distribution'!E449)*0.8</f>
        <v>16132.933008</v>
      </c>
      <c r="J449" s="8">
        <f>(+'Current &amp; Proposed Revenues'!D449*0.79+'Current &amp; Proposed Revenues'!F449*2.14+'Current Revenues &amp; Distribution'!C449+'Current Revenues &amp; Distribution'!E449)*0.2</f>
        <v>4033.233252</v>
      </c>
      <c r="K449" s="8">
        <f t="shared" si="23"/>
        <v>47754.151139999994</v>
      </c>
    </row>
    <row r="450" spans="1:11" outlineLevel="2" x14ac:dyDescent="0.25">
      <c r="A450" s="1" t="s">
        <v>408</v>
      </c>
      <c r="B450" s="1" t="s">
        <v>420</v>
      </c>
      <c r="C450" s="8">
        <v>615.20460000000003</v>
      </c>
      <c r="D450" s="8">
        <v>1428.8296000000003</v>
      </c>
      <c r="E450" s="8">
        <v>83.460000000000008</v>
      </c>
      <c r="F450" s="8">
        <v>6985.3607999999995</v>
      </c>
      <c r="G450" s="8">
        <v>9112.8549999999996</v>
      </c>
      <c r="H450" s="8">
        <f>+'Current &amp; Proposed Revenues'!D450*1.08+'Current &amp; Proposed Revenues'!F450*8.54</f>
        <v>6410.8787999999986</v>
      </c>
      <c r="I450" s="8">
        <f>(+'Current &amp; Proposed Revenues'!D450*0.79+'Current &amp; Proposed Revenues'!F450*2.14+'Current Revenues &amp; Distribution'!C450+'Current Revenues &amp; Distribution'!E450)*0.8</f>
        <v>2161.5809600000002</v>
      </c>
      <c r="J450" s="8">
        <f>(+'Current &amp; Proposed Revenues'!D450*0.79+'Current &amp; Proposed Revenues'!F450*2.14+'Current Revenues &amp; Distribution'!C450+'Current Revenues &amp; Distribution'!E450)*0.2</f>
        <v>540.39524000000006</v>
      </c>
      <c r="K450" s="8">
        <f t="shared" si="23"/>
        <v>9112.8549999999977</v>
      </c>
    </row>
    <row r="451" spans="1:11" outlineLevel="2" x14ac:dyDescent="0.25">
      <c r="A451" s="1" t="s">
        <v>408</v>
      </c>
      <c r="B451" s="1" t="s">
        <v>421</v>
      </c>
      <c r="C451" s="8">
        <v>8335.8351000000002</v>
      </c>
      <c r="D451" s="8">
        <v>702.18500000000006</v>
      </c>
      <c r="E451" s="8">
        <v>793.19100000000003</v>
      </c>
      <c r="F451" s="8">
        <v>1810.26</v>
      </c>
      <c r="G451" s="8">
        <v>11641.471100000001</v>
      </c>
      <c r="H451" s="8">
        <f>+'Current &amp; Proposed Revenues'!D451*1.08+'Current &amp; Proposed Revenues'!F451*8.54</f>
        <v>1853.0699999999997</v>
      </c>
      <c r="I451" s="8">
        <f>(+'Current &amp; Proposed Revenues'!D451*0.79+'Current &amp; Proposed Revenues'!F451*2.14+'Current Revenues &amp; Distribution'!C451+'Current Revenues &amp; Distribution'!E451)*0.8</f>
        <v>7830.7208800000008</v>
      </c>
      <c r="J451" s="8">
        <f>(+'Current &amp; Proposed Revenues'!D451*0.79+'Current &amp; Proposed Revenues'!F451*2.14+'Current Revenues &amp; Distribution'!C451+'Current Revenues &amp; Distribution'!E451)*0.2</f>
        <v>1957.6802200000002</v>
      </c>
      <c r="K451" s="8">
        <f t="shared" si="23"/>
        <v>11641.471100000001</v>
      </c>
    </row>
    <row r="452" spans="1:11" outlineLevel="2" x14ac:dyDescent="0.25">
      <c r="A452" s="1" t="s">
        <v>408</v>
      </c>
      <c r="B452" s="1" t="s">
        <v>422</v>
      </c>
      <c r="C452" s="8">
        <v>3652.1463000000003</v>
      </c>
      <c r="D452" s="8">
        <v>756.24670000000015</v>
      </c>
      <c r="E452" s="8">
        <v>900.59759999999994</v>
      </c>
      <c r="F452" s="8">
        <v>5653.9919999999993</v>
      </c>
      <c r="G452" s="8">
        <v>10962.982599999999</v>
      </c>
      <c r="H452" s="8">
        <f>+'Current &amp; Proposed Revenues'!D452*1.08+'Current &amp; Proposed Revenues'!F452*8.54</f>
        <v>4957.8387999999995</v>
      </c>
      <c r="I452" s="8">
        <f>(+'Current &amp; Proposed Revenues'!D452*0.79+'Current &amp; Proposed Revenues'!F452*2.14+'Current Revenues &amp; Distribution'!C452+'Current Revenues &amp; Distribution'!E452)*0.8</f>
        <v>4804.1150400000006</v>
      </c>
      <c r="J452" s="8">
        <f>(+'Current &amp; Proposed Revenues'!D452*0.79+'Current &amp; Proposed Revenues'!F452*2.14+'Current Revenues &amp; Distribution'!C452+'Current Revenues &amp; Distribution'!E452)*0.2</f>
        <v>1201.0287600000001</v>
      </c>
      <c r="K452" s="8">
        <f t="shared" si="23"/>
        <v>10962.982599999999</v>
      </c>
    </row>
    <row r="453" spans="1:11" outlineLevel="1" x14ac:dyDescent="0.25">
      <c r="A453" s="23" t="s">
        <v>1253</v>
      </c>
      <c r="B453" s="22"/>
      <c r="C453" s="8">
        <f t="shared" ref="C453:K453" si="27">SUBTOTAL(9,C438:C452)</f>
        <v>67868.670899999997</v>
      </c>
      <c r="D453" s="8">
        <f t="shared" si="27"/>
        <v>42546.595300000001</v>
      </c>
      <c r="E453" s="8">
        <f t="shared" si="27"/>
        <v>15240.416599999999</v>
      </c>
      <c r="F453" s="8">
        <f t="shared" si="27"/>
        <v>94446.967319999982</v>
      </c>
      <c r="G453" s="8">
        <f t="shared" si="27"/>
        <v>220102.65011999998</v>
      </c>
      <c r="H453" s="8">
        <f t="shared" si="27"/>
        <v>100094.56565999999</v>
      </c>
      <c r="I453" s="8">
        <f t="shared" si="27"/>
        <v>96006.467568000022</v>
      </c>
      <c r="J453" s="8">
        <f t="shared" si="27"/>
        <v>24001.616892000005</v>
      </c>
      <c r="K453" s="8">
        <f t="shared" si="27"/>
        <v>220102.65011999998</v>
      </c>
    </row>
    <row r="454" spans="1:11" outlineLevel="2" x14ac:dyDescent="0.25">
      <c r="A454" s="1" t="s">
        <v>423</v>
      </c>
      <c r="B454" s="1" t="s">
        <v>424</v>
      </c>
      <c r="C454" s="8">
        <v>54.510000000000005</v>
      </c>
      <c r="D454" s="8">
        <v>559.13</v>
      </c>
      <c r="E454" s="8">
        <v>0</v>
      </c>
      <c r="F454" s="8">
        <v>267</v>
      </c>
      <c r="G454" s="8">
        <v>880.64</v>
      </c>
      <c r="H454" s="8">
        <f>+'Current &amp; Proposed Revenues'!D454*1.08+'Current &amp; Proposed Revenues'!F454*8.54</f>
        <v>536.41999999999996</v>
      </c>
      <c r="I454" s="8">
        <f>(+'Current &amp; Proposed Revenues'!D454*0.79+'Current &amp; Proposed Revenues'!F454*2.14+'Current Revenues &amp; Distribution'!C454+'Current Revenues &amp; Distribution'!E454)*0.8</f>
        <v>275.37600000000003</v>
      </c>
      <c r="J454" s="8">
        <f>(+'Current &amp; Proposed Revenues'!D454*0.79+'Current &amp; Proposed Revenues'!F454*2.14+'Current Revenues &amp; Distribution'!C454+'Current Revenues &amp; Distribution'!E454)*0.2</f>
        <v>68.844000000000008</v>
      </c>
      <c r="K454" s="8">
        <f t="shared" si="23"/>
        <v>880.6400000000001</v>
      </c>
    </row>
    <row r="455" spans="1:11" outlineLevel="2" x14ac:dyDescent="0.25">
      <c r="A455" s="1" t="s">
        <v>423</v>
      </c>
      <c r="B455" s="1" t="s">
        <v>425</v>
      </c>
      <c r="C455" s="8">
        <v>0</v>
      </c>
      <c r="D455" s="8">
        <v>460.02000000000004</v>
      </c>
      <c r="E455" s="8">
        <v>85.600000000000009</v>
      </c>
      <c r="F455" s="8">
        <v>6770.2655999999997</v>
      </c>
      <c r="G455" s="8">
        <v>7315.8855999999996</v>
      </c>
      <c r="H455" s="8">
        <f>+'Current &amp; Proposed Revenues'!D455*1.08+'Current &amp; Proposed Revenues'!F455*8.54</f>
        <v>5679.3567999999996</v>
      </c>
      <c r="I455" s="8">
        <f>(+'Current &amp; Proposed Revenues'!D455*0.79+'Current &amp; Proposed Revenues'!F455*2.14+'Current Revenues &amp; Distribution'!C455+'Current Revenues &amp; Distribution'!E455)*0.8</f>
        <v>1309.2230399999999</v>
      </c>
      <c r="J455" s="8">
        <f>(+'Current &amp; Proposed Revenues'!D455*0.79+'Current &amp; Proposed Revenues'!F455*2.14+'Current Revenues &amp; Distribution'!C455+'Current Revenues &amp; Distribution'!E455)*0.2</f>
        <v>327.30575999999996</v>
      </c>
      <c r="K455" s="8">
        <f t="shared" si="23"/>
        <v>7315.8855999999996</v>
      </c>
    </row>
    <row r="456" spans="1:11" outlineLevel="2" x14ac:dyDescent="0.25">
      <c r="A456" s="1" t="s">
        <v>423</v>
      </c>
      <c r="B456" s="1" t="s">
        <v>426</v>
      </c>
      <c r="C456" s="8">
        <v>0</v>
      </c>
      <c r="D456" s="8">
        <v>164.37300000000002</v>
      </c>
      <c r="E456" s="8">
        <v>512.14480000000003</v>
      </c>
      <c r="F456" s="8">
        <v>1624.6415999999999</v>
      </c>
      <c r="G456" s="8">
        <v>2301.1594</v>
      </c>
      <c r="H456" s="8">
        <f>+'Current &amp; Proposed Revenues'!D456*1.08+'Current &amp; Proposed Revenues'!F456*8.54</f>
        <v>1394.0367999999999</v>
      </c>
      <c r="I456" s="8">
        <f>(+'Current &amp; Proposed Revenues'!D456*0.79+'Current &amp; Proposed Revenues'!F456*2.14+'Current Revenues &amp; Distribution'!C456+'Current Revenues &amp; Distribution'!E456)*0.8</f>
        <v>725.69808000000012</v>
      </c>
      <c r="J456" s="8">
        <f>(+'Current &amp; Proposed Revenues'!D456*0.79+'Current &amp; Proposed Revenues'!F456*2.14+'Current Revenues &amp; Distribution'!C456+'Current Revenues &amp; Distribution'!E456)*0.2</f>
        <v>181.42452000000003</v>
      </c>
      <c r="K456" s="8">
        <f t="shared" si="23"/>
        <v>2301.1594</v>
      </c>
    </row>
    <row r="457" spans="1:11" outlineLevel="2" x14ac:dyDescent="0.25">
      <c r="A457" s="1" t="s">
        <v>423</v>
      </c>
      <c r="B457" s="1" t="s">
        <v>427</v>
      </c>
      <c r="C457" s="8">
        <v>0</v>
      </c>
      <c r="D457" s="8">
        <v>154.70510000000002</v>
      </c>
      <c r="E457" s="8">
        <v>0</v>
      </c>
      <c r="F457" s="8">
        <v>1708.8</v>
      </c>
      <c r="G457" s="8">
        <v>1863.5050999999999</v>
      </c>
      <c r="H457" s="8">
        <f>+'Current &amp; Proposed Revenues'!D457*1.08+'Current &amp; Proposed Revenues'!F457*8.54</f>
        <v>1455.7483999999999</v>
      </c>
      <c r="I457" s="8">
        <f>(+'Current &amp; Proposed Revenues'!D457*0.79+'Current &amp; Proposed Revenues'!F457*2.14+'Current Revenues &amp; Distribution'!C457+'Current Revenues &amp; Distribution'!E457)*0.8</f>
        <v>326.20536000000004</v>
      </c>
      <c r="J457" s="8">
        <f>(+'Current &amp; Proposed Revenues'!D457*0.79+'Current &amp; Proposed Revenues'!F457*2.14+'Current Revenues &amp; Distribution'!C457+'Current Revenues &amp; Distribution'!E457)*0.2</f>
        <v>81.55134000000001</v>
      </c>
      <c r="K457" s="8">
        <f t="shared" si="23"/>
        <v>1863.5050999999999</v>
      </c>
    </row>
    <row r="458" spans="1:11" outlineLevel="2" x14ac:dyDescent="0.25">
      <c r="A458" s="1" t="s">
        <v>423</v>
      </c>
      <c r="B458" s="1" t="s">
        <v>428</v>
      </c>
      <c r="C458" s="8">
        <v>169.06</v>
      </c>
      <c r="D458" s="8">
        <v>1581.73389</v>
      </c>
      <c r="E458" s="8">
        <v>254.66000000000003</v>
      </c>
      <c r="F458" s="8">
        <v>1840.164</v>
      </c>
      <c r="G458" s="8">
        <v>3845.61789</v>
      </c>
      <c r="H458" s="8">
        <f>+'Current &amp; Proposed Revenues'!D458*1.08+'Current &amp; Proposed Revenues'!F458*8.54</f>
        <v>2384.95676</v>
      </c>
      <c r="I458" s="8">
        <f>(+'Current &amp; Proposed Revenues'!D458*0.79+'Current &amp; Proposed Revenues'!F458*2.14+'Current Revenues &amp; Distribution'!C458+'Current Revenues &amp; Distribution'!E458)*0.8</f>
        <v>1168.5289040000002</v>
      </c>
      <c r="J458" s="8">
        <f>(+'Current &amp; Proposed Revenues'!D458*0.79+'Current &amp; Proposed Revenues'!F458*2.14+'Current Revenues &amp; Distribution'!C458+'Current Revenues &amp; Distribution'!E458)*0.2</f>
        <v>292.13222600000006</v>
      </c>
      <c r="K458" s="8">
        <f t="shared" si="23"/>
        <v>3845.6178900000004</v>
      </c>
    </row>
    <row r="459" spans="1:11" outlineLevel="2" x14ac:dyDescent="0.25">
      <c r="A459" s="1" t="s">
        <v>423</v>
      </c>
      <c r="B459" s="1" t="s">
        <v>429</v>
      </c>
      <c r="C459" s="8">
        <v>30.020000000000003</v>
      </c>
      <c r="D459" s="8">
        <v>811.58</v>
      </c>
      <c r="E459" s="8">
        <v>0</v>
      </c>
      <c r="F459" s="8">
        <v>1271.3471999999999</v>
      </c>
      <c r="G459" s="8">
        <v>2112.9472000000001</v>
      </c>
      <c r="H459" s="8">
        <f>+'Current &amp; Proposed Revenues'!D459*1.08+'Current &amp; Proposed Revenues'!F459*8.54</f>
        <v>1485.3216</v>
      </c>
      <c r="I459" s="8">
        <f>(+'Current &amp; Proposed Revenues'!D459*0.79+'Current &amp; Proposed Revenues'!F459*2.14+'Current Revenues &amp; Distribution'!C459+'Current Revenues &amp; Distribution'!E459)*0.8</f>
        <v>502.10048000000006</v>
      </c>
      <c r="J459" s="8">
        <f>(+'Current &amp; Proposed Revenues'!D459*0.79+'Current &amp; Proposed Revenues'!F459*2.14+'Current Revenues &amp; Distribution'!C459+'Current Revenues &amp; Distribution'!E459)*0.2</f>
        <v>125.52512000000002</v>
      </c>
      <c r="K459" s="8">
        <f t="shared" si="23"/>
        <v>2112.9472000000001</v>
      </c>
    </row>
    <row r="460" spans="1:11" outlineLevel="2" x14ac:dyDescent="0.25">
      <c r="A460" s="1" t="s">
        <v>423</v>
      </c>
      <c r="B460" s="1" t="s">
        <v>430</v>
      </c>
      <c r="C460" s="8">
        <v>11.4155</v>
      </c>
      <c r="D460" s="8">
        <v>387.65100000000007</v>
      </c>
      <c r="E460" s="8">
        <v>0</v>
      </c>
      <c r="F460" s="8">
        <v>0</v>
      </c>
      <c r="G460" s="8">
        <v>399.06650000000008</v>
      </c>
      <c r="H460" s="8">
        <f>+'Current &amp; Proposed Revenues'!D460*1.08+'Current &amp; Proposed Revenues'!F460*8.54</f>
        <v>223.88400000000001</v>
      </c>
      <c r="I460" s="8">
        <f>(+'Current &amp; Proposed Revenues'!D460*0.79+'Current &amp; Proposed Revenues'!F460*2.14+'Current Revenues &amp; Distribution'!C460+'Current Revenues &amp; Distribution'!E460)*0.8</f>
        <v>140.14600000000004</v>
      </c>
      <c r="J460" s="8">
        <f>(+'Current &amp; Proposed Revenues'!D460*0.79+'Current &amp; Proposed Revenues'!F460*2.14+'Current Revenues &amp; Distribution'!C460+'Current Revenues &amp; Distribution'!E460)*0.2</f>
        <v>35.036500000000011</v>
      </c>
      <c r="K460" s="8">
        <f t="shared" si="23"/>
        <v>399.06650000000008</v>
      </c>
    </row>
    <row r="461" spans="1:11" outlineLevel="2" x14ac:dyDescent="0.25">
      <c r="A461" s="1" t="s">
        <v>423</v>
      </c>
      <c r="B461" s="1" t="s">
        <v>431</v>
      </c>
      <c r="C461" s="8">
        <v>0</v>
      </c>
      <c r="D461" s="8">
        <v>237.84156000000002</v>
      </c>
      <c r="E461" s="8">
        <v>0</v>
      </c>
      <c r="F461" s="8">
        <v>0</v>
      </c>
      <c r="G461" s="8">
        <v>237.84156000000002</v>
      </c>
      <c r="H461" s="8">
        <f>+'Current &amp; Proposed Revenues'!D461*1.08+'Current &amp; Proposed Revenues'!F461*8.54</f>
        <v>137.36304000000001</v>
      </c>
      <c r="I461" s="8">
        <f>(+'Current &amp; Proposed Revenues'!D461*0.79+'Current &amp; Proposed Revenues'!F461*2.14+'Current Revenues &amp; Distribution'!C461+'Current Revenues &amp; Distribution'!E461)*0.8</f>
        <v>80.382816000000005</v>
      </c>
      <c r="J461" s="8">
        <f>(+'Current &amp; Proposed Revenues'!D461*0.79+'Current &amp; Proposed Revenues'!F461*2.14+'Current Revenues &amp; Distribution'!C461+'Current Revenues &amp; Distribution'!E461)*0.2</f>
        <v>20.095704000000001</v>
      </c>
      <c r="K461" s="8">
        <f t="shared" si="23"/>
        <v>237.84156000000002</v>
      </c>
    </row>
    <row r="462" spans="1:11" outlineLevel="2" x14ac:dyDescent="0.25">
      <c r="A462" s="1" t="s">
        <v>423</v>
      </c>
      <c r="B462" s="1" t="s">
        <v>432</v>
      </c>
      <c r="C462" s="8">
        <v>0</v>
      </c>
      <c r="D462" s="8">
        <v>751.04810000000009</v>
      </c>
      <c r="E462" s="8">
        <v>0</v>
      </c>
      <c r="F462" s="8">
        <v>640.79999999999995</v>
      </c>
      <c r="G462" s="8">
        <v>1391.8481000000002</v>
      </c>
      <c r="H462" s="8">
        <f>+'Current &amp; Proposed Revenues'!D462*1.08+'Current &amp; Proposed Revenues'!F462*8.54</f>
        <v>946.16039999999998</v>
      </c>
      <c r="I462" s="8">
        <f>(+'Current &amp; Proposed Revenues'!D462*0.79+'Current &amp; Proposed Revenues'!F462*2.14+'Current Revenues &amp; Distribution'!C462+'Current Revenues &amp; Distribution'!E462)*0.8</f>
        <v>356.55016000000006</v>
      </c>
      <c r="J462" s="8">
        <f>(+'Current &amp; Proposed Revenues'!D462*0.79+'Current &amp; Proposed Revenues'!F462*2.14+'Current Revenues &amp; Distribution'!C462+'Current Revenues &amp; Distribution'!E462)*0.2</f>
        <v>89.137540000000016</v>
      </c>
      <c r="K462" s="8">
        <f t="shared" si="23"/>
        <v>1391.8480999999999</v>
      </c>
    </row>
    <row r="463" spans="1:11" outlineLevel="2" x14ac:dyDescent="0.25">
      <c r="A463" s="1" t="s">
        <v>423</v>
      </c>
      <c r="B463" s="1" t="s">
        <v>153</v>
      </c>
      <c r="C463" s="8">
        <v>0</v>
      </c>
      <c r="D463" s="8">
        <v>710.07640000000004</v>
      </c>
      <c r="E463" s="8">
        <v>0</v>
      </c>
      <c r="F463" s="8">
        <v>950.52</v>
      </c>
      <c r="G463" s="8">
        <v>1660.5963999999999</v>
      </c>
      <c r="H463" s="8">
        <f>+'Current &amp; Proposed Revenues'!D463*1.08+'Current &amp; Proposed Revenues'!F463*8.54</f>
        <v>1170.1576</v>
      </c>
      <c r="I463" s="8">
        <f>(+'Current &amp; Proposed Revenues'!D463*0.79+'Current &amp; Proposed Revenues'!F463*2.14+'Current Revenues &amp; Distribution'!C463+'Current Revenues &amp; Distribution'!E463)*0.8</f>
        <v>392.35104000000001</v>
      </c>
      <c r="J463" s="8">
        <f>(+'Current &amp; Proposed Revenues'!D463*0.79+'Current &amp; Proposed Revenues'!F463*2.14+'Current Revenues &amp; Distribution'!C463+'Current Revenues &amp; Distribution'!E463)*0.2</f>
        <v>98.087760000000003</v>
      </c>
      <c r="K463" s="8">
        <f t="shared" si="23"/>
        <v>1660.5963999999999</v>
      </c>
    </row>
    <row r="464" spans="1:11" outlineLevel="2" x14ac:dyDescent="0.25">
      <c r="A464" s="1" t="s">
        <v>423</v>
      </c>
      <c r="B464" s="1" t="s">
        <v>433</v>
      </c>
      <c r="C464" s="8">
        <v>0</v>
      </c>
      <c r="D464" s="8">
        <v>114.07000000000001</v>
      </c>
      <c r="E464" s="8">
        <v>0</v>
      </c>
      <c r="F464" s="8">
        <v>0</v>
      </c>
      <c r="G464" s="8">
        <v>114.07000000000001</v>
      </c>
      <c r="H464" s="8">
        <f>+'Current &amp; Proposed Revenues'!D464*1.08+'Current &amp; Proposed Revenues'!F464*8.54</f>
        <v>65.88000000000001</v>
      </c>
      <c r="I464" s="8">
        <f>(+'Current &amp; Proposed Revenues'!D464*0.79+'Current &amp; Proposed Revenues'!F464*2.14+'Current Revenues &amp; Distribution'!C464+'Current Revenues &amp; Distribution'!E464)*0.8</f>
        <v>38.552000000000007</v>
      </c>
      <c r="J464" s="8">
        <f>(+'Current &amp; Proposed Revenues'!D464*0.79+'Current &amp; Proposed Revenues'!F464*2.14+'Current Revenues &amp; Distribution'!C464+'Current Revenues &amp; Distribution'!E464)*0.2</f>
        <v>9.6380000000000017</v>
      </c>
      <c r="K464" s="8">
        <f t="shared" si="23"/>
        <v>114.07000000000002</v>
      </c>
    </row>
    <row r="465" spans="1:11" outlineLevel="2" x14ac:dyDescent="0.25">
      <c r="A465" s="1" t="s">
        <v>423</v>
      </c>
      <c r="B465" s="1" t="s">
        <v>434</v>
      </c>
      <c r="C465" s="8">
        <v>18.96</v>
      </c>
      <c r="D465" s="8">
        <v>2309.5248000000001</v>
      </c>
      <c r="E465" s="8">
        <v>0</v>
      </c>
      <c r="F465" s="8">
        <v>4820.9519999999993</v>
      </c>
      <c r="G465" s="8">
        <v>7149.4367999999995</v>
      </c>
      <c r="H465" s="8">
        <f>+'Current &amp; Proposed Revenues'!D465*1.08+'Current &amp; Proposed Revenues'!F465*8.54</f>
        <v>5188.7991999999995</v>
      </c>
      <c r="I465" s="8">
        <f>(+'Current &amp; Proposed Revenues'!D465*0.79+'Current &amp; Proposed Revenues'!F465*2.14+'Current Revenues &amp; Distribution'!C465+'Current Revenues &amp; Distribution'!E465)*0.8</f>
        <v>1568.51008</v>
      </c>
      <c r="J465" s="8">
        <f>(+'Current &amp; Proposed Revenues'!D465*0.79+'Current &amp; Proposed Revenues'!F465*2.14+'Current Revenues &amp; Distribution'!C465+'Current Revenues &amp; Distribution'!E465)*0.2</f>
        <v>392.12752</v>
      </c>
      <c r="K465" s="8">
        <f t="shared" si="23"/>
        <v>7149.4367999999995</v>
      </c>
    </row>
    <row r="466" spans="1:11" outlineLevel="2" x14ac:dyDescent="0.25">
      <c r="A466" s="1" t="s">
        <v>423</v>
      </c>
      <c r="B466" s="1" t="s">
        <v>435</v>
      </c>
      <c r="C466" s="8">
        <v>0</v>
      </c>
      <c r="D466" s="8">
        <v>110.18040000000001</v>
      </c>
      <c r="E466" s="8">
        <v>0</v>
      </c>
      <c r="F466" s="8">
        <v>0</v>
      </c>
      <c r="G466" s="8">
        <v>110.18040000000001</v>
      </c>
      <c r="H466" s="8">
        <f>+'Current &amp; Proposed Revenues'!D466*1.08+'Current &amp; Proposed Revenues'!F466*8.54</f>
        <v>63.633600000000008</v>
      </c>
      <c r="I466" s="8">
        <f>(+'Current &amp; Proposed Revenues'!D466*0.79+'Current &amp; Proposed Revenues'!F466*2.14+'Current Revenues &amp; Distribution'!C466+'Current Revenues &amp; Distribution'!E466)*0.8</f>
        <v>37.237440000000007</v>
      </c>
      <c r="J466" s="8">
        <f>(+'Current &amp; Proposed Revenues'!D466*0.79+'Current &amp; Proposed Revenues'!F466*2.14+'Current Revenues &amp; Distribution'!C466+'Current Revenues &amp; Distribution'!E466)*0.2</f>
        <v>9.3093600000000016</v>
      </c>
      <c r="K466" s="8">
        <f t="shared" si="23"/>
        <v>110.18040000000002</v>
      </c>
    </row>
    <row r="467" spans="1:11" outlineLevel="2" x14ac:dyDescent="0.25">
      <c r="A467" s="1" t="s">
        <v>423</v>
      </c>
      <c r="B467" s="1" t="s">
        <v>436</v>
      </c>
      <c r="C467" s="8">
        <v>73.47</v>
      </c>
      <c r="D467" s="8">
        <v>562.87</v>
      </c>
      <c r="E467" s="8">
        <v>0</v>
      </c>
      <c r="F467" s="8">
        <v>324.45839999999998</v>
      </c>
      <c r="G467" s="8">
        <v>960.79840000000002</v>
      </c>
      <c r="H467" s="8">
        <f>+'Current &amp; Proposed Revenues'!D467*1.08+'Current &amp; Proposed Revenues'!F467*8.54</f>
        <v>584.52520000000004</v>
      </c>
      <c r="I467" s="8">
        <f>(+'Current &amp; Proposed Revenues'!D467*0.79+'Current &amp; Proposed Revenues'!F467*2.14+'Current Revenues &amp; Distribution'!C467+'Current Revenues &amp; Distribution'!E467)*0.8</f>
        <v>301.01855999999998</v>
      </c>
      <c r="J467" s="8">
        <f>(+'Current &amp; Proposed Revenues'!D467*0.79+'Current &amp; Proposed Revenues'!F467*2.14+'Current Revenues &amp; Distribution'!C467+'Current Revenues &amp; Distribution'!E467)*0.2</f>
        <v>75.254639999999995</v>
      </c>
      <c r="K467" s="8">
        <f t="shared" si="23"/>
        <v>960.79840000000002</v>
      </c>
    </row>
    <row r="468" spans="1:11" outlineLevel="2" x14ac:dyDescent="0.25">
      <c r="A468" s="1" t="s">
        <v>423</v>
      </c>
      <c r="B468" s="1" t="s">
        <v>437</v>
      </c>
      <c r="C468" s="8">
        <v>0</v>
      </c>
      <c r="D468" s="8">
        <v>143.34672000000003</v>
      </c>
      <c r="E468" s="8">
        <v>0</v>
      </c>
      <c r="F468" s="8">
        <v>543.07799999999997</v>
      </c>
      <c r="G468" s="8">
        <v>686.42471999999998</v>
      </c>
      <c r="H468" s="8">
        <f>+'Current &amp; Proposed Revenues'!D468*1.08+'Current &amp; Proposed Revenues'!F468*8.54</f>
        <v>517.04747999999995</v>
      </c>
      <c r="I468" s="8">
        <f>(+'Current &amp; Proposed Revenues'!D468*0.79+'Current &amp; Proposed Revenues'!F468*2.14+'Current Revenues &amp; Distribution'!C468+'Current Revenues &amp; Distribution'!E468)*0.8</f>
        <v>135.50179199999999</v>
      </c>
      <c r="J468" s="8">
        <f>(+'Current &amp; Proposed Revenues'!D468*0.79+'Current &amp; Proposed Revenues'!F468*2.14+'Current Revenues &amp; Distribution'!C468+'Current Revenues &amp; Distribution'!E468)*0.2</f>
        <v>33.875447999999999</v>
      </c>
      <c r="K468" s="8">
        <f t="shared" si="23"/>
        <v>686.42471999999998</v>
      </c>
    </row>
    <row r="469" spans="1:11" outlineLevel="2" x14ac:dyDescent="0.25">
      <c r="A469" s="1" t="s">
        <v>423</v>
      </c>
      <c r="B469" s="1" t="s">
        <v>438</v>
      </c>
      <c r="C469" s="8">
        <v>63.2</v>
      </c>
      <c r="D469" s="8">
        <v>363.71500000000003</v>
      </c>
      <c r="E469" s="8">
        <v>0</v>
      </c>
      <c r="F469" s="8">
        <v>419.72399999999993</v>
      </c>
      <c r="G469" s="8">
        <v>846.6389999999999</v>
      </c>
      <c r="H469" s="8">
        <f>+'Current &amp; Proposed Revenues'!D469*1.08+'Current &amp; Proposed Revenues'!F469*8.54</f>
        <v>545.68200000000002</v>
      </c>
      <c r="I469" s="8">
        <f>(+'Current &amp; Proposed Revenues'!D469*0.79+'Current &amp; Proposed Revenues'!F469*2.14+'Current Revenues &amp; Distribution'!C469+'Current Revenues &amp; Distribution'!E469)*0.8</f>
        <v>240.76560000000001</v>
      </c>
      <c r="J469" s="8">
        <f>(+'Current &amp; Proposed Revenues'!D469*0.79+'Current &amp; Proposed Revenues'!F469*2.14+'Current Revenues &amp; Distribution'!C469+'Current Revenues &amp; Distribution'!E469)*0.2</f>
        <v>60.191400000000002</v>
      </c>
      <c r="K469" s="8">
        <f t="shared" si="23"/>
        <v>846.63900000000001</v>
      </c>
    </row>
    <row r="470" spans="1:11" outlineLevel="2" x14ac:dyDescent="0.25">
      <c r="A470" s="1" t="s">
        <v>423</v>
      </c>
      <c r="B470" s="1" t="s">
        <v>439</v>
      </c>
      <c r="C470" s="8">
        <v>0</v>
      </c>
      <c r="D470" s="8">
        <v>1307.6536000000001</v>
      </c>
      <c r="E470" s="8">
        <v>0</v>
      </c>
      <c r="F470" s="8">
        <v>4581.9335999999994</v>
      </c>
      <c r="G470" s="8">
        <v>5889.5871999999999</v>
      </c>
      <c r="H470" s="8">
        <f>+'Current &amp; Proposed Revenues'!D470*1.08+'Current &amp; Proposed Revenues'!F470*8.54</f>
        <v>4419.0531999999994</v>
      </c>
      <c r="I470" s="8">
        <f>(+'Current &amp; Proposed Revenues'!D470*0.79+'Current &amp; Proposed Revenues'!F470*2.14+'Current Revenues &amp; Distribution'!C470+'Current Revenues &amp; Distribution'!E470)*0.8</f>
        <v>1176.4272000000001</v>
      </c>
      <c r="J470" s="8">
        <f>(+'Current &amp; Proposed Revenues'!D470*0.79+'Current &amp; Proposed Revenues'!F470*2.14+'Current Revenues &amp; Distribution'!C470+'Current Revenues &amp; Distribution'!E470)*0.2</f>
        <v>294.10680000000002</v>
      </c>
      <c r="K470" s="8">
        <f t="shared" si="23"/>
        <v>5889.5871999999999</v>
      </c>
    </row>
    <row r="471" spans="1:11" outlineLevel="2" x14ac:dyDescent="0.25">
      <c r="A471" s="1" t="s">
        <v>423</v>
      </c>
      <c r="B471" s="1" t="s">
        <v>440</v>
      </c>
      <c r="C471" s="8">
        <v>0</v>
      </c>
      <c r="D471" s="8">
        <v>603.46957000000009</v>
      </c>
      <c r="E471" s="8">
        <v>309.23</v>
      </c>
      <c r="F471" s="8">
        <v>2725.7496000000001</v>
      </c>
      <c r="G471" s="8">
        <v>3638.4491700000003</v>
      </c>
      <c r="H471" s="8">
        <f>+'Current &amp; Proposed Revenues'!D471*1.08+'Current &amp; Proposed Revenues'!F471*8.54</f>
        <v>2528.1066799999999</v>
      </c>
      <c r="I471" s="8">
        <f>(+'Current &amp; Proposed Revenues'!D471*0.79+'Current &amp; Proposed Revenues'!F471*2.14+'Current Revenues &amp; Distribution'!C471+'Current Revenues &amp; Distribution'!E471)*0.8</f>
        <v>888.27399200000002</v>
      </c>
      <c r="J471" s="8">
        <f>(+'Current &amp; Proposed Revenues'!D471*0.79+'Current &amp; Proposed Revenues'!F471*2.14+'Current Revenues &amp; Distribution'!C471+'Current Revenues &amp; Distribution'!E471)*0.2</f>
        <v>222.06849800000001</v>
      </c>
      <c r="K471" s="8">
        <f t="shared" si="23"/>
        <v>3638.4491699999999</v>
      </c>
    </row>
    <row r="472" spans="1:11" outlineLevel="2" x14ac:dyDescent="0.25">
      <c r="A472" s="1" t="s">
        <v>423</v>
      </c>
      <c r="B472" s="1" t="s">
        <v>441</v>
      </c>
      <c r="C472" s="8">
        <v>0</v>
      </c>
      <c r="D472" s="8">
        <v>1060.6079</v>
      </c>
      <c r="E472" s="8">
        <v>0</v>
      </c>
      <c r="F472" s="8">
        <v>2047.3559999999998</v>
      </c>
      <c r="G472" s="8">
        <v>3107.9638999999997</v>
      </c>
      <c r="H472" s="8">
        <f>+'Current &amp; Proposed Revenues'!D472*1.08+'Current &amp; Proposed Revenues'!F472*8.54</f>
        <v>2249.6615999999995</v>
      </c>
      <c r="I472" s="8">
        <f>(+'Current &amp; Proposed Revenues'!D472*0.79+'Current &amp; Proposed Revenues'!F472*2.14+'Current Revenues &amp; Distribution'!C472+'Current Revenues &amp; Distribution'!E472)*0.8</f>
        <v>686.64184000000012</v>
      </c>
      <c r="J472" s="8">
        <f>(+'Current &amp; Proposed Revenues'!D472*0.79+'Current &amp; Proposed Revenues'!F472*2.14+'Current Revenues &amp; Distribution'!C472+'Current Revenues &amp; Distribution'!E472)*0.2</f>
        <v>171.66046000000003</v>
      </c>
      <c r="K472" s="8">
        <f t="shared" si="23"/>
        <v>3107.9638999999997</v>
      </c>
    </row>
    <row r="473" spans="1:11" outlineLevel="2" x14ac:dyDescent="0.25">
      <c r="A473" s="1" t="s">
        <v>423</v>
      </c>
      <c r="B473" s="1" t="s">
        <v>442</v>
      </c>
      <c r="C473" s="8">
        <v>31.6</v>
      </c>
      <c r="D473" s="8">
        <v>177.65</v>
      </c>
      <c r="E473" s="8">
        <v>93.6464</v>
      </c>
      <c r="F473" s="8">
        <v>747.6</v>
      </c>
      <c r="G473" s="8">
        <v>1050.4964</v>
      </c>
      <c r="H473" s="8">
        <f>+'Current &amp; Proposed Revenues'!D473*1.08+'Current &amp; Proposed Revenues'!F473*8.54</f>
        <v>700.4</v>
      </c>
      <c r="I473" s="8">
        <f>(+'Current &amp; Proposed Revenues'!D473*0.79+'Current &amp; Proposed Revenues'!F473*2.14+'Current Revenues &amp; Distribution'!C473+'Current Revenues &amp; Distribution'!E473)*0.8</f>
        <v>280.07712000000004</v>
      </c>
      <c r="J473" s="8">
        <f>(+'Current &amp; Proposed Revenues'!D473*0.79+'Current &amp; Proposed Revenues'!F473*2.14+'Current Revenues &amp; Distribution'!C473+'Current Revenues &amp; Distribution'!E473)*0.2</f>
        <v>70.019280000000009</v>
      </c>
      <c r="K473" s="8">
        <f t="shared" si="23"/>
        <v>1050.4964</v>
      </c>
    </row>
    <row r="474" spans="1:11" outlineLevel="2" x14ac:dyDescent="0.25">
      <c r="A474" s="1" t="s">
        <v>423</v>
      </c>
      <c r="B474" s="1" t="s">
        <v>443</v>
      </c>
      <c r="C474" s="8">
        <v>438.64750000000004</v>
      </c>
      <c r="D474" s="8">
        <v>1929.3369700000001</v>
      </c>
      <c r="E474" s="8">
        <v>0</v>
      </c>
      <c r="F474" s="8">
        <v>8064.4679999999998</v>
      </c>
      <c r="G474" s="8">
        <v>10432.45247</v>
      </c>
      <c r="H474" s="8">
        <f>+'Current &amp; Proposed Revenues'!D474*1.08+'Current &amp; Proposed Revenues'!F474*8.54</f>
        <v>7562.8234799999991</v>
      </c>
      <c r="I474" s="8">
        <f>(+'Current &amp; Proposed Revenues'!D474*0.79+'Current &amp; Proposed Revenues'!F474*2.14+'Current Revenues &amp; Distribution'!C474+'Current Revenues &amp; Distribution'!E474)*0.8</f>
        <v>2295.7031920000004</v>
      </c>
      <c r="J474" s="8">
        <f>(+'Current &amp; Proposed Revenues'!D474*0.79+'Current &amp; Proposed Revenues'!F474*2.14+'Current Revenues &amp; Distribution'!C474+'Current Revenues &amp; Distribution'!E474)*0.2</f>
        <v>573.9257980000001</v>
      </c>
      <c r="K474" s="8">
        <f t="shared" ref="K474:K542" si="28">SUM(H474:J474)</f>
        <v>10432.45247</v>
      </c>
    </row>
    <row r="475" spans="1:11" outlineLevel="2" x14ac:dyDescent="0.25">
      <c r="A475" s="1" t="s">
        <v>423</v>
      </c>
      <c r="B475" s="1" t="s">
        <v>444</v>
      </c>
      <c r="C475" s="8">
        <v>14.1252</v>
      </c>
      <c r="D475" s="8">
        <v>220.02420000000001</v>
      </c>
      <c r="E475" s="8">
        <v>0</v>
      </c>
      <c r="F475" s="8">
        <v>416.52</v>
      </c>
      <c r="G475" s="8">
        <v>650.6694</v>
      </c>
      <c r="H475" s="8">
        <f>+'Current &amp; Proposed Revenues'!D475*1.08+'Current &amp; Proposed Revenues'!F475*8.54</f>
        <v>460.13279999999997</v>
      </c>
      <c r="I475" s="8">
        <f>(+'Current &amp; Proposed Revenues'!D475*0.79+'Current &amp; Proposed Revenues'!F475*2.14+'Current Revenues &amp; Distribution'!C475+'Current Revenues &amp; Distribution'!E475)*0.8</f>
        <v>152.42928000000003</v>
      </c>
      <c r="J475" s="8">
        <f>(+'Current &amp; Proposed Revenues'!D475*0.79+'Current &amp; Proposed Revenues'!F475*2.14+'Current Revenues &amp; Distribution'!C475+'Current Revenues &amp; Distribution'!E475)*0.2</f>
        <v>38.107320000000009</v>
      </c>
      <c r="K475" s="8">
        <f t="shared" si="28"/>
        <v>650.6694</v>
      </c>
    </row>
    <row r="476" spans="1:11" outlineLevel="2" x14ac:dyDescent="0.25">
      <c r="A476" s="1" t="s">
        <v>423</v>
      </c>
      <c r="B476" s="1" t="s">
        <v>445</v>
      </c>
      <c r="C476" s="8">
        <v>79.316000000000003</v>
      </c>
      <c r="D476" s="8">
        <v>1273.68505</v>
      </c>
      <c r="E476" s="8">
        <v>0</v>
      </c>
      <c r="F476" s="8">
        <v>1536.2112</v>
      </c>
      <c r="G476" s="8">
        <v>2889.21225</v>
      </c>
      <c r="H476" s="8">
        <f>+'Current &amp; Proposed Revenues'!D476*1.08+'Current &amp; Proposed Revenues'!F476*8.54</f>
        <v>1963.9978000000001</v>
      </c>
      <c r="I476" s="8">
        <f>(+'Current &amp; Proposed Revenues'!D476*0.79+'Current &amp; Proposed Revenues'!F476*2.14+'Current Revenues &amp; Distribution'!C476+'Current Revenues &amp; Distribution'!E476)*0.8</f>
        <v>740.17156000000023</v>
      </c>
      <c r="J476" s="8">
        <f>(+'Current &amp; Proposed Revenues'!D476*0.79+'Current &amp; Proposed Revenues'!F476*2.14+'Current Revenues &amp; Distribution'!C476+'Current Revenues &amp; Distribution'!E476)*0.2</f>
        <v>185.04289000000006</v>
      </c>
      <c r="K476" s="8">
        <f t="shared" si="28"/>
        <v>2889.2122500000005</v>
      </c>
    </row>
    <row r="477" spans="1:11" outlineLevel="2" x14ac:dyDescent="0.25">
      <c r="A477" s="1" t="s">
        <v>423</v>
      </c>
      <c r="B477" s="1" t="s">
        <v>446</v>
      </c>
      <c r="C477" s="8">
        <v>0</v>
      </c>
      <c r="D477" s="8">
        <v>776.81483000000003</v>
      </c>
      <c r="E477" s="8">
        <v>0</v>
      </c>
      <c r="F477" s="8">
        <v>2424.4667999999997</v>
      </c>
      <c r="G477" s="8">
        <v>3201.2816299999995</v>
      </c>
      <c r="H477" s="8">
        <f>+'Current &amp; Proposed Revenues'!D477*1.08+'Current &amp; Proposed Revenues'!F477*8.54</f>
        <v>2387.3071199999995</v>
      </c>
      <c r="I477" s="8">
        <f>(+'Current &amp; Proposed Revenues'!D477*0.79+'Current &amp; Proposed Revenues'!F477*2.14+'Current Revenues &amp; Distribution'!C477+'Current Revenues &amp; Distribution'!E477)*0.8</f>
        <v>651.17960800000003</v>
      </c>
      <c r="J477" s="8">
        <f>(+'Current &amp; Proposed Revenues'!D477*0.79+'Current &amp; Proposed Revenues'!F477*2.14+'Current Revenues &amp; Distribution'!C477+'Current Revenues &amp; Distribution'!E477)*0.2</f>
        <v>162.79490200000001</v>
      </c>
      <c r="K477" s="8">
        <f t="shared" si="28"/>
        <v>3201.2816299999995</v>
      </c>
    </row>
    <row r="478" spans="1:11" outlineLevel="2" x14ac:dyDescent="0.25">
      <c r="A478" s="1" t="s">
        <v>423</v>
      </c>
      <c r="B478" s="1" t="s">
        <v>447</v>
      </c>
      <c r="C478" s="8">
        <v>0</v>
      </c>
      <c r="D478" s="8">
        <v>218.79000000000002</v>
      </c>
      <c r="E478" s="8">
        <v>0</v>
      </c>
      <c r="F478" s="8">
        <v>0</v>
      </c>
      <c r="G478" s="8">
        <v>218.79000000000002</v>
      </c>
      <c r="H478" s="8">
        <f>+'Current &amp; Proposed Revenues'!D478*1.08+'Current &amp; Proposed Revenues'!F478*8.54</f>
        <v>126.36000000000001</v>
      </c>
      <c r="I478" s="8">
        <f>(+'Current &amp; Proposed Revenues'!D478*0.79+'Current &amp; Proposed Revenues'!F478*2.14+'Current Revenues &amp; Distribution'!C478+'Current Revenues &amp; Distribution'!E478)*0.8</f>
        <v>73.944000000000003</v>
      </c>
      <c r="J478" s="8">
        <f>(+'Current &amp; Proposed Revenues'!D478*0.79+'Current &amp; Proposed Revenues'!F478*2.14+'Current Revenues &amp; Distribution'!C478+'Current Revenues &amp; Distribution'!E478)*0.2</f>
        <v>18.486000000000001</v>
      </c>
      <c r="K478" s="8">
        <f t="shared" si="28"/>
        <v>218.79000000000002</v>
      </c>
    </row>
    <row r="479" spans="1:11" outlineLevel="2" x14ac:dyDescent="0.25">
      <c r="A479" s="1" t="s">
        <v>423</v>
      </c>
      <c r="B479" s="1" t="s">
        <v>448</v>
      </c>
      <c r="C479" s="8">
        <v>167.95400000000001</v>
      </c>
      <c r="D479" s="8">
        <v>625.4402</v>
      </c>
      <c r="E479" s="8">
        <v>0</v>
      </c>
      <c r="F479" s="8">
        <v>1464.2279999999998</v>
      </c>
      <c r="G479" s="8">
        <v>2257.6221999999998</v>
      </c>
      <c r="H479" s="8">
        <f>+'Current &amp; Proposed Revenues'!D479*1.08+'Current &amp; Proposed Revenues'!F479*8.54</f>
        <v>1532.0507999999998</v>
      </c>
      <c r="I479" s="8">
        <f>(+'Current &amp; Proposed Revenues'!D479*0.79+'Current &amp; Proposed Revenues'!F479*2.14+'Current Revenues &amp; Distribution'!C479+'Current Revenues &amp; Distribution'!E479)*0.8</f>
        <v>580.45712000000003</v>
      </c>
      <c r="J479" s="8">
        <f>(+'Current &amp; Proposed Revenues'!D479*0.79+'Current &amp; Proposed Revenues'!F479*2.14+'Current Revenues &amp; Distribution'!C479+'Current Revenues &amp; Distribution'!E479)*0.2</f>
        <v>145.11428000000001</v>
      </c>
      <c r="K479" s="8">
        <f t="shared" si="28"/>
        <v>2257.6221999999998</v>
      </c>
    </row>
    <row r="480" spans="1:11" outlineLevel="2" x14ac:dyDescent="0.25">
      <c r="A480" s="1" t="s">
        <v>423</v>
      </c>
      <c r="B480" s="1" t="s">
        <v>449</v>
      </c>
      <c r="C480" s="8">
        <v>0</v>
      </c>
      <c r="D480" s="8">
        <v>97.240000000000009</v>
      </c>
      <c r="E480" s="8">
        <v>0</v>
      </c>
      <c r="F480" s="8">
        <v>197.57999999999998</v>
      </c>
      <c r="G480" s="8">
        <v>294.82</v>
      </c>
      <c r="H480" s="8">
        <f>+'Current &amp; Proposed Revenues'!D480*1.08+'Current &amp; Proposed Revenues'!F480*8.54</f>
        <v>214.14999999999998</v>
      </c>
      <c r="I480" s="8">
        <f>(+'Current &amp; Proposed Revenues'!D480*0.79+'Current &amp; Proposed Revenues'!F480*2.14+'Current Revenues &amp; Distribution'!C480+'Current Revenues &amp; Distribution'!E480)*0.8</f>
        <v>64.536000000000001</v>
      </c>
      <c r="J480" s="8">
        <f>(+'Current &amp; Proposed Revenues'!D480*0.79+'Current &amp; Proposed Revenues'!F480*2.14+'Current Revenues &amp; Distribution'!C480+'Current Revenues &amp; Distribution'!E480)*0.2</f>
        <v>16.134</v>
      </c>
      <c r="K480" s="8">
        <f t="shared" si="28"/>
        <v>294.82</v>
      </c>
    </row>
    <row r="481" spans="1:11" outlineLevel="2" x14ac:dyDescent="0.25">
      <c r="A481" s="1" t="s">
        <v>423</v>
      </c>
      <c r="B481" s="1" t="s">
        <v>450</v>
      </c>
      <c r="C481" s="8">
        <v>51.35</v>
      </c>
      <c r="D481" s="8">
        <v>327.81100000000004</v>
      </c>
      <c r="E481" s="8">
        <v>0</v>
      </c>
      <c r="F481" s="8">
        <v>0</v>
      </c>
      <c r="G481" s="8">
        <v>379.16100000000006</v>
      </c>
      <c r="H481" s="8">
        <f>+'Current &amp; Proposed Revenues'!D481*1.08+'Current &amp; Proposed Revenues'!F481*8.54</f>
        <v>189.32400000000001</v>
      </c>
      <c r="I481" s="8">
        <f>(+'Current &amp; Proposed Revenues'!D481*0.79+'Current &amp; Proposed Revenues'!F481*2.14+'Current Revenues &amp; Distribution'!C481+'Current Revenues &amp; Distribution'!E481)*0.8</f>
        <v>151.86960000000002</v>
      </c>
      <c r="J481" s="8">
        <f>(+'Current &amp; Proposed Revenues'!D481*0.79+'Current &amp; Proposed Revenues'!F481*2.14+'Current Revenues &amp; Distribution'!C481+'Current Revenues &amp; Distribution'!E481)*0.2</f>
        <v>37.967400000000005</v>
      </c>
      <c r="K481" s="8">
        <f t="shared" si="28"/>
        <v>379.16100000000006</v>
      </c>
    </row>
    <row r="482" spans="1:11" outlineLevel="2" x14ac:dyDescent="0.25">
      <c r="A482" s="1" t="s">
        <v>423</v>
      </c>
      <c r="B482" s="1" t="s">
        <v>451</v>
      </c>
      <c r="C482" s="8">
        <v>15.8</v>
      </c>
      <c r="D482" s="8">
        <v>158.95000000000002</v>
      </c>
      <c r="E482" s="8">
        <v>0</v>
      </c>
      <c r="F482" s="8">
        <v>0</v>
      </c>
      <c r="G482" s="8">
        <v>174.75000000000003</v>
      </c>
      <c r="H482" s="8">
        <f>+'Current &amp; Proposed Revenues'!D482*1.08+'Current &amp; Proposed Revenues'!F482*8.54</f>
        <v>91.800000000000011</v>
      </c>
      <c r="I482" s="8">
        <f>(+'Current &amp; Proposed Revenues'!D482*0.79+'Current &amp; Proposed Revenues'!F482*2.14+'Current Revenues &amp; Distribution'!C482+'Current Revenues &amp; Distribution'!E482)*0.8</f>
        <v>66.36</v>
      </c>
      <c r="J482" s="8">
        <f>(+'Current &amp; Proposed Revenues'!D482*0.79+'Current &amp; Proposed Revenues'!F482*2.14+'Current Revenues &amp; Distribution'!C482+'Current Revenues &amp; Distribution'!E482)*0.2</f>
        <v>16.59</v>
      </c>
      <c r="K482" s="8">
        <f t="shared" si="28"/>
        <v>174.75000000000003</v>
      </c>
    </row>
    <row r="483" spans="1:11" outlineLevel="2" x14ac:dyDescent="0.25">
      <c r="A483" s="1" t="s">
        <v>423</v>
      </c>
      <c r="B483" s="1" t="s">
        <v>452</v>
      </c>
      <c r="C483" s="8">
        <v>0</v>
      </c>
      <c r="D483" s="8">
        <v>1281.4362000000001</v>
      </c>
      <c r="E483" s="8">
        <v>0</v>
      </c>
      <c r="F483" s="8">
        <v>2818.9859999999999</v>
      </c>
      <c r="G483" s="8">
        <v>4100.4222</v>
      </c>
      <c r="H483" s="8">
        <f>+'Current &amp; Proposed Revenues'!D483*1.08+'Current &amp; Proposed Revenues'!F483*8.54</f>
        <v>2994.2138</v>
      </c>
      <c r="I483" s="8">
        <f>(+'Current &amp; Proposed Revenues'!D483*0.79+'Current &amp; Proposed Revenues'!F483*2.14+'Current Revenues &amp; Distribution'!C483+'Current Revenues &amp; Distribution'!E483)*0.8</f>
        <v>884.96672000000001</v>
      </c>
      <c r="J483" s="8">
        <f>(+'Current &amp; Proposed Revenues'!D483*0.79+'Current &amp; Proposed Revenues'!F483*2.14+'Current Revenues &amp; Distribution'!C483+'Current Revenues &amp; Distribution'!E483)*0.2</f>
        <v>221.24168</v>
      </c>
      <c r="K483" s="8">
        <f t="shared" si="28"/>
        <v>4100.4222</v>
      </c>
    </row>
    <row r="484" spans="1:11" outlineLevel="2" x14ac:dyDescent="0.25">
      <c r="A484" s="1" t="s">
        <v>423</v>
      </c>
      <c r="B484" s="1" t="s">
        <v>453</v>
      </c>
      <c r="C484" s="8">
        <v>150.57400000000001</v>
      </c>
      <c r="D484" s="8">
        <v>1658.4095000000002</v>
      </c>
      <c r="E484" s="8">
        <v>0</v>
      </c>
      <c r="F484" s="8">
        <v>7779.6323999999995</v>
      </c>
      <c r="G484" s="8">
        <v>9588.6159000000007</v>
      </c>
      <c r="H484" s="8">
        <f>+'Current &amp; Proposed Revenues'!D484*1.08+'Current &amp; Proposed Revenues'!F484*8.54</f>
        <v>7178.5901999999987</v>
      </c>
      <c r="I484" s="8">
        <f>(+'Current &amp; Proposed Revenues'!D484*0.79+'Current &amp; Proposed Revenues'!F484*2.14+'Current Revenues &amp; Distribution'!C484+'Current Revenues &amp; Distribution'!E484)*0.8</f>
        <v>1928.0205600000002</v>
      </c>
      <c r="J484" s="8">
        <f>(+'Current &amp; Proposed Revenues'!D484*0.79+'Current &amp; Proposed Revenues'!F484*2.14+'Current Revenues &amp; Distribution'!C484+'Current Revenues &amp; Distribution'!E484)*0.2</f>
        <v>482.00514000000004</v>
      </c>
      <c r="K484" s="8">
        <f t="shared" si="28"/>
        <v>9588.6158999999989</v>
      </c>
    </row>
    <row r="485" spans="1:11" outlineLevel="2" x14ac:dyDescent="0.25">
      <c r="A485" s="1" t="s">
        <v>423</v>
      </c>
      <c r="B485" s="1" t="s">
        <v>454</v>
      </c>
      <c r="C485" s="8">
        <v>0</v>
      </c>
      <c r="D485" s="8">
        <v>365.58500000000004</v>
      </c>
      <c r="E485" s="8">
        <v>0</v>
      </c>
      <c r="F485" s="8">
        <v>623.71199999999999</v>
      </c>
      <c r="G485" s="8">
        <v>989.29700000000003</v>
      </c>
      <c r="H485" s="8">
        <f>+'Current &amp; Proposed Revenues'!D485*1.08+'Current &amp; Proposed Revenues'!F485*8.54</f>
        <v>709.87599999999998</v>
      </c>
      <c r="I485" s="8">
        <f>(+'Current &amp; Proposed Revenues'!D485*0.79+'Current &amp; Proposed Revenues'!F485*2.14+'Current Revenues &amp; Distribution'!C485+'Current Revenues &amp; Distribution'!E485)*0.8</f>
        <v>223.5368</v>
      </c>
      <c r="J485" s="8">
        <f>(+'Current &amp; Proposed Revenues'!D485*0.79+'Current &amp; Proposed Revenues'!F485*2.14+'Current Revenues &amp; Distribution'!C485+'Current Revenues &amp; Distribution'!E485)*0.2</f>
        <v>55.8842</v>
      </c>
      <c r="K485" s="8">
        <f t="shared" si="28"/>
        <v>989.29699999999991</v>
      </c>
    </row>
    <row r="486" spans="1:11" outlineLevel="2" x14ac:dyDescent="0.25">
      <c r="A486" s="1" t="s">
        <v>423</v>
      </c>
      <c r="B486" s="1" t="s">
        <v>455</v>
      </c>
      <c r="C486" s="8">
        <v>0</v>
      </c>
      <c r="D486" s="8">
        <v>1103.1130000000001</v>
      </c>
      <c r="E486" s="8">
        <v>0</v>
      </c>
      <c r="F486" s="8">
        <v>3677.1239999999998</v>
      </c>
      <c r="G486" s="8">
        <v>4780.2370000000001</v>
      </c>
      <c r="H486" s="8">
        <f>+'Current &amp; Proposed Revenues'!D486*1.08+'Current &amp; Proposed Revenues'!F486*8.54</f>
        <v>3577.4139999999998</v>
      </c>
      <c r="I486" s="8">
        <f>(+'Current &amp; Proposed Revenues'!D486*0.79+'Current &amp; Proposed Revenues'!F486*2.14+'Current Revenues &amp; Distribution'!C486+'Current Revenues &amp; Distribution'!E486)*0.8</f>
        <v>962.25840000000017</v>
      </c>
      <c r="J486" s="8">
        <f>(+'Current &amp; Proposed Revenues'!D486*0.79+'Current &amp; Proposed Revenues'!F486*2.14+'Current Revenues &amp; Distribution'!C486+'Current Revenues &amp; Distribution'!E486)*0.2</f>
        <v>240.56460000000004</v>
      </c>
      <c r="K486" s="8">
        <f t="shared" si="28"/>
        <v>4780.2369999999992</v>
      </c>
    </row>
    <row r="487" spans="1:11" outlineLevel="2" x14ac:dyDescent="0.25">
      <c r="A487" s="1" t="s">
        <v>423</v>
      </c>
      <c r="B487" s="1" t="s">
        <v>456</v>
      </c>
      <c r="C487" s="8">
        <v>239.23570000000001</v>
      </c>
      <c r="D487" s="8">
        <v>2661.4588000000003</v>
      </c>
      <c r="E487" s="8">
        <v>85.600000000000009</v>
      </c>
      <c r="F487" s="8">
        <v>3471.0533999999998</v>
      </c>
      <c r="G487" s="8">
        <v>6457.3479000000007</v>
      </c>
      <c r="H487" s="8">
        <f>+'Current &amp; Proposed Revenues'!D487*1.08+'Current &amp; Proposed Revenues'!F487*8.54</f>
        <v>4312.6418999999996</v>
      </c>
      <c r="I487" s="8">
        <f>(+'Current &amp; Proposed Revenues'!D487*0.79+'Current &amp; Proposed Revenues'!F487*2.14+'Current Revenues &amp; Distribution'!C487+'Current Revenues &amp; Distribution'!E487)*0.8</f>
        <v>1715.7648000000002</v>
      </c>
      <c r="J487" s="8">
        <f>(+'Current &amp; Proposed Revenues'!D487*0.79+'Current &amp; Proposed Revenues'!F487*2.14+'Current Revenues &amp; Distribution'!C487+'Current Revenues &amp; Distribution'!E487)*0.2</f>
        <v>428.94120000000004</v>
      </c>
      <c r="K487" s="8">
        <f t="shared" si="28"/>
        <v>6457.3478999999998</v>
      </c>
    </row>
    <row r="488" spans="1:11" outlineLevel="1" x14ac:dyDescent="0.25">
      <c r="A488" s="23" t="s">
        <v>1252</v>
      </c>
      <c r="B488" s="22"/>
      <c r="C488" s="8">
        <f t="shared" ref="C488:K488" si="29">SUBTOTAL(9,C454:C487)</f>
        <v>1609.2378999999999</v>
      </c>
      <c r="D488" s="8">
        <f t="shared" si="29"/>
        <v>25269.341790000009</v>
      </c>
      <c r="E488" s="8">
        <f t="shared" si="29"/>
        <v>1340.8812</v>
      </c>
      <c r="F488" s="8">
        <f t="shared" si="29"/>
        <v>63758.371799999986</v>
      </c>
      <c r="G488" s="8">
        <f t="shared" si="29"/>
        <v>91977.83269000001</v>
      </c>
      <c r="H488" s="8">
        <f t="shared" si="29"/>
        <v>65576.87625999999</v>
      </c>
      <c r="I488" s="8">
        <f t="shared" si="29"/>
        <v>21120.765144000005</v>
      </c>
      <c r="J488" s="8">
        <f t="shared" si="29"/>
        <v>5280.1912860000011</v>
      </c>
      <c r="K488" s="8">
        <f t="shared" si="29"/>
        <v>91977.832689999996</v>
      </c>
    </row>
    <row r="489" spans="1:11" outlineLevel="2" x14ac:dyDescent="0.25">
      <c r="A489" s="1" t="s">
        <v>457</v>
      </c>
      <c r="B489" s="1" t="s">
        <v>3</v>
      </c>
      <c r="C489" s="8">
        <v>70.096700000000013</v>
      </c>
      <c r="D489" s="8">
        <v>839.53650000000005</v>
      </c>
      <c r="E489" s="8">
        <v>53.5</v>
      </c>
      <c r="F489" s="8">
        <v>672.84</v>
      </c>
      <c r="G489" s="8">
        <v>1635.9732000000001</v>
      </c>
      <c r="H489" s="8">
        <f>+'Current &amp; Proposed Revenues'!D489*1.08+'Current &amp; Proposed Revenues'!F489*8.54</f>
        <v>1022.886</v>
      </c>
      <c r="I489" s="8">
        <f>(+'Current &amp; Proposed Revenues'!D489*0.79+'Current &amp; Proposed Revenues'!F489*2.14+'Current Revenues &amp; Distribution'!C489+'Current Revenues &amp; Distribution'!E489)*0.8</f>
        <v>490.46976000000006</v>
      </c>
      <c r="J489" s="8">
        <f>(+'Current &amp; Proposed Revenues'!D489*0.79+'Current &amp; Proposed Revenues'!F489*2.14+'Current Revenues &amp; Distribution'!C489+'Current Revenues &amp; Distribution'!E489)*0.2</f>
        <v>122.61744000000002</v>
      </c>
      <c r="K489" s="8">
        <f t="shared" si="28"/>
        <v>1635.9731999999999</v>
      </c>
    </row>
    <row r="490" spans="1:11" outlineLevel="2" x14ac:dyDescent="0.25">
      <c r="A490" s="1" t="s">
        <v>457</v>
      </c>
      <c r="B490" s="1" t="s">
        <v>458</v>
      </c>
      <c r="C490" s="8">
        <v>9.48</v>
      </c>
      <c r="D490" s="8">
        <v>260.82760000000002</v>
      </c>
      <c r="E490" s="8">
        <v>0</v>
      </c>
      <c r="F490" s="8">
        <v>0</v>
      </c>
      <c r="G490" s="8">
        <v>270.30760000000004</v>
      </c>
      <c r="H490" s="8">
        <f>+'Current &amp; Proposed Revenues'!D490*1.08+'Current &amp; Proposed Revenues'!F490*8.54</f>
        <v>150.63839999999999</v>
      </c>
      <c r="I490" s="8">
        <f>(+'Current &amp; Proposed Revenues'!D490*0.79+'Current &amp; Proposed Revenues'!F490*2.14+'Current Revenues &amp; Distribution'!C490+'Current Revenues &amp; Distribution'!E490)*0.8</f>
        <v>95.735360000000014</v>
      </c>
      <c r="J490" s="8">
        <f>(+'Current &amp; Proposed Revenues'!D490*0.79+'Current &amp; Proposed Revenues'!F490*2.14+'Current Revenues &amp; Distribution'!C490+'Current Revenues &amp; Distribution'!E490)*0.2</f>
        <v>23.933840000000004</v>
      </c>
      <c r="K490" s="8">
        <f t="shared" si="28"/>
        <v>270.30759999999998</v>
      </c>
    </row>
    <row r="491" spans="1:11" outlineLevel="2" x14ac:dyDescent="0.25">
      <c r="A491" s="1" t="s">
        <v>457</v>
      </c>
      <c r="B491" s="1" t="s">
        <v>459</v>
      </c>
      <c r="C491" s="8">
        <v>52.93</v>
      </c>
      <c r="D491" s="8">
        <v>660.11</v>
      </c>
      <c r="E491" s="8">
        <v>0</v>
      </c>
      <c r="F491" s="8">
        <v>608.76</v>
      </c>
      <c r="G491" s="8">
        <v>1321.8</v>
      </c>
      <c r="H491" s="8">
        <f>+'Current &amp; Proposed Revenues'!D491*1.08+'Current &amp; Proposed Revenues'!F491*8.54</f>
        <v>868.02</v>
      </c>
      <c r="I491" s="8">
        <f>(+'Current &amp; Proposed Revenues'!D491*0.79+'Current &amp; Proposed Revenues'!F491*2.14+'Current Revenues &amp; Distribution'!C491+'Current Revenues &amp; Distribution'!E491)*0.8</f>
        <v>363.02400000000006</v>
      </c>
      <c r="J491" s="8">
        <f>(+'Current &amp; Proposed Revenues'!D491*0.79+'Current &amp; Proposed Revenues'!F491*2.14+'Current Revenues &amp; Distribution'!C491+'Current Revenues &amp; Distribution'!E491)*0.2</f>
        <v>90.756000000000014</v>
      </c>
      <c r="K491" s="8">
        <f t="shared" si="28"/>
        <v>1321.8000000000002</v>
      </c>
    </row>
    <row r="492" spans="1:11" outlineLevel="2" x14ac:dyDescent="0.25">
      <c r="A492" s="1" t="s">
        <v>457</v>
      </c>
      <c r="B492" s="1" t="s">
        <v>460</v>
      </c>
      <c r="C492" s="8">
        <v>0</v>
      </c>
      <c r="D492" s="8">
        <v>525.60090000000002</v>
      </c>
      <c r="E492" s="8">
        <v>0</v>
      </c>
      <c r="F492" s="8">
        <v>1294.7364</v>
      </c>
      <c r="G492" s="8">
        <v>1820.3373000000001</v>
      </c>
      <c r="H492" s="8">
        <f>+'Current &amp; Proposed Revenues'!D492*1.08+'Current &amp; Proposed Revenues'!F492*8.54</f>
        <v>1338.8598000000002</v>
      </c>
      <c r="I492" s="8">
        <f>(+'Current &amp; Proposed Revenues'!D492*0.79+'Current &amp; Proposed Revenues'!F492*2.14+'Current Revenues &amp; Distribution'!C492+'Current Revenues &amp; Distribution'!E492)*0.8</f>
        <v>385.18200000000002</v>
      </c>
      <c r="J492" s="8">
        <f>(+'Current &amp; Proposed Revenues'!D492*0.79+'Current &amp; Proposed Revenues'!F492*2.14+'Current Revenues &amp; Distribution'!C492+'Current Revenues &amp; Distribution'!E492)*0.2</f>
        <v>96.295500000000004</v>
      </c>
      <c r="K492" s="8">
        <f t="shared" si="28"/>
        <v>1820.3373000000001</v>
      </c>
    </row>
    <row r="493" spans="1:11" outlineLevel="2" x14ac:dyDescent="0.25">
      <c r="A493" s="1" t="s">
        <v>457</v>
      </c>
      <c r="B493" s="1" t="s">
        <v>461</v>
      </c>
      <c r="C493" s="8">
        <v>0</v>
      </c>
      <c r="D493" s="8">
        <v>115.94000000000001</v>
      </c>
      <c r="E493" s="8">
        <v>0</v>
      </c>
      <c r="F493" s="8">
        <v>170.88</v>
      </c>
      <c r="G493" s="8">
        <v>286.82</v>
      </c>
      <c r="H493" s="8">
        <f>+'Current &amp; Proposed Revenues'!D493*1.08+'Current &amp; Proposed Revenues'!F493*8.54</f>
        <v>203.6</v>
      </c>
      <c r="I493" s="8">
        <f>(+'Current &amp; Proposed Revenues'!D493*0.79+'Current &amp; Proposed Revenues'!F493*2.14+'Current Revenues &amp; Distribution'!C493+'Current Revenues &amp; Distribution'!E493)*0.8</f>
        <v>66.576000000000008</v>
      </c>
      <c r="J493" s="8">
        <f>(+'Current &amp; Proposed Revenues'!D493*0.79+'Current &amp; Proposed Revenues'!F493*2.14+'Current Revenues &amp; Distribution'!C493+'Current Revenues &amp; Distribution'!E493)*0.2</f>
        <v>16.644000000000002</v>
      </c>
      <c r="K493" s="8">
        <f t="shared" si="28"/>
        <v>286.82</v>
      </c>
    </row>
    <row r="494" spans="1:11" outlineLevel="2" x14ac:dyDescent="0.25">
      <c r="A494" s="1" t="s">
        <v>457</v>
      </c>
      <c r="B494" s="1" t="s">
        <v>462</v>
      </c>
      <c r="C494" s="8">
        <v>39.5</v>
      </c>
      <c r="D494" s="8">
        <v>721.82</v>
      </c>
      <c r="E494" s="8">
        <v>0</v>
      </c>
      <c r="F494" s="8">
        <v>576.72</v>
      </c>
      <c r="G494" s="8">
        <v>1338.04</v>
      </c>
      <c r="H494" s="8">
        <f>+'Current &amp; Proposed Revenues'!D494*1.08+'Current &amp; Proposed Revenues'!F494*8.54</f>
        <v>878.04</v>
      </c>
      <c r="I494" s="8">
        <f>(+'Current &amp; Proposed Revenues'!D494*0.79+'Current &amp; Proposed Revenues'!F494*2.14+'Current Revenues &amp; Distribution'!C494+'Current Revenues &amp; Distribution'!E494)*0.8</f>
        <v>368</v>
      </c>
      <c r="J494" s="8">
        <f>(+'Current &amp; Proposed Revenues'!D494*0.79+'Current &amp; Proposed Revenues'!F494*2.14+'Current Revenues &amp; Distribution'!C494+'Current Revenues &amp; Distribution'!E494)*0.2</f>
        <v>92</v>
      </c>
      <c r="K494" s="8">
        <f t="shared" si="28"/>
        <v>1338.04</v>
      </c>
    </row>
    <row r="495" spans="1:11" outlineLevel="2" x14ac:dyDescent="0.25">
      <c r="A495" s="1" t="s">
        <v>457</v>
      </c>
      <c r="B495" s="1" t="s">
        <v>463</v>
      </c>
      <c r="C495" s="8">
        <v>0</v>
      </c>
      <c r="D495" s="8">
        <v>390.83000000000004</v>
      </c>
      <c r="E495" s="8">
        <v>0</v>
      </c>
      <c r="F495" s="8">
        <v>165.96719999999999</v>
      </c>
      <c r="G495" s="8">
        <v>556.79719999999998</v>
      </c>
      <c r="H495" s="8">
        <f>+'Current &amp; Proposed Revenues'!D495*1.08+'Current &amp; Proposed Revenues'!F495*8.54</f>
        <v>358.4316</v>
      </c>
      <c r="I495" s="8">
        <f>(+'Current &amp; Proposed Revenues'!D495*0.79+'Current &amp; Proposed Revenues'!F495*2.14+'Current Revenues &amp; Distribution'!C495+'Current Revenues &amp; Distribution'!E495)*0.8</f>
        <v>158.69248000000005</v>
      </c>
      <c r="J495" s="8">
        <f>(+'Current &amp; Proposed Revenues'!D495*0.79+'Current &amp; Proposed Revenues'!F495*2.14+'Current Revenues &amp; Distribution'!C495+'Current Revenues &amp; Distribution'!E495)*0.2</f>
        <v>39.673120000000011</v>
      </c>
      <c r="K495" s="8">
        <f t="shared" si="28"/>
        <v>556.79720000000009</v>
      </c>
    </row>
    <row r="496" spans="1:11" outlineLevel="2" x14ac:dyDescent="0.25">
      <c r="A496" s="1" t="s">
        <v>457</v>
      </c>
      <c r="B496" s="1" t="s">
        <v>464</v>
      </c>
      <c r="C496" s="8">
        <v>0</v>
      </c>
      <c r="D496" s="8">
        <v>82.28</v>
      </c>
      <c r="E496" s="8">
        <v>0</v>
      </c>
      <c r="F496" s="8">
        <v>407.35656</v>
      </c>
      <c r="G496" s="8">
        <v>489.63656000000003</v>
      </c>
      <c r="H496" s="8">
        <f>+'Current &amp; Proposed Revenues'!D496*1.08+'Current &amp; Proposed Revenues'!F496*8.54</f>
        <v>373.25268</v>
      </c>
      <c r="I496" s="8">
        <f>(+'Current &amp; Proposed Revenues'!D496*0.79+'Current &amp; Proposed Revenues'!F496*2.14+'Current Revenues &amp; Distribution'!C496+'Current Revenues &amp; Distribution'!E496)*0.8</f>
        <v>93.107104000000021</v>
      </c>
      <c r="J496" s="8">
        <f>(+'Current &amp; Proposed Revenues'!D496*0.79+'Current &amp; Proposed Revenues'!F496*2.14+'Current Revenues &amp; Distribution'!C496+'Current Revenues &amp; Distribution'!E496)*0.2</f>
        <v>23.276776000000005</v>
      </c>
      <c r="K496" s="8">
        <f t="shared" si="28"/>
        <v>489.63655999999997</v>
      </c>
    </row>
    <row r="497" spans="1:11" outlineLevel="2" x14ac:dyDescent="0.25">
      <c r="A497" s="1" t="s">
        <v>457</v>
      </c>
      <c r="B497" s="1" t="s">
        <v>465</v>
      </c>
      <c r="C497" s="8">
        <v>57.67</v>
      </c>
      <c r="D497" s="8">
        <v>1282.2403000000002</v>
      </c>
      <c r="E497" s="8">
        <v>0</v>
      </c>
      <c r="F497" s="8">
        <v>1565.4744000000001</v>
      </c>
      <c r="G497" s="8">
        <v>2905.3847000000005</v>
      </c>
      <c r="H497" s="8">
        <f>+'Current &amp; Proposed Revenues'!D497*1.08+'Current &amp; Proposed Revenues'!F497*8.54</f>
        <v>1992.3384000000001</v>
      </c>
      <c r="I497" s="8">
        <f>(+'Current &amp; Proposed Revenues'!D497*0.79+'Current &amp; Proposed Revenues'!F497*2.14+'Current Revenues &amp; Distribution'!C497+'Current Revenues &amp; Distribution'!E497)*0.8</f>
        <v>730.43704000000014</v>
      </c>
      <c r="J497" s="8">
        <f>(+'Current &amp; Proposed Revenues'!D497*0.79+'Current &amp; Proposed Revenues'!F497*2.14+'Current Revenues &amp; Distribution'!C497+'Current Revenues &amp; Distribution'!E497)*0.2</f>
        <v>182.60926000000003</v>
      </c>
      <c r="K497" s="8">
        <f t="shared" si="28"/>
        <v>2905.3847000000005</v>
      </c>
    </row>
    <row r="498" spans="1:11" outlineLevel="2" x14ac:dyDescent="0.25">
      <c r="A498" s="1" t="s">
        <v>457</v>
      </c>
      <c r="B498" s="1" t="s">
        <v>12</v>
      </c>
      <c r="C498" s="8">
        <v>11.850000000000001</v>
      </c>
      <c r="D498" s="8">
        <v>374.24310000000003</v>
      </c>
      <c r="E498" s="8">
        <v>0</v>
      </c>
      <c r="F498" s="8">
        <v>0</v>
      </c>
      <c r="G498" s="8">
        <v>386.09310000000005</v>
      </c>
      <c r="H498" s="8">
        <f>+'Current &amp; Proposed Revenues'!D498*1.08+'Current &amp; Proposed Revenues'!F498*8.54</f>
        <v>216.1404</v>
      </c>
      <c r="I498" s="8">
        <f>(+'Current &amp; Proposed Revenues'!D498*0.79+'Current &amp; Proposed Revenues'!F498*2.14+'Current Revenues &amp; Distribution'!C498+'Current Revenues &amp; Distribution'!E498)*0.8</f>
        <v>135.96216000000001</v>
      </c>
      <c r="J498" s="8">
        <f>(+'Current &amp; Proposed Revenues'!D498*0.79+'Current &amp; Proposed Revenues'!F498*2.14+'Current Revenues &amp; Distribution'!C498+'Current Revenues &amp; Distribution'!E498)*0.2</f>
        <v>33.990540000000003</v>
      </c>
      <c r="K498" s="8">
        <f t="shared" si="28"/>
        <v>386.09310000000005</v>
      </c>
    </row>
    <row r="499" spans="1:11" outlineLevel="2" x14ac:dyDescent="0.25">
      <c r="A499" s="1" t="s">
        <v>457</v>
      </c>
      <c r="B499" s="1" t="s">
        <v>466</v>
      </c>
      <c r="C499" s="8">
        <v>21.330000000000002</v>
      </c>
      <c r="D499" s="8">
        <v>72.930000000000007</v>
      </c>
      <c r="E499" s="8">
        <v>0</v>
      </c>
      <c r="F499" s="8">
        <v>224.28</v>
      </c>
      <c r="G499" s="8">
        <v>318.54000000000002</v>
      </c>
      <c r="H499" s="8">
        <f>+'Current &amp; Proposed Revenues'!D499*1.08+'Current &amp; Proposed Revenues'!F499*8.54</f>
        <v>221.45999999999998</v>
      </c>
      <c r="I499" s="8">
        <f>(+'Current &amp; Proposed Revenues'!D499*0.79+'Current &amp; Proposed Revenues'!F499*2.14+'Current Revenues &amp; Distribution'!C499+'Current Revenues &amp; Distribution'!E499)*0.8</f>
        <v>77.664000000000001</v>
      </c>
      <c r="J499" s="8">
        <f>(+'Current &amp; Proposed Revenues'!D499*0.79+'Current &amp; Proposed Revenues'!F499*2.14+'Current Revenues &amp; Distribution'!C499+'Current Revenues &amp; Distribution'!E499)*0.2</f>
        <v>19.416</v>
      </c>
      <c r="K499" s="8">
        <f t="shared" si="28"/>
        <v>318.53999999999996</v>
      </c>
    </row>
    <row r="500" spans="1:11" outlineLevel="2" x14ac:dyDescent="0.25">
      <c r="A500" s="1" t="s">
        <v>457</v>
      </c>
      <c r="B500" s="1" t="s">
        <v>467</v>
      </c>
      <c r="C500" s="8">
        <v>155.47200000000001</v>
      </c>
      <c r="D500" s="8">
        <v>1398.76</v>
      </c>
      <c r="E500" s="8">
        <v>0</v>
      </c>
      <c r="F500" s="8">
        <v>1003.92</v>
      </c>
      <c r="G500" s="8">
        <v>2558.152</v>
      </c>
      <c r="H500" s="8">
        <f>+'Current &amp; Proposed Revenues'!D500*1.08+'Current &amp; Proposed Revenues'!F500*8.54</f>
        <v>1610.6</v>
      </c>
      <c r="I500" s="8">
        <f>(+'Current &amp; Proposed Revenues'!D500*0.79+'Current &amp; Proposed Revenues'!F500*2.14+'Current Revenues &amp; Distribution'!C500+'Current Revenues &amp; Distribution'!E500)*0.8</f>
        <v>758.04160000000013</v>
      </c>
      <c r="J500" s="8">
        <f>(+'Current &amp; Proposed Revenues'!D500*0.79+'Current &amp; Proposed Revenues'!F500*2.14+'Current Revenues &amp; Distribution'!C500+'Current Revenues &amp; Distribution'!E500)*0.2</f>
        <v>189.51040000000003</v>
      </c>
      <c r="K500" s="8">
        <f t="shared" si="28"/>
        <v>2558.152</v>
      </c>
    </row>
    <row r="501" spans="1:11" outlineLevel="2" x14ac:dyDescent="0.25">
      <c r="A501" s="1" t="s">
        <v>457</v>
      </c>
      <c r="B501" s="1" t="s">
        <v>468</v>
      </c>
      <c r="C501" s="8">
        <v>25.801399999999997</v>
      </c>
      <c r="D501" s="8">
        <v>446.93</v>
      </c>
      <c r="E501" s="8">
        <v>0</v>
      </c>
      <c r="F501" s="8">
        <v>0</v>
      </c>
      <c r="G501" s="8">
        <v>472.73140000000001</v>
      </c>
      <c r="H501" s="8">
        <f>+'Current &amp; Proposed Revenues'!D501*1.08+'Current &amp; Proposed Revenues'!F501*8.54</f>
        <v>258.12</v>
      </c>
      <c r="I501" s="8">
        <f>(+'Current &amp; Proposed Revenues'!D501*0.79+'Current &amp; Proposed Revenues'!F501*2.14+'Current Revenues &amp; Distribution'!C501+'Current Revenues &amp; Distribution'!E501)*0.8</f>
        <v>171.68912</v>
      </c>
      <c r="J501" s="8">
        <f>(+'Current &amp; Proposed Revenues'!D501*0.79+'Current &amp; Proposed Revenues'!F501*2.14+'Current Revenues &amp; Distribution'!C501+'Current Revenues &amp; Distribution'!E501)*0.2</f>
        <v>42.922280000000001</v>
      </c>
      <c r="K501" s="8">
        <f t="shared" si="28"/>
        <v>472.73140000000001</v>
      </c>
    </row>
    <row r="502" spans="1:11" outlineLevel="2" x14ac:dyDescent="0.25">
      <c r="A502" s="1" t="s">
        <v>457</v>
      </c>
      <c r="B502" s="1" t="s">
        <v>469</v>
      </c>
      <c r="C502" s="8">
        <v>7.9</v>
      </c>
      <c r="D502" s="8">
        <v>130.9</v>
      </c>
      <c r="E502" s="8">
        <v>0</v>
      </c>
      <c r="F502" s="8">
        <v>320.39999999999998</v>
      </c>
      <c r="G502" s="8">
        <v>459.2</v>
      </c>
      <c r="H502" s="8">
        <f>+'Current &amp; Proposed Revenues'!D502*1.08+'Current &amp; Proposed Revenues'!F502*8.54</f>
        <v>331.8</v>
      </c>
      <c r="I502" s="8">
        <f>(+'Current &amp; Proposed Revenues'!D502*0.79+'Current &amp; Proposed Revenues'!F502*2.14+'Current Revenues &amp; Distribution'!C502+'Current Revenues &amp; Distribution'!E502)*0.8</f>
        <v>101.92000000000002</v>
      </c>
      <c r="J502" s="8">
        <f>(+'Current &amp; Proposed Revenues'!D502*0.79+'Current &amp; Proposed Revenues'!F502*2.14+'Current Revenues &amp; Distribution'!C502+'Current Revenues &amp; Distribution'!E502)*0.2</f>
        <v>25.480000000000004</v>
      </c>
      <c r="K502" s="8">
        <f t="shared" si="28"/>
        <v>459.20000000000005</v>
      </c>
    </row>
    <row r="503" spans="1:11" outlineLevel="2" x14ac:dyDescent="0.25">
      <c r="A503" s="1" t="s">
        <v>457</v>
      </c>
      <c r="B503" s="1" t="s">
        <v>335</v>
      </c>
      <c r="C503" s="8">
        <v>23.700000000000003</v>
      </c>
      <c r="D503" s="8">
        <v>469.37</v>
      </c>
      <c r="E503" s="8">
        <v>0</v>
      </c>
      <c r="F503" s="8">
        <v>1622.7192</v>
      </c>
      <c r="G503" s="8">
        <v>2115.7892000000002</v>
      </c>
      <c r="H503" s="8">
        <f>+'Current &amp; Proposed Revenues'!D503*1.08+'Current &amp; Proposed Revenues'!F503*8.54</f>
        <v>1568.6475999999998</v>
      </c>
      <c r="I503" s="8">
        <f>(+'Current &amp; Proposed Revenues'!D503*0.79+'Current &amp; Proposed Revenues'!F503*2.14+'Current Revenues &amp; Distribution'!C503+'Current Revenues &amp; Distribution'!E503)*0.8</f>
        <v>437.71328000000017</v>
      </c>
      <c r="J503" s="8">
        <f>(+'Current &amp; Proposed Revenues'!D503*0.79+'Current &amp; Proposed Revenues'!F503*2.14+'Current Revenues &amp; Distribution'!C503+'Current Revenues &amp; Distribution'!E503)*0.2</f>
        <v>109.42832000000004</v>
      </c>
      <c r="K503" s="8">
        <f t="shared" si="28"/>
        <v>2115.7892000000002</v>
      </c>
    </row>
    <row r="504" spans="1:11" outlineLevel="2" x14ac:dyDescent="0.25">
      <c r="A504" s="1" t="s">
        <v>457</v>
      </c>
      <c r="B504" s="1" t="s">
        <v>215</v>
      </c>
      <c r="C504" s="8">
        <v>18.170000000000002</v>
      </c>
      <c r="D504" s="8">
        <v>1606.5357000000001</v>
      </c>
      <c r="E504" s="8">
        <v>0</v>
      </c>
      <c r="F504" s="8">
        <v>1367.04</v>
      </c>
      <c r="G504" s="8">
        <v>2991.7457000000004</v>
      </c>
      <c r="H504" s="8">
        <f>+'Current &amp; Proposed Revenues'!D504*1.08+'Current &amp; Proposed Revenues'!F504*8.54</f>
        <v>2020.9587999999999</v>
      </c>
      <c r="I504" s="8">
        <f>(+'Current &amp; Proposed Revenues'!D504*0.79+'Current &amp; Proposed Revenues'!F504*2.14+'Current Revenues &amp; Distribution'!C504+'Current Revenues &amp; Distribution'!E504)*0.8</f>
        <v>776.62951999999996</v>
      </c>
      <c r="J504" s="8">
        <f>(+'Current &amp; Proposed Revenues'!D504*0.79+'Current &amp; Proposed Revenues'!F504*2.14+'Current Revenues &amp; Distribution'!C504+'Current Revenues &amp; Distribution'!E504)*0.2</f>
        <v>194.15737999999999</v>
      </c>
      <c r="K504" s="8">
        <f t="shared" si="28"/>
        <v>2991.7456999999999</v>
      </c>
    </row>
    <row r="505" spans="1:11" outlineLevel="1" x14ac:dyDescent="0.25">
      <c r="A505" s="23" t="s">
        <v>1251</v>
      </c>
      <c r="B505" s="22"/>
      <c r="C505" s="8">
        <f t="shared" ref="C505:K505" si="30">SUBTOTAL(9,C489:C504)</f>
        <v>493.90010000000001</v>
      </c>
      <c r="D505" s="8">
        <f t="shared" si="30"/>
        <v>9378.8541000000005</v>
      </c>
      <c r="E505" s="8">
        <f t="shared" si="30"/>
        <v>53.5</v>
      </c>
      <c r="F505" s="8">
        <f t="shared" si="30"/>
        <v>10001.09376</v>
      </c>
      <c r="G505" s="8">
        <f t="shared" si="30"/>
        <v>19927.347960000003</v>
      </c>
      <c r="H505" s="8">
        <f t="shared" si="30"/>
        <v>13413.793680000001</v>
      </c>
      <c r="I505" s="8">
        <f t="shared" si="30"/>
        <v>5210.8434240000006</v>
      </c>
      <c r="J505" s="8">
        <f t="shared" si="30"/>
        <v>1302.7108560000001</v>
      </c>
      <c r="K505" s="8">
        <f t="shared" si="30"/>
        <v>19927.347960000003</v>
      </c>
    </row>
    <row r="506" spans="1:11" outlineLevel="2" x14ac:dyDescent="0.25">
      <c r="A506" s="1" t="s">
        <v>470</v>
      </c>
      <c r="B506" s="1" t="s">
        <v>459</v>
      </c>
      <c r="C506" s="8">
        <v>0</v>
      </c>
      <c r="D506" s="8">
        <v>385.22</v>
      </c>
      <c r="E506" s="8">
        <v>0</v>
      </c>
      <c r="F506" s="8">
        <v>277.68</v>
      </c>
      <c r="G506" s="8">
        <v>662.90000000000009</v>
      </c>
      <c r="H506" s="8">
        <f>+'Current &amp; Proposed Revenues'!D506*1.08+'Current &amp; Proposed Revenues'!F506*8.54</f>
        <v>444.52</v>
      </c>
      <c r="I506" s="8">
        <f>(+'Current &amp; Proposed Revenues'!D506*0.79+'Current &amp; Proposed Revenues'!F506*2.14+'Current Revenues &amp; Distribution'!C506+'Current Revenues &amp; Distribution'!E506)*0.8</f>
        <v>174.70400000000001</v>
      </c>
      <c r="J506" s="8">
        <f>(+'Current &amp; Proposed Revenues'!D506*0.79+'Current &amp; Proposed Revenues'!F506*2.14+'Current Revenues &amp; Distribution'!C506+'Current Revenues &amp; Distribution'!E506)*0.2</f>
        <v>43.676000000000002</v>
      </c>
      <c r="K506" s="8">
        <f t="shared" si="28"/>
        <v>662.9</v>
      </c>
    </row>
    <row r="507" spans="1:11" outlineLevel="2" x14ac:dyDescent="0.25">
      <c r="A507" s="1" t="s">
        <v>470</v>
      </c>
      <c r="B507" s="1" t="s">
        <v>471</v>
      </c>
      <c r="C507" s="8">
        <v>0</v>
      </c>
      <c r="D507" s="8">
        <v>37.400000000000006</v>
      </c>
      <c r="E507" s="8">
        <v>0</v>
      </c>
      <c r="F507" s="8">
        <v>0</v>
      </c>
      <c r="G507" s="8">
        <v>37.400000000000006</v>
      </c>
      <c r="H507" s="8">
        <f>+'Current &amp; Proposed Revenues'!D507*1.08+'Current &amp; Proposed Revenues'!F507*8.54</f>
        <v>21.6</v>
      </c>
      <c r="I507" s="8">
        <f>(+'Current &amp; Proposed Revenues'!D507*0.79+'Current &amp; Proposed Revenues'!F507*2.14+'Current Revenues &amp; Distribution'!C507+'Current Revenues &amp; Distribution'!E507)*0.8</f>
        <v>12.64</v>
      </c>
      <c r="J507" s="8">
        <f>(+'Current &amp; Proposed Revenues'!D507*0.79+'Current &amp; Proposed Revenues'!F507*2.14+'Current Revenues &amp; Distribution'!C507+'Current Revenues &amp; Distribution'!E507)*0.2</f>
        <v>3.16</v>
      </c>
      <c r="K507" s="8">
        <f t="shared" si="28"/>
        <v>37.400000000000006</v>
      </c>
    </row>
    <row r="508" spans="1:11" outlineLevel="2" x14ac:dyDescent="0.25">
      <c r="A508" s="1" t="s">
        <v>470</v>
      </c>
      <c r="B508" s="1" t="s">
        <v>472</v>
      </c>
      <c r="C508" s="8">
        <v>0</v>
      </c>
      <c r="D508" s="8">
        <v>447.36009999999999</v>
      </c>
      <c r="E508" s="8">
        <v>0</v>
      </c>
      <c r="F508" s="8">
        <v>1711.8224399999999</v>
      </c>
      <c r="G508" s="8">
        <v>2159.1825399999998</v>
      </c>
      <c r="H508" s="8">
        <f>+'Current &amp; Proposed Revenues'!D508*1.08+'Current &amp; Proposed Revenues'!F508*8.54</f>
        <v>1627.1852199999998</v>
      </c>
      <c r="I508" s="8">
        <f>(+'Current &amp; Proposed Revenues'!D508*0.79+'Current &amp; Proposed Revenues'!F508*2.14+'Current Revenues &amp; Distribution'!C508+'Current Revenues &amp; Distribution'!E508)*0.8</f>
        <v>425.59785599999998</v>
      </c>
      <c r="J508" s="8">
        <f>(+'Current &amp; Proposed Revenues'!D508*0.79+'Current &amp; Proposed Revenues'!F508*2.14+'Current Revenues &amp; Distribution'!C508+'Current Revenues &amp; Distribution'!E508)*0.2</f>
        <v>106.39946399999999</v>
      </c>
      <c r="K508" s="8">
        <f t="shared" si="28"/>
        <v>2159.1825399999998</v>
      </c>
    </row>
    <row r="509" spans="1:11" outlineLevel="2" x14ac:dyDescent="0.25">
      <c r="A509" s="1" t="s">
        <v>470</v>
      </c>
      <c r="B509" s="1" t="s">
        <v>473</v>
      </c>
      <c r="C509" s="8">
        <v>0</v>
      </c>
      <c r="D509" s="8">
        <v>402.05</v>
      </c>
      <c r="E509" s="8">
        <v>0</v>
      </c>
      <c r="F509" s="8">
        <v>539.87399999999991</v>
      </c>
      <c r="G509" s="8">
        <v>941.92399999999998</v>
      </c>
      <c r="H509" s="8">
        <f>+'Current &amp; Proposed Revenues'!D509*1.08+'Current &amp; Proposed Revenues'!F509*8.54</f>
        <v>663.89699999999993</v>
      </c>
      <c r="I509" s="8">
        <f>(+'Current &amp; Proposed Revenues'!D509*0.79+'Current &amp; Proposed Revenues'!F509*2.14+'Current Revenues &amp; Distribution'!C509+'Current Revenues &amp; Distribution'!E509)*0.8</f>
        <v>222.42160000000001</v>
      </c>
      <c r="J509" s="8">
        <f>(+'Current &amp; Proposed Revenues'!D509*0.79+'Current &amp; Proposed Revenues'!F509*2.14+'Current Revenues &amp; Distribution'!C509+'Current Revenues &amp; Distribution'!E509)*0.2</f>
        <v>55.605400000000003</v>
      </c>
      <c r="K509" s="8">
        <f t="shared" si="28"/>
        <v>941.92399999999998</v>
      </c>
    </row>
    <row r="510" spans="1:11" outlineLevel="2" x14ac:dyDescent="0.25">
      <c r="A510" s="1" t="s">
        <v>470</v>
      </c>
      <c r="B510" s="1" t="s">
        <v>474</v>
      </c>
      <c r="C510" s="8">
        <v>0</v>
      </c>
      <c r="D510" s="8">
        <v>693.13420000000008</v>
      </c>
      <c r="E510" s="8">
        <v>0</v>
      </c>
      <c r="F510" s="8">
        <v>1174.8</v>
      </c>
      <c r="G510" s="8">
        <v>1867.9342000000001</v>
      </c>
      <c r="H510" s="8">
        <f>+'Current &amp; Proposed Revenues'!D510*1.08+'Current &amp; Proposed Revenues'!F510*8.54</f>
        <v>1339.7127999999998</v>
      </c>
      <c r="I510" s="8">
        <f>(+'Current &amp; Proposed Revenues'!D510*0.79+'Current &amp; Proposed Revenues'!F510*2.14+'Current Revenues &amp; Distribution'!C510+'Current Revenues &amp; Distribution'!E510)*0.8</f>
        <v>422.57712000000004</v>
      </c>
      <c r="J510" s="8">
        <f>(+'Current &amp; Proposed Revenues'!D510*0.79+'Current &amp; Proposed Revenues'!F510*2.14+'Current Revenues &amp; Distribution'!C510+'Current Revenues &amp; Distribution'!E510)*0.2</f>
        <v>105.64428000000001</v>
      </c>
      <c r="K510" s="8">
        <f t="shared" si="28"/>
        <v>1867.9341999999997</v>
      </c>
    </row>
    <row r="511" spans="1:11" outlineLevel="2" x14ac:dyDescent="0.25">
      <c r="A511" s="1" t="s">
        <v>470</v>
      </c>
      <c r="B511" s="1" t="s">
        <v>475</v>
      </c>
      <c r="C511" s="8">
        <v>0</v>
      </c>
      <c r="D511" s="8">
        <v>609.62</v>
      </c>
      <c r="E511" s="8">
        <v>0</v>
      </c>
      <c r="F511" s="8">
        <v>2010.51</v>
      </c>
      <c r="G511" s="8">
        <v>2620.13</v>
      </c>
      <c r="H511" s="8">
        <f>+'Current &amp; Proposed Revenues'!D511*1.08+'Current &amp; Proposed Revenues'!F511*8.54</f>
        <v>1959.7349999999997</v>
      </c>
      <c r="I511" s="8">
        <f>(+'Current &amp; Proposed Revenues'!D511*0.79+'Current &amp; Proposed Revenues'!F511*2.14+'Current Revenues &amp; Distribution'!C511+'Current Revenues &amp; Distribution'!E511)*0.8</f>
        <v>528.31600000000003</v>
      </c>
      <c r="J511" s="8">
        <f>(+'Current &amp; Proposed Revenues'!D511*0.79+'Current &amp; Proposed Revenues'!F511*2.14+'Current Revenues &amp; Distribution'!C511+'Current Revenues &amp; Distribution'!E511)*0.2</f>
        <v>132.07900000000001</v>
      </c>
      <c r="K511" s="8">
        <f t="shared" si="28"/>
        <v>2620.1299999999997</v>
      </c>
    </row>
    <row r="512" spans="1:11" outlineLevel="2" x14ac:dyDescent="0.25">
      <c r="A512" s="1" t="s">
        <v>470</v>
      </c>
      <c r="B512" s="1" t="s">
        <v>254</v>
      </c>
      <c r="C512" s="8">
        <v>0</v>
      </c>
      <c r="D512" s="8">
        <v>28.05</v>
      </c>
      <c r="E512" s="8">
        <v>0</v>
      </c>
      <c r="F512" s="8">
        <v>0</v>
      </c>
      <c r="G512" s="8">
        <v>28.05</v>
      </c>
      <c r="H512" s="8">
        <f>+'Current &amp; Proposed Revenues'!D512*1.08+'Current &amp; Proposed Revenues'!F512*8.54</f>
        <v>16.200000000000003</v>
      </c>
      <c r="I512" s="8">
        <f>(+'Current &amp; Proposed Revenues'!D512*0.79+'Current &amp; Proposed Revenues'!F512*2.14+'Current Revenues &amp; Distribution'!C512+'Current Revenues &amp; Distribution'!E512)*0.8</f>
        <v>9.4800000000000022</v>
      </c>
      <c r="J512" s="8">
        <f>(+'Current &amp; Proposed Revenues'!D512*0.79+'Current &amp; Proposed Revenues'!F512*2.14+'Current Revenues &amp; Distribution'!C512+'Current Revenues &amp; Distribution'!E512)*0.2</f>
        <v>2.3700000000000006</v>
      </c>
      <c r="K512" s="8">
        <f t="shared" si="28"/>
        <v>28.050000000000008</v>
      </c>
    </row>
    <row r="513" spans="1:11" outlineLevel="2" x14ac:dyDescent="0.25">
      <c r="A513" s="1" t="s">
        <v>470</v>
      </c>
      <c r="B513" s="1" t="s">
        <v>476</v>
      </c>
      <c r="C513" s="8">
        <v>0</v>
      </c>
      <c r="D513" s="8">
        <v>458.15000000000003</v>
      </c>
      <c r="E513" s="8">
        <v>0</v>
      </c>
      <c r="F513" s="8">
        <v>427.2</v>
      </c>
      <c r="G513" s="8">
        <v>885.35</v>
      </c>
      <c r="H513" s="8">
        <f>+'Current &amp; Proposed Revenues'!D513*1.08+'Current &amp; Proposed Revenues'!F513*8.54</f>
        <v>606.20000000000005</v>
      </c>
      <c r="I513" s="8">
        <f>(+'Current &amp; Proposed Revenues'!D513*0.79+'Current &amp; Proposed Revenues'!F513*2.14+'Current Revenues &amp; Distribution'!C513+'Current Revenues &amp; Distribution'!E513)*0.8</f>
        <v>223.32000000000005</v>
      </c>
      <c r="J513" s="8">
        <f>(+'Current &amp; Proposed Revenues'!D513*0.79+'Current &amp; Proposed Revenues'!F513*2.14+'Current Revenues &amp; Distribution'!C513+'Current Revenues &amp; Distribution'!E513)*0.2</f>
        <v>55.830000000000013</v>
      </c>
      <c r="K513" s="8">
        <f t="shared" si="28"/>
        <v>885.35000000000014</v>
      </c>
    </row>
    <row r="514" spans="1:11" outlineLevel="1" x14ac:dyDescent="0.25">
      <c r="A514" s="23" t="s">
        <v>1250</v>
      </c>
      <c r="B514" s="22"/>
      <c r="C514" s="8">
        <f t="shared" ref="C514:K514" si="31">SUBTOTAL(9,C506:C513)</f>
        <v>0</v>
      </c>
      <c r="D514" s="8">
        <f t="shared" si="31"/>
        <v>3060.9843000000001</v>
      </c>
      <c r="E514" s="8">
        <f t="shared" si="31"/>
        <v>0</v>
      </c>
      <c r="F514" s="8">
        <f t="shared" si="31"/>
        <v>6141.8864400000002</v>
      </c>
      <c r="G514" s="8">
        <f t="shared" si="31"/>
        <v>9202.8707400000003</v>
      </c>
      <c r="H514" s="8">
        <f t="shared" si="31"/>
        <v>6679.0500199999988</v>
      </c>
      <c r="I514" s="8">
        <f t="shared" si="31"/>
        <v>2019.0565759999999</v>
      </c>
      <c r="J514" s="8">
        <f t="shared" si="31"/>
        <v>504.76414399999999</v>
      </c>
      <c r="K514" s="8">
        <f t="shared" si="31"/>
        <v>9202.8707399999985</v>
      </c>
    </row>
    <row r="515" spans="1:11" outlineLevel="2" x14ac:dyDescent="0.25">
      <c r="A515" s="1" t="s">
        <v>477</v>
      </c>
      <c r="B515" s="1" t="s">
        <v>478</v>
      </c>
      <c r="C515" s="8">
        <v>49.77</v>
      </c>
      <c r="D515" s="8">
        <v>8870.4572000000007</v>
      </c>
      <c r="E515" s="8">
        <v>432.28000000000003</v>
      </c>
      <c r="F515" s="8">
        <v>22657.299599999998</v>
      </c>
      <c r="G515" s="8">
        <v>32009.806799999998</v>
      </c>
      <c r="H515" s="8">
        <f>+'Current &amp; Proposed Revenues'!D515*1.08+'Current &amp; Proposed Revenues'!F515*8.54</f>
        <v>23240.398599999997</v>
      </c>
      <c r="I515" s="8">
        <f>(+'Current &amp; Proposed Revenues'!D515*0.79+'Current &amp; Proposed Revenues'!F515*2.14+'Current Revenues &amp; Distribution'!C515+'Current Revenues &amp; Distribution'!E515)*0.8</f>
        <v>7015.5265600000021</v>
      </c>
      <c r="J515" s="8">
        <f>(+'Current &amp; Proposed Revenues'!D515*0.79+'Current &amp; Proposed Revenues'!F515*2.14+'Current Revenues &amp; Distribution'!C515+'Current Revenues &amp; Distribution'!E515)*0.2</f>
        <v>1753.8816400000005</v>
      </c>
      <c r="K515" s="8">
        <f t="shared" si="28"/>
        <v>32009.806799999998</v>
      </c>
    </row>
    <row r="516" spans="1:11" outlineLevel="2" x14ac:dyDescent="0.25">
      <c r="A516" s="1" t="s">
        <v>477</v>
      </c>
      <c r="B516" s="1" t="s">
        <v>479</v>
      </c>
      <c r="C516" s="8">
        <v>0</v>
      </c>
      <c r="D516" s="8">
        <v>278.9479</v>
      </c>
      <c r="E516" s="8">
        <v>0</v>
      </c>
      <c r="F516" s="8">
        <v>0</v>
      </c>
      <c r="G516" s="8">
        <v>278.9479</v>
      </c>
      <c r="H516" s="8">
        <f>+'Current &amp; Proposed Revenues'!D516*1.08+'Current &amp; Proposed Revenues'!F516*8.54</f>
        <v>161.1036</v>
      </c>
      <c r="I516" s="8">
        <f>(+'Current &amp; Proposed Revenues'!D516*0.79+'Current &amp; Proposed Revenues'!F516*2.14+'Current Revenues &amp; Distribution'!C516+'Current Revenues &amp; Distribution'!E516)*0.8</f>
        <v>94.275440000000003</v>
      </c>
      <c r="J516" s="8">
        <f>(+'Current &amp; Proposed Revenues'!D516*0.79+'Current &amp; Proposed Revenues'!F516*2.14+'Current Revenues &amp; Distribution'!C516+'Current Revenues &amp; Distribution'!E516)*0.2</f>
        <v>23.568860000000001</v>
      </c>
      <c r="K516" s="8">
        <f t="shared" si="28"/>
        <v>278.9479</v>
      </c>
    </row>
    <row r="517" spans="1:11" outlineLevel="2" x14ac:dyDescent="0.25">
      <c r="A517" s="1" t="s">
        <v>477</v>
      </c>
      <c r="B517" s="1" t="s">
        <v>480</v>
      </c>
      <c r="C517" s="8">
        <v>126.71600000000001</v>
      </c>
      <c r="D517" s="8">
        <v>7770.0744000000004</v>
      </c>
      <c r="E517" s="8">
        <v>85.600000000000009</v>
      </c>
      <c r="F517" s="8">
        <v>7263.2116800000003</v>
      </c>
      <c r="G517" s="8">
        <v>15245.602080000001</v>
      </c>
      <c r="H517" s="8">
        <f>+'Current &amp; Proposed Revenues'!D517*1.08+'Current &amp; Proposed Revenues'!F517*8.54</f>
        <v>10295.378639999999</v>
      </c>
      <c r="I517" s="8">
        <f>(+'Current &amp; Proposed Revenues'!D517*0.79+'Current &amp; Proposed Revenues'!F517*2.14+'Current Revenues &amp; Distribution'!C517+'Current Revenues &amp; Distribution'!E517)*0.8</f>
        <v>3960.1787520000007</v>
      </c>
      <c r="J517" s="8">
        <f>(+'Current &amp; Proposed Revenues'!D517*0.79+'Current &amp; Proposed Revenues'!F517*2.14+'Current Revenues &amp; Distribution'!C517+'Current Revenues &amp; Distribution'!E517)*0.2</f>
        <v>990.04468800000018</v>
      </c>
      <c r="K517" s="8">
        <f t="shared" si="28"/>
        <v>15245.602079999999</v>
      </c>
    </row>
    <row r="518" spans="1:11" outlineLevel="2" x14ac:dyDescent="0.25">
      <c r="A518" s="1" t="s">
        <v>477</v>
      </c>
      <c r="B518" s="1" t="s">
        <v>481</v>
      </c>
      <c r="C518" s="8">
        <v>192.76000000000002</v>
      </c>
      <c r="D518" s="8">
        <v>6579.3892999999998</v>
      </c>
      <c r="E518" s="8">
        <v>0</v>
      </c>
      <c r="F518" s="8">
        <v>4276.4856</v>
      </c>
      <c r="G518" s="8">
        <v>11048.634900000001</v>
      </c>
      <c r="H518" s="8">
        <f>+'Current &amp; Proposed Revenues'!D518*1.08+'Current &amp; Proposed Revenues'!F518*8.54</f>
        <v>7219.4480000000003</v>
      </c>
      <c r="I518" s="8">
        <f>(+'Current &amp; Proposed Revenues'!D518*0.79+'Current &amp; Proposed Revenues'!F518*2.14+'Current Revenues &amp; Distribution'!C518+'Current Revenues &amp; Distribution'!E518)*0.8</f>
        <v>3063.3495200000002</v>
      </c>
      <c r="J518" s="8">
        <f>(+'Current &amp; Proposed Revenues'!D518*0.79+'Current &amp; Proposed Revenues'!F518*2.14+'Current Revenues &amp; Distribution'!C518+'Current Revenues &amp; Distribution'!E518)*0.2</f>
        <v>765.83738000000005</v>
      </c>
      <c r="K518" s="8">
        <f t="shared" si="28"/>
        <v>11048.634900000001</v>
      </c>
    </row>
    <row r="519" spans="1:11" outlineLevel="2" x14ac:dyDescent="0.25">
      <c r="A519" s="1" t="s">
        <v>477</v>
      </c>
      <c r="B519" s="1" t="s">
        <v>482</v>
      </c>
      <c r="C519" s="8">
        <v>388.57730000000004</v>
      </c>
      <c r="D519" s="8">
        <v>7903.2558000000008</v>
      </c>
      <c r="E519" s="8">
        <v>72.760000000000005</v>
      </c>
      <c r="F519" s="8">
        <v>13509.9864</v>
      </c>
      <c r="G519" s="8">
        <v>21874.5795</v>
      </c>
      <c r="H519" s="8">
        <f>+'Current &amp; Proposed Revenues'!D519*1.08+'Current &amp; Proposed Revenues'!F519*8.54</f>
        <v>15367.376399999999</v>
      </c>
      <c r="I519" s="8">
        <f>(+'Current &amp; Proposed Revenues'!D519*0.79+'Current &amp; Proposed Revenues'!F519*2.14+'Current Revenues &amp; Distribution'!C519+'Current Revenues &amp; Distribution'!E519)*0.8</f>
        <v>5205.7624800000012</v>
      </c>
      <c r="J519" s="8">
        <f>(+'Current &amp; Proposed Revenues'!D519*0.79+'Current &amp; Proposed Revenues'!F519*2.14+'Current Revenues &amp; Distribution'!C519+'Current Revenues &amp; Distribution'!E519)*0.2</f>
        <v>1301.4406200000003</v>
      </c>
      <c r="K519" s="8">
        <f t="shared" si="28"/>
        <v>21874.5795</v>
      </c>
    </row>
    <row r="520" spans="1:11" outlineLevel="2" x14ac:dyDescent="0.25">
      <c r="A520" s="1" t="s">
        <v>477</v>
      </c>
      <c r="B520" s="1" t="s">
        <v>395</v>
      </c>
      <c r="C520" s="8">
        <v>7.9</v>
      </c>
      <c r="D520" s="8">
        <v>1571.4732000000001</v>
      </c>
      <c r="E520" s="8">
        <v>85.600000000000009</v>
      </c>
      <c r="F520" s="8">
        <v>3492.36</v>
      </c>
      <c r="G520" s="8">
        <v>5157.3332</v>
      </c>
      <c r="H520" s="8">
        <f>+'Current &amp; Proposed Revenues'!D520*1.08+'Current &amp; Proposed Revenues'!F520*8.54</f>
        <v>3700.1687999999999</v>
      </c>
      <c r="I520" s="8">
        <f>(+'Current &amp; Proposed Revenues'!D520*0.79+'Current &amp; Proposed Revenues'!F520*2.14+'Current Revenues &amp; Distribution'!C520+'Current Revenues &amp; Distribution'!E520)*0.8</f>
        <v>1165.73152</v>
      </c>
      <c r="J520" s="8">
        <f>(+'Current &amp; Proposed Revenues'!D520*0.79+'Current &amp; Proposed Revenues'!F520*2.14+'Current Revenues &amp; Distribution'!C520+'Current Revenues &amp; Distribution'!E520)*0.2</f>
        <v>291.43288000000001</v>
      </c>
      <c r="K520" s="8">
        <f t="shared" si="28"/>
        <v>5157.3332</v>
      </c>
    </row>
    <row r="521" spans="1:11" outlineLevel="2" x14ac:dyDescent="0.25">
      <c r="A521" s="1" t="s">
        <v>477</v>
      </c>
      <c r="B521" s="1" t="s">
        <v>343</v>
      </c>
      <c r="C521" s="8">
        <v>13.888199999999999</v>
      </c>
      <c r="D521" s="8">
        <v>5035.1620000000003</v>
      </c>
      <c r="E521" s="8">
        <v>38.520000000000003</v>
      </c>
      <c r="F521" s="8">
        <v>12577.7292</v>
      </c>
      <c r="G521" s="8">
        <v>17665.2994</v>
      </c>
      <c r="H521" s="8">
        <f>+'Current &amp; Proposed Revenues'!D521*1.08+'Current &amp; Proposed Revenues'!F521*8.54</f>
        <v>12965.480599999999</v>
      </c>
      <c r="I521" s="8">
        <f>(+'Current &amp; Proposed Revenues'!D521*0.79+'Current &amp; Proposed Revenues'!F521*2.14+'Current Revenues &amp; Distribution'!C521+'Current Revenues &amp; Distribution'!E521)*0.8</f>
        <v>3759.8550400000008</v>
      </c>
      <c r="J521" s="8">
        <f>(+'Current &amp; Proposed Revenues'!D521*0.79+'Current &amp; Proposed Revenues'!F521*2.14+'Current Revenues &amp; Distribution'!C521+'Current Revenues &amp; Distribution'!E521)*0.2</f>
        <v>939.96376000000021</v>
      </c>
      <c r="K521" s="8">
        <f t="shared" si="28"/>
        <v>17665.2994</v>
      </c>
    </row>
    <row r="522" spans="1:11" outlineLevel="2" x14ac:dyDescent="0.25">
      <c r="A522" s="1" t="s">
        <v>477</v>
      </c>
      <c r="B522" s="1" t="s">
        <v>483</v>
      </c>
      <c r="C522" s="8">
        <v>0</v>
      </c>
      <c r="D522" s="8">
        <v>2035.6259</v>
      </c>
      <c r="E522" s="8">
        <v>0</v>
      </c>
      <c r="F522" s="8">
        <v>3448.4651999999996</v>
      </c>
      <c r="G522" s="8">
        <v>5484.0910999999996</v>
      </c>
      <c r="H522" s="8">
        <f>+'Current &amp; Proposed Revenues'!D522*1.08+'Current &amp; Proposed Revenues'!F522*8.54</f>
        <v>3933.1361999999995</v>
      </c>
      <c r="I522" s="8">
        <f>(+'Current &amp; Proposed Revenues'!D522*0.79+'Current &amp; Proposed Revenues'!F522*2.14+'Current Revenues &amp; Distribution'!C522+'Current Revenues &amp; Distribution'!E522)*0.8</f>
        <v>1240.7639200000001</v>
      </c>
      <c r="J522" s="8">
        <f>(+'Current &amp; Proposed Revenues'!D522*0.79+'Current &amp; Proposed Revenues'!F522*2.14+'Current Revenues &amp; Distribution'!C522+'Current Revenues &amp; Distribution'!E522)*0.2</f>
        <v>310.19098000000002</v>
      </c>
      <c r="K522" s="8">
        <f t="shared" si="28"/>
        <v>5484.0910999999996</v>
      </c>
    </row>
    <row r="523" spans="1:11" outlineLevel="2" x14ac:dyDescent="0.25">
      <c r="A523" s="1" t="s">
        <v>477</v>
      </c>
      <c r="B523" s="1" t="s">
        <v>484</v>
      </c>
      <c r="C523" s="8">
        <v>23.700000000000003</v>
      </c>
      <c r="D523" s="8">
        <v>352.495</v>
      </c>
      <c r="E523" s="8">
        <v>0</v>
      </c>
      <c r="F523" s="8">
        <v>473.23079999999999</v>
      </c>
      <c r="G523" s="8">
        <v>849.42579999999998</v>
      </c>
      <c r="H523" s="8">
        <f>+'Current &amp; Proposed Revenues'!D523*1.08+'Current &amp; Proposed Revenues'!F523*8.54</f>
        <v>581.98739999999998</v>
      </c>
      <c r="I523" s="8">
        <f>(+'Current &amp; Proposed Revenues'!D523*0.79+'Current &amp; Proposed Revenues'!F523*2.14+'Current Revenues &amp; Distribution'!C523+'Current Revenues &amp; Distribution'!E523)*0.8</f>
        <v>213.95072000000002</v>
      </c>
      <c r="J523" s="8">
        <f>(+'Current &amp; Proposed Revenues'!D523*0.79+'Current &amp; Proposed Revenues'!F523*2.14+'Current Revenues &amp; Distribution'!C523+'Current Revenues &amp; Distribution'!E523)*0.2</f>
        <v>53.487680000000005</v>
      </c>
      <c r="K523" s="8">
        <f t="shared" si="28"/>
        <v>849.42579999999998</v>
      </c>
    </row>
    <row r="524" spans="1:11" outlineLevel="2" x14ac:dyDescent="0.25">
      <c r="A524" s="1" t="s">
        <v>477</v>
      </c>
      <c r="B524" s="1" t="s">
        <v>485</v>
      </c>
      <c r="C524" s="8">
        <v>0</v>
      </c>
      <c r="D524" s="8">
        <v>1426.9409000000003</v>
      </c>
      <c r="E524" s="8">
        <v>0</v>
      </c>
      <c r="F524" s="8">
        <v>1132.08</v>
      </c>
      <c r="G524" s="8">
        <v>2559.0209000000004</v>
      </c>
      <c r="H524" s="8">
        <f>+'Current &amp; Proposed Revenues'!D524*1.08+'Current &amp; Proposed Revenues'!F524*8.54</f>
        <v>1729.3555999999999</v>
      </c>
      <c r="I524" s="8">
        <f>(+'Current &amp; Proposed Revenues'!D524*0.79+'Current &amp; Proposed Revenues'!F524*2.14+'Current Revenues &amp; Distribution'!C524+'Current Revenues &amp; Distribution'!E524)*0.8</f>
        <v>663.73224000000016</v>
      </c>
      <c r="J524" s="8">
        <f>(+'Current &amp; Proposed Revenues'!D524*0.79+'Current &amp; Proposed Revenues'!F524*2.14+'Current Revenues &amp; Distribution'!C524+'Current Revenues &amp; Distribution'!E524)*0.2</f>
        <v>165.93306000000004</v>
      </c>
      <c r="K524" s="8">
        <f t="shared" si="28"/>
        <v>2559.0209</v>
      </c>
    </row>
    <row r="525" spans="1:11" outlineLevel="2" x14ac:dyDescent="0.25">
      <c r="A525" s="1" t="s">
        <v>477</v>
      </c>
      <c r="B525" s="1" t="s">
        <v>486</v>
      </c>
      <c r="C525" s="8">
        <v>188.81</v>
      </c>
      <c r="D525" s="8">
        <v>2270.1986999999999</v>
      </c>
      <c r="E525" s="8">
        <v>0</v>
      </c>
      <c r="F525" s="8">
        <v>3342.8399999999997</v>
      </c>
      <c r="G525" s="8">
        <v>5801.8486999999996</v>
      </c>
      <c r="H525" s="8">
        <f>+'Current &amp; Proposed Revenues'!D525*1.08+'Current &amp; Proposed Revenues'!F525*8.54</f>
        <v>3984.1507999999994</v>
      </c>
      <c r="I525" s="8">
        <f>(+'Current &amp; Proposed Revenues'!D525*0.79+'Current &amp; Proposed Revenues'!F525*2.14+'Current Revenues &amp; Distribution'!C525+'Current Revenues &amp; Distribution'!E525)*0.8</f>
        <v>1454.1583200000002</v>
      </c>
      <c r="J525" s="8">
        <f>(+'Current &amp; Proposed Revenues'!D525*0.79+'Current &amp; Proposed Revenues'!F525*2.14+'Current Revenues &amp; Distribution'!C525+'Current Revenues &amp; Distribution'!E525)*0.2</f>
        <v>363.53958000000006</v>
      </c>
      <c r="K525" s="8">
        <f t="shared" si="28"/>
        <v>5801.8486999999996</v>
      </c>
    </row>
    <row r="526" spans="1:11" outlineLevel="2" x14ac:dyDescent="0.25">
      <c r="A526" s="1" t="s">
        <v>477</v>
      </c>
      <c r="B526" s="1" t="s">
        <v>487</v>
      </c>
      <c r="C526" s="8">
        <v>15.010000000000002</v>
      </c>
      <c r="D526" s="8">
        <v>6364.0905900000007</v>
      </c>
      <c r="E526" s="8">
        <v>0</v>
      </c>
      <c r="F526" s="8">
        <v>11565.339959999999</v>
      </c>
      <c r="G526" s="8">
        <v>17944.440549999999</v>
      </c>
      <c r="H526" s="8">
        <f>+'Current &amp; Proposed Revenues'!D526*1.08+'Current &amp; Proposed Revenues'!F526*8.54</f>
        <v>12923.457939999998</v>
      </c>
      <c r="I526" s="8">
        <f>(+'Current &amp; Proposed Revenues'!D526*0.79+'Current &amp; Proposed Revenues'!F526*2.14+'Current Revenues &amp; Distribution'!C526+'Current Revenues &amp; Distribution'!E526)*0.8</f>
        <v>4016.7860880000003</v>
      </c>
      <c r="J526" s="8">
        <f>(+'Current &amp; Proposed Revenues'!D526*0.79+'Current &amp; Proposed Revenues'!F526*2.14+'Current Revenues &amp; Distribution'!C526+'Current Revenues &amp; Distribution'!E526)*0.2</f>
        <v>1004.1965220000001</v>
      </c>
      <c r="K526" s="8">
        <f t="shared" si="28"/>
        <v>17944.440549999996</v>
      </c>
    </row>
    <row r="527" spans="1:11" outlineLevel="2" x14ac:dyDescent="0.25">
      <c r="A527" s="1" t="s">
        <v>477</v>
      </c>
      <c r="B527" s="1" t="s">
        <v>488</v>
      </c>
      <c r="C527" s="8">
        <v>0</v>
      </c>
      <c r="D527" s="8">
        <v>6532.2166800000005</v>
      </c>
      <c r="E527" s="8">
        <v>0</v>
      </c>
      <c r="F527" s="8">
        <v>10277.043599999999</v>
      </c>
      <c r="G527" s="8">
        <v>16809.260279999999</v>
      </c>
      <c r="H527" s="8">
        <f>+'Current &amp; Proposed Revenues'!D527*1.08+'Current &amp; Proposed Revenues'!F527*8.54</f>
        <v>11990.40292</v>
      </c>
      <c r="I527" s="8">
        <f>(+'Current &amp; Proposed Revenues'!D527*0.79+'Current &amp; Proposed Revenues'!F527*2.14+'Current Revenues &amp; Distribution'!C527+'Current Revenues &amp; Distribution'!E527)*0.8</f>
        <v>3855.0858880000001</v>
      </c>
      <c r="J527" s="8">
        <f>(+'Current &amp; Proposed Revenues'!D527*0.79+'Current &amp; Proposed Revenues'!F527*2.14+'Current Revenues &amp; Distribution'!C527+'Current Revenues &amp; Distribution'!E527)*0.2</f>
        <v>963.77147200000002</v>
      </c>
      <c r="K527" s="8">
        <f t="shared" si="28"/>
        <v>16809.260279999999</v>
      </c>
    </row>
    <row r="528" spans="1:11" outlineLevel="2" x14ac:dyDescent="0.25">
      <c r="A528" s="1" t="s">
        <v>477</v>
      </c>
      <c r="B528" s="1" t="s">
        <v>489</v>
      </c>
      <c r="C528" s="8">
        <v>44.690300000000001</v>
      </c>
      <c r="D528" s="8">
        <v>1183.1490000000001</v>
      </c>
      <c r="E528" s="8">
        <v>0</v>
      </c>
      <c r="F528" s="8">
        <v>438.94799999999998</v>
      </c>
      <c r="G528" s="8">
        <v>1666.7873</v>
      </c>
      <c r="H528" s="8">
        <f>+'Current &amp; Proposed Revenues'!D528*1.08+'Current &amp; Proposed Revenues'!F528*8.54</f>
        <v>1034.3100000000002</v>
      </c>
      <c r="I528" s="8">
        <f>(+'Current &amp; Proposed Revenues'!D528*0.79+'Current &amp; Proposed Revenues'!F528*2.14+'Current Revenues &amp; Distribution'!C528+'Current Revenues &amp; Distribution'!E528)*0.8</f>
        <v>505.98184000000003</v>
      </c>
      <c r="J528" s="8">
        <f>(+'Current &amp; Proposed Revenues'!D528*0.79+'Current &amp; Proposed Revenues'!F528*2.14+'Current Revenues &amp; Distribution'!C528+'Current Revenues &amp; Distribution'!E528)*0.2</f>
        <v>126.49546000000001</v>
      </c>
      <c r="K528" s="8">
        <f t="shared" si="28"/>
        <v>1666.7873000000004</v>
      </c>
    </row>
    <row r="529" spans="1:11" outlineLevel="2" x14ac:dyDescent="0.25">
      <c r="A529" s="1" t="s">
        <v>477</v>
      </c>
      <c r="B529" s="1" t="s">
        <v>490</v>
      </c>
      <c r="C529" s="8">
        <v>12.987600000000002</v>
      </c>
      <c r="D529" s="8">
        <v>9914.0032200000005</v>
      </c>
      <c r="E529" s="8">
        <v>0</v>
      </c>
      <c r="F529" s="8">
        <v>14610.880799999999</v>
      </c>
      <c r="G529" s="8">
        <v>24537.871619999998</v>
      </c>
      <c r="H529" s="8">
        <f>+'Current &amp; Proposed Revenues'!D529*1.08+'Current &amp; Proposed Revenues'!F529*8.54</f>
        <v>17408.96688</v>
      </c>
      <c r="I529" s="8">
        <f>(+'Current &amp; Proposed Revenues'!D529*0.79+'Current &amp; Proposed Revenues'!F529*2.14+'Current Revenues &amp; Distribution'!C529+'Current Revenues &amp; Distribution'!E529)*0.8</f>
        <v>5703.1237920000012</v>
      </c>
      <c r="J529" s="8">
        <f>(+'Current &amp; Proposed Revenues'!D529*0.79+'Current &amp; Proposed Revenues'!F529*2.14+'Current Revenues &amp; Distribution'!C529+'Current Revenues &amp; Distribution'!E529)*0.2</f>
        <v>1425.7809480000003</v>
      </c>
      <c r="K529" s="8">
        <f t="shared" si="28"/>
        <v>24537.871620000002</v>
      </c>
    </row>
    <row r="530" spans="1:11" outlineLevel="1" x14ac:dyDescent="0.25">
      <c r="A530" s="23" t="s">
        <v>1249</v>
      </c>
      <c r="B530" s="22"/>
      <c r="C530" s="8">
        <f t="shared" ref="C530:K530" si="32">SUBTOTAL(9,C515:C529)</f>
        <v>1064.8093999999999</v>
      </c>
      <c r="D530" s="8">
        <f t="shared" si="32"/>
        <v>68087.479789999998</v>
      </c>
      <c r="E530" s="8">
        <f t="shared" si="32"/>
        <v>714.76</v>
      </c>
      <c r="F530" s="8">
        <f t="shared" si="32"/>
        <v>109065.90084000002</v>
      </c>
      <c r="G530" s="8">
        <f t="shared" si="32"/>
        <v>178932.95002999998</v>
      </c>
      <c r="H530" s="8">
        <f t="shared" si="32"/>
        <v>126535.12237999999</v>
      </c>
      <c r="I530" s="8">
        <f t="shared" si="32"/>
        <v>41918.262120000007</v>
      </c>
      <c r="J530" s="8">
        <f t="shared" si="32"/>
        <v>10479.565530000002</v>
      </c>
      <c r="K530" s="8">
        <f t="shared" si="32"/>
        <v>178932.95002999998</v>
      </c>
    </row>
    <row r="531" spans="1:11" outlineLevel="2" x14ac:dyDescent="0.25">
      <c r="A531" s="1" t="s">
        <v>491</v>
      </c>
      <c r="B531" s="1" t="s">
        <v>130</v>
      </c>
      <c r="C531" s="8">
        <v>4636.2413999999999</v>
      </c>
      <c r="D531" s="8">
        <v>611.63959999999997</v>
      </c>
      <c r="E531" s="8">
        <v>3246.8294000000001</v>
      </c>
      <c r="F531" s="8">
        <v>2483.634</v>
      </c>
      <c r="G531" s="8">
        <v>10978.3444</v>
      </c>
      <c r="H531" s="8">
        <f>+'Current &amp; Proposed Revenues'!D531*1.08+'Current &amp; Proposed Revenues'!F531*8.54</f>
        <v>2339.2233999999999</v>
      </c>
      <c r="I531" s="8">
        <f>(+'Current &amp; Proposed Revenues'!D531*0.79+'Current &amp; Proposed Revenues'!F531*2.14+'Current Revenues &amp; Distribution'!C531+'Current Revenues &amp; Distribution'!E531)*0.8</f>
        <v>6911.2968000000001</v>
      </c>
      <c r="J531" s="8">
        <f>(+'Current &amp; Proposed Revenues'!D531*0.79+'Current &amp; Proposed Revenues'!F531*2.14+'Current Revenues &amp; Distribution'!C531+'Current Revenues &amp; Distribution'!E531)*0.2</f>
        <v>1727.8242</v>
      </c>
      <c r="K531" s="8">
        <f t="shared" si="28"/>
        <v>10978.344399999998</v>
      </c>
    </row>
    <row r="532" spans="1:11" outlineLevel="2" x14ac:dyDescent="0.25">
      <c r="A532" s="1" t="s">
        <v>491</v>
      </c>
      <c r="B532" s="1" t="s">
        <v>492</v>
      </c>
      <c r="C532" s="8">
        <v>3004.8835000000004</v>
      </c>
      <c r="D532" s="8">
        <v>541.23410000000001</v>
      </c>
      <c r="E532" s="8">
        <v>1823.2800000000002</v>
      </c>
      <c r="F532" s="8">
        <v>3203.2523999999999</v>
      </c>
      <c r="G532" s="8">
        <v>8572.65</v>
      </c>
      <c r="H532" s="8">
        <f>+'Current &amp; Proposed Revenues'!D532*1.08+'Current &amp; Proposed Revenues'!F532*8.54</f>
        <v>2873.9866000000002</v>
      </c>
      <c r="I532" s="8">
        <f>(+'Current &amp; Proposed Revenues'!D532*0.79+'Current &amp; Proposed Revenues'!F532*2.14+'Current Revenues &amp; Distribution'!C532+'Current Revenues &amp; Distribution'!E532)*0.8</f>
        <v>4558.9307200000012</v>
      </c>
      <c r="J532" s="8">
        <f>(+'Current &amp; Proposed Revenues'!D532*0.79+'Current &amp; Proposed Revenues'!F532*2.14+'Current Revenues &amp; Distribution'!C532+'Current Revenues &amp; Distribution'!E532)*0.2</f>
        <v>1139.7326800000003</v>
      </c>
      <c r="K532" s="8">
        <f t="shared" si="28"/>
        <v>8572.6500000000015</v>
      </c>
    </row>
    <row r="533" spans="1:11" outlineLevel="2" x14ac:dyDescent="0.25">
      <c r="A533" s="1" t="s">
        <v>491</v>
      </c>
      <c r="B533" s="1" t="s">
        <v>493</v>
      </c>
      <c r="C533" s="8">
        <v>526.52710000000002</v>
      </c>
      <c r="D533" s="8">
        <v>808.71890000000008</v>
      </c>
      <c r="E533" s="8">
        <v>680.5200000000001</v>
      </c>
      <c r="F533" s="8">
        <v>5315.1156000000001</v>
      </c>
      <c r="G533" s="8">
        <v>7330.8816000000006</v>
      </c>
      <c r="H533" s="8">
        <f>+'Current &amp; Proposed Revenues'!D533*1.08+'Current &amp; Proposed Revenues'!F533*8.54</f>
        <v>4717.1693999999998</v>
      </c>
      <c r="I533" s="8">
        <f>(+'Current &amp; Proposed Revenues'!D533*0.79+'Current &amp; Proposed Revenues'!F533*2.14+'Current Revenues &amp; Distribution'!C533+'Current Revenues &amp; Distribution'!E533)*0.8</f>
        <v>2090.9697600000004</v>
      </c>
      <c r="J533" s="8">
        <f>(+'Current &amp; Proposed Revenues'!D533*0.79+'Current &amp; Proposed Revenues'!F533*2.14+'Current Revenues &amp; Distribution'!C533+'Current Revenues &amp; Distribution'!E533)*0.2</f>
        <v>522.7424400000001</v>
      </c>
      <c r="K533" s="8">
        <f t="shared" si="28"/>
        <v>7330.8816000000006</v>
      </c>
    </row>
    <row r="534" spans="1:11" outlineLevel="2" x14ac:dyDescent="0.25">
      <c r="A534" s="1" t="s">
        <v>491</v>
      </c>
      <c r="B534" s="1" t="s">
        <v>494</v>
      </c>
      <c r="C534" s="8">
        <v>1523.1200000000001</v>
      </c>
      <c r="D534" s="8">
        <v>1509.9315000000001</v>
      </c>
      <c r="E534" s="8">
        <v>1236.6418000000001</v>
      </c>
      <c r="F534" s="8">
        <v>8374.1880000000001</v>
      </c>
      <c r="G534" s="8">
        <v>12643.881300000001</v>
      </c>
      <c r="H534" s="8">
        <f>+'Current &amp; Proposed Revenues'!D534*1.08+'Current &amp; Proposed Revenues'!F534*8.54</f>
        <v>7568.26</v>
      </c>
      <c r="I534" s="8">
        <f>(+'Current &amp; Proposed Revenues'!D534*0.79+'Current &amp; Proposed Revenues'!F534*2.14+'Current Revenues &amp; Distribution'!C534+'Current Revenues &amp; Distribution'!E534)*0.8</f>
        <v>4060.4970400000007</v>
      </c>
      <c r="J534" s="8">
        <f>(+'Current &amp; Proposed Revenues'!D534*0.79+'Current &amp; Proposed Revenues'!F534*2.14+'Current Revenues &amp; Distribution'!C534+'Current Revenues &amp; Distribution'!E534)*0.2</f>
        <v>1015.1242600000002</v>
      </c>
      <c r="K534" s="8">
        <f t="shared" si="28"/>
        <v>12643.881300000001</v>
      </c>
    </row>
    <row r="535" spans="1:11" outlineLevel="2" x14ac:dyDescent="0.25">
      <c r="A535" s="1" t="s">
        <v>491</v>
      </c>
      <c r="B535" s="1" t="s">
        <v>495</v>
      </c>
      <c r="C535" s="8">
        <v>16116.837400000002</v>
      </c>
      <c r="D535" s="8">
        <v>1930.5693000000003</v>
      </c>
      <c r="E535" s="8">
        <v>2639.3262</v>
      </c>
      <c r="F535" s="8">
        <v>7187.5331999999999</v>
      </c>
      <c r="G535" s="8">
        <v>27874.266100000001</v>
      </c>
      <c r="H535" s="8">
        <f>+'Current &amp; Proposed Revenues'!D535*1.08+'Current &amp; Proposed Revenues'!F535*8.54</f>
        <v>6862.3157999999994</v>
      </c>
      <c r="I535" s="8">
        <f>(+'Current &amp; Proposed Revenues'!D535*0.79+'Current &amp; Proposed Revenues'!F535*2.14+'Current Revenues &amp; Distribution'!C535+'Current Revenues &amp; Distribution'!E535)*0.8</f>
        <v>16809.560240000003</v>
      </c>
      <c r="J535" s="8">
        <f>(+'Current &amp; Proposed Revenues'!D535*0.79+'Current &amp; Proposed Revenues'!F535*2.14+'Current Revenues &amp; Distribution'!C535+'Current Revenues &amp; Distribution'!E535)*0.2</f>
        <v>4202.3900600000006</v>
      </c>
      <c r="K535" s="8">
        <f t="shared" si="28"/>
        <v>27874.266100000004</v>
      </c>
    </row>
    <row r="536" spans="1:11" outlineLevel="2" x14ac:dyDescent="0.25">
      <c r="A536" s="1" t="s">
        <v>491</v>
      </c>
      <c r="B536" s="1" t="s">
        <v>496</v>
      </c>
      <c r="C536" s="8">
        <v>6197.1629000000003</v>
      </c>
      <c r="D536" s="8">
        <v>4348.3671000000004</v>
      </c>
      <c r="E536" s="8">
        <v>1048.5786000000001</v>
      </c>
      <c r="F536" s="8">
        <v>9438.0228000000006</v>
      </c>
      <c r="G536" s="8">
        <v>21032.131400000002</v>
      </c>
      <c r="H536" s="8">
        <f>+'Current &amp; Proposed Revenues'!D536*1.08+'Current &amp; Proposed Revenues'!F536*8.54</f>
        <v>10058.239799999999</v>
      </c>
      <c r="I536" s="8">
        <f>(+'Current &amp; Proposed Revenues'!D536*0.79+'Current &amp; Proposed Revenues'!F536*2.14+'Current Revenues &amp; Distribution'!C536+'Current Revenues &amp; Distribution'!E536)*0.8</f>
        <v>8779.1132800000014</v>
      </c>
      <c r="J536" s="8">
        <f>(+'Current &amp; Proposed Revenues'!D536*0.79+'Current &amp; Proposed Revenues'!F536*2.14+'Current Revenues &amp; Distribution'!C536+'Current Revenues &amp; Distribution'!E536)*0.2</f>
        <v>2194.7783200000003</v>
      </c>
      <c r="K536" s="8">
        <f t="shared" si="28"/>
        <v>21032.131400000002</v>
      </c>
    </row>
    <row r="537" spans="1:11" outlineLevel="2" x14ac:dyDescent="0.25">
      <c r="A537" s="1" t="s">
        <v>491</v>
      </c>
      <c r="B537" s="1" t="s">
        <v>497</v>
      </c>
      <c r="C537" s="8">
        <v>4085.4059999999999</v>
      </c>
      <c r="D537" s="8">
        <v>10727.591600000002</v>
      </c>
      <c r="E537" s="8">
        <v>2758.1603999999998</v>
      </c>
      <c r="F537" s="8">
        <v>33637.407599999999</v>
      </c>
      <c r="G537" s="8">
        <v>51208.565600000002</v>
      </c>
      <c r="H537" s="8">
        <f>+'Current &amp; Proposed Revenues'!D537*1.08+'Current &amp; Proposed Revenues'!F537*8.54</f>
        <v>33092.942199999998</v>
      </c>
      <c r="I537" s="8">
        <f>(+'Current &amp; Proposed Revenues'!D537*0.79+'Current &amp; Proposed Revenues'!F537*2.14+'Current Revenues &amp; Distribution'!C537+'Current Revenues &amp; Distribution'!E537)*0.8</f>
        <v>14492.498720000001</v>
      </c>
      <c r="J537" s="8">
        <f>(+'Current &amp; Proposed Revenues'!D537*0.79+'Current &amp; Proposed Revenues'!F537*2.14+'Current Revenues &amp; Distribution'!C537+'Current Revenues &amp; Distribution'!E537)*0.2</f>
        <v>3623.1246800000004</v>
      </c>
      <c r="K537" s="8">
        <f t="shared" si="28"/>
        <v>51208.565600000002</v>
      </c>
    </row>
    <row r="538" spans="1:11" outlineLevel="2" x14ac:dyDescent="0.25">
      <c r="A538" s="1" t="s">
        <v>491</v>
      </c>
      <c r="B538" s="1" t="s">
        <v>498</v>
      </c>
      <c r="C538" s="8">
        <v>396.17710000000005</v>
      </c>
      <c r="D538" s="8">
        <v>900.5920000000001</v>
      </c>
      <c r="E538" s="8">
        <v>0</v>
      </c>
      <c r="F538" s="8">
        <v>6645.0960000000005</v>
      </c>
      <c r="G538" s="8">
        <v>7941.8651000000009</v>
      </c>
      <c r="H538" s="8">
        <f>+'Current &amp; Proposed Revenues'!D538*1.08+'Current &amp; Proposed Revenues'!F538*8.54</f>
        <v>5833.7159999999994</v>
      </c>
      <c r="I538" s="8">
        <f>(+'Current &amp; Proposed Revenues'!D538*0.79+'Current &amp; Proposed Revenues'!F538*2.14+'Current Revenues &amp; Distribution'!C538+'Current Revenues &amp; Distribution'!E538)*0.8</f>
        <v>1686.5192800000002</v>
      </c>
      <c r="J538" s="8">
        <f>(+'Current &amp; Proposed Revenues'!D538*0.79+'Current &amp; Proposed Revenues'!F538*2.14+'Current Revenues &amp; Distribution'!C538+'Current Revenues &amp; Distribution'!E538)*0.2</f>
        <v>421.62982000000005</v>
      </c>
      <c r="K538" s="8">
        <f t="shared" si="28"/>
        <v>7941.8651</v>
      </c>
    </row>
    <row r="539" spans="1:11" outlineLevel="2" x14ac:dyDescent="0.25">
      <c r="A539" s="1" t="s">
        <v>491</v>
      </c>
      <c r="B539" s="1" t="s">
        <v>499</v>
      </c>
      <c r="C539" s="8">
        <v>1415.8696</v>
      </c>
      <c r="D539" s="8">
        <v>1920.49</v>
      </c>
      <c r="E539" s="8">
        <v>3428.28</v>
      </c>
      <c r="F539" s="8">
        <v>14738.613599999999</v>
      </c>
      <c r="G539" s="8">
        <v>21503.253199999999</v>
      </c>
      <c r="H539" s="8">
        <f>+'Current &amp; Proposed Revenues'!D539*1.08+'Current &amp; Proposed Revenues'!F539*8.54</f>
        <v>12894.530799999999</v>
      </c>
      <c r="I539" s="8">
        <f>(+'Current &amp; Proposed Revenues'!D539*0.79+'Current &amp; Proposed Revenues'!F539*2.14+'Current Revenues &amp; Distribution'!C539+'Current Revenues &amp; Distribution'!E539)*0.8</f>
        <v>6886.9779200000012</v>
      </c>
      <c r="J539" s="8">
        <f>(+'Current &amp; Proposed Revenues'!D539*0.79+'Current &amp; Proposed Revenues'!F539*2.14+'Current Revenues &amp; Distribution'!C539+'Current Revenues &amp; Distribution'!E539)*0.2</f>
        <v>1721.7444800000003</v>
      </c>
      <c r="K539" s="8">
        <f t="shared" si="28"/>
        <v>21503.253199999999</v>
      </c>
    </row>
    <row r="540" spans="1:11" outlineLevel="2" x14ac:dyDescent="0.25">
      <c r="A540" s="1" t="s">
        <v>491</v>
      </c>
      <c r="B540" s="1" t="s">
        <v>207</v>
      </c>
      <c r="C540" s="8">
        <v>1067.5427999999999</v>
      </c>
      <c r="D540" s="8">
        <v>3678.4396000000002</v>
      </c>
      <c r="E540" s="8">
        <v>1628.1548000000003</v>
      </c>
      <c r="F540" s="8">
        <v>20673.809999999998</v>
      </c>
      <c r="G540" s="8">
        <v>27047.947199999999</v>
      </c>
      <c r="H540" s="8">
        <f>+'Current &amp; Proposed Revenues'!D540*1.08+'Current &amp; Proposed Revenues'!F540*8.54</f>
        <v>18655.751399999997</v>
      </c>
      <c r="I540" s="8">
        <f>(+'Current &amp; Proposed Revenues'!D540*0.79+'Current &amp; Proposed Revenues'!F540*2.14+'Current Revenues &amp; Distribution'!C540+'Current Revenues &amp; Distribution'!E540)*0.8</f>
        <v>6713.7566400000014</v>
      </c>
      <c r="J540" s="8">
        <f>(+'Current &amp; Proposed Revenues'!D540*0.79+'Current &amp; Proposed Revenues'!F540*2.14+'Current Revenues &amp; Distribution'!C540+'Current Revenues &amp; Distribution'!E540)*0.2</f>
        <v>1678.4391600000004</v>
      </c>
      <c r="K540" s="8">
        <f t="shared" si="28"/>
        <v>27047.947200000002</v>
      </c>
    </row>
    <row r="541" spans="1:11" outlineLevel="1" x14ac:dyDescent="0.25">
      <c r="A541" s="23" t="s">
        <v>1248</v>
      </c>
      <c r="B541" s="22"/>
      <c r="C541" s="8">
        <f t="shared" ref="C541:K541" si="33">SUBTOTAL(9,C531:C540)</f>
        <v>38969.767800000001</v>
      </c>
      <c r="D541" s="8">
        <f t="shared" si="33"/>
        <v>26977.573700000004</v>
      </c>
      <c r="E541" s="8">
        <f t="shared" si="33"/>
        <v>18489.771199999999</v>
      </c>
      <c r="F541" s="8">
        <f t="shared" si="33"/>
        <v>111696.67319999999</v>
      </c>
      <c r="G541" s="8">
        <f t="shared" si="33"/>
        <v>196133.78589999999</v>
      </c>
      <c r="H541" s="8">
        <f t="shared" si="33"/>
        <v>104896.13539999998</v>
      </c>
      <c r="I541" s="8">
        <f t="shared" si="33"/>
        <v>72990.120400000014</v>
      </c>
      <c r="J541" s="8">
        <f t="shared" si="33"/>
        <v>18247.530100000004</v>
      </c>
      <c r="K541" s="8">
        <f t="shared" si="33"/>
        <v>196133.78589999999</v>
      </c>
    </row>
    <row r="542" spans="1:11" outlineLevel="2" x14ac:dyDescent="0.25">
      <c r="A542" s="1" t="s">
        <v>500</v>
      </c>
      <c r="B542" s="1" t="s">
        <v>3</v>
      </c>
      <c r="C542" s="8">
        <v>249.75059999999999</v>
      </c>
      <c r="D542" s="8">
        <v>3216.8114</v>
      </c>
      <c r="E542" s="8">
        <v>176.27180000000001</v>
      </c>
      <c r="F542" s="8">
        <v>6609.2859599999992</v>
      </c>
      <c r="G542" s="8">
        <v>10252.11976</v>
      </c>
      <c r="H542" s="8">
        <f>+'Current &amp; Proposed Revenues'!D542*1.08+'Current &amp; Proposed Revenues'!F542*8.54</f>
        <v>7142.7909799999989</v>
      </c>
      <c r="I542" s="8">
        <f>(+'Current &amp; Proposed Revenues'!D542*0.79+'Current &amp; Proposed Revenues'!F542*2.14+'Current Revenues &amp; Distribution'!C542+'Current Revenues &amp; Distribution'!E542)*0.8</f>
        <v>2487.4630240000001</v>
      </c>
      <c r="J542" s="8">
        <f>(+'Current &amp; Proposed Revenues'!D542*0.79+'Current &amp; Proposed Revenues'!F542*2.14+'Current Revenues &amp; Distribution'!C542+'Current Revenues &amp; Distribution'!E542)*0.2</f>
        <v>621.86575600000003</v>
      </c>
      <c r="K542" s="8">
        <f t="shared" si="28"/>
        <v>10252.119759999998</v>
      </c>
    </row>
    <row r="543" spans="1:11" outlineLevel="2" x14ac:dyDescent="0.25">
      <c r="A543" s="1" t="s">
        <v>500</v>
      </c>
      <c r="B543" s="1" t="s">
        <v>260</v>
      </c>
      <c r="C543" s="8">
        <v>15.8</v>
      </c>
      <c r="D543" s="8">
        <v>3340.6428000000001</v>
      </c>
      <c r="E543" s="8">
        <v>0</v>
      </c>
      <c r="F543" s="8">
        <v>8383.7999999999993</v>
      </c>
      <c r="G543" s="8">
        <v>11740.2428</v>
      </c>
      <c r="H543" s="8">
        <f>+'Current &amp; Proposed Revenues'!D543*1.08+'Current &amp; Proposed Revenues'!F543*8.54</f>
        <v>8633.2551999999996</v>
      </c>
      <c r="I543" s="8">
        <f>(+'Current &amp; Proposed Revenues'!D543*0.79+'Current &amp; Proposed Revenues'!F543*2.14+'Current Revenues &amp; Distribution'!C543+'Current Revenues &amp; Distribution'!E543)*0.8</f>
        <v>2485.5900800000004</v>
      </c>
      <c r="J543" s="8">
        <f>(+'Current &amp; Proposed Revenues'!D543*0.79+'Current &amp; Proposed Revenues'!F543*2.14+'Current Revenues &amp; Distribution'!C543+'Current Revenues &amp; Distribution'!E543)*0.2</f>
        <v>621.3975200000001</v>
      </c>
      <c r="K543" s="8">
        <f t="shared" ref="K543:K609" si="34">SUM(H543:J543)</f>
        <v>11740.2428</v>
      </c>
    </row>
    <row r="544" spans="1:11" outlineLevel="2" x14ac:dyDescent="0.25">
      <c r="A544" s="1" t="s">
        <v>500</v>
      </c>
      <c r="B544" s="1" t="s">
        <v>111</v>
      </c>
      <c r="C544" s="8">
        <v>184.14110000000002</v>
      </c>
      <c r="D544" s="8">
        <v>3861.8492000000001</v>
      </c>
      <c r="E544" s="8">
        <v>0</v>
      </c>
      <c r="F544" s="8">
        <v>10137.242399999999</v>
      </c>
      <c r="G544" s="8">
        <v>14183.232699999999</v>
      </c>
      <c r="H544" s="8">
        <f>+'Current &amp; Proposed Revenues'!D544*1.08+'Current &amp; Proposed Revenues'!F544*8.54</f>
        <v>10336.369999999999</v>
      </c>
      <c r="I544" s="8">
        <f>(+'Current &amp; Proposed Revenues'!D544*0.79+'Current &amp; Proposed Revenues'!F544*2.14+'Current Revenues &amp; Distribution'!C544+'Current Revenues &amp; Distribution'!E544)*0.8</f>
        <v>3077.4901599999998</v>
      </c>
      <c r="J544" s="8">
        <f>(+'Current &amp; Proposed Revenues'!D544*0.79+'Current &amp; Proposed Revenues'!F544*2.14+'Current Revenues &amp; Distribution'!C544+'Current Revenues &amp; Distribution'!E544)*0.2</f>
        <v>769.37253999999996</v>
      </c>
      <c r="K544" s="8">
        <f t="shared" si="34"/>
        <v>14183.232699999999</v>
      </c>
    </row>
    <row r="545" spans="1:11" outlineLevel="2" x14ac:dyDescent="0.25">
      <c r="A545" s="1" t="s">
        <v>500</v>
      </c>
      <c r="B545" s="1" t="s">
        <v>501</v>
      </c>
      <c r="C545" s="8">
        <v>16.59</v>
      </c>
      <c r="D545" s="8">
        <v>280.5</v>
      </c>
      <c r="E545" s="8">
        <v>207.58</v>
      </c>
      <c r="F545" s="8">
        <v>3368.0448000000001</v>
      </c>
      <c r="G545" s="8">
        <v>3872.7148000000002</v>
      </c>
      <c r="H545" s="8">
        <f>+'Current &amp; Proposed Revenues'!D545*1.08+'Current &amp; Proposed Revenues'!F545*8.54</f>
        <v>2855.1743999999999</v>
      </c>
      <c r="I545" s="8">
        <f>(+'Current &amp; Proposed Revenues'!D545*0.79+'Current &amp; Proposed Revenues'!F545*2.14+'Current Revenues &amp; Distribution'!C545+'Current Revenues &amp; Distribution'!E545)*0.8</f>
        <v>814.03232000000014</v>
      </c>
      <c r="J545" s="8">
        <f>(+'Current &amp; Proposed Revenues'!D545*0.79+'Current &amp; Proposed Revenues'!F545*2.14+'Current Revenues &amp; Distribution'!C545+'Current Revenues &amp; Distribution'!E545)*0.2</f>
        <v>203.50808000000004</v>
      </c>
      <c r="K545" s="8">
        <f t="shared" si="34"/>
        <v>3872.7148000000002</v>
      </c>
    </row>
    <row r="546" spans="1:11" outlineLevel="2" x14ac:dyDescent="0.25">
      <c r="A546" s="1" t="s">
        <v>500</v>
      </c>
      <c r="B546" s="1" t="s">
        <v>502</v>
      </c>
      <c r="C546" s="8">
        <v>0</v>
      </c>
      <c r="D546" s="8">
        <v>0</v>
      </c>
      <c r="E546" s="8">
        <v>0</v>
      </c>
      <c r="F546" s="8">
        <v>1706.7708</v>
      </c>
      <c r="G546" s="8">
        <v>1706.7708</v>
      </c>
      <c r="H546" s="8">
        <f>+'Current &amp; Proposed Revenues'!D546*1.08+'Current &amp; Proposed Revenues'!F546*8.54</f>
        <v>1364.7773999999999</v>
      </c>
      <c r="I546" s="8">
        <f>(+'Current &amp; Proposed Revenues'!D546*0.79+'Current &amp; Proposed Revenues'!F546*2.14+'Current Revenues &amp; Distribution'!C546+'Current Revenues &amp; Distribution'!E546)*0.8</f>
        <v>273.59472</v>
      </c>
      <c r="J546" s="8">
        <f>(+'Current &amp; Proposed Revenues'!D546*0.79+'Current &amp; Proposed Revenues'!F546*2.14+'Current Revenues &amp; Distribution'!C546+'Current Revenues &amp; Distribution'!E546)*0.2</f>
        <v>68.398679999999999</v>
      </c>
      <c r="K546" s="8">
        <f t="shared" si="34"/>
        <v>1706.7708</v>
      </c>
    </row>
    <row r="547" spans="1:11" outlineLevel="2" x14ac:dyDescent="0.25">
      <c r="A547" s="1" t="s">
        <v>500</v>
      </c>
      <c r="B547" s="1" t="s">
        <v>503</v>
      </c>
      <c r="C547" s="8">
        <v>669.05100000000004</v>
      </c>
      <c r="D547" s="8">
        <v>859.71380000000011</v>
      </c>
      <c r="E547" s="8">
        <v>396.15680000000003</v>
      </c>
      <c r="F547" s="8">
        <v>1708.8</v>
      </c>
      <c r="G547" s="8">
        <v>3633.7215999999999</v>
      </c>
      <c r="H547" s="8">
        <f>+'Current &amp; Proposed Revenues'!D547*1.08+'Current &amp; Proposed Revenues'!F547*8.54</f>
        <v>1862.9191999999998</v>
      </c>
      <c r="I547" s="8">
        <f>(+'Current &amp; Proposed Revenues'!D547*0.79+'Current &amp; Proposed Revenues'!F547*2.14+'Current Revenues &amp; Distribution'!C547+'Current Revenues &amp; Distribution'!E547)*0.8</f>
        <v>1416.6419200000003</v>
      </c>
      <c r="J547" s="8">
        <f>(+'Current &amp; Proposed Revenues'!D547*0.79+'Current &amp; Proposed Revenues'!F547*2.14+'Current Revenues &amp; Distribution'!C547+'Current Revenues &amp; Distribution'!E547)*0.2</f>
        <v>354.16048000000006</v>
      </c>
      <c r="K547" s="8">
        <f t="shared" si="34"/>
        <v>3633.7216000000003</v>
      </c>
    </row>
    <row r="548" spans="1:11" outlineLevel="2" x14ac:dyDescent="0.25">
      <c r="A548" s="1" t="s">
        <v>500</v>
      </c>
      <c r="B548" s="1" t="s">
        <v>504</v>
      </c>
      <c r="C548" s="8">
        <v>20.54</v>
      </c>
      <c r="D548" s="8">
        <v>1931.71</v>
      </c>
      <c r="E548" s="8">
        <v>338.12</v>
      </c>
      <c r="F548" s="8">
        <v>15394.472400000001</v>
      </c>
      <c r="G548" s="8">
        <v>17684.842400000001</v>
      </c>
      <c r="H548" s="8">
        <f>+'Current &amp; Proposed Revenues'!D548*1.08+'Current &amp; Proposed Revenues'!F548*8.54</f>
        <v>13425.452199999998</v>
      </c>
      <c r="I548" s="8">
        <f>(+'Current &amp; Proposed Revenues'!D548*0.79+'Current &amp; Proposed Revenues'!F548*2.14+'Current Revenues &amp; Distribution'!C548+'Current Revenues &amp; Distribution'!E548)*0.8</f>
        <v>3407.5121600000007</v>
      </c>
      <c r="J548" s="8">
        <f>(+'Current &amp; Proposed Revenues'!D548*0.79+'Current &amp; Proposed Revenues'!F548*2.14+'Current Revenues &amp; Distribution'!C548+'Current Revenues &amp; Distribution'!E548)*0.2</f>
        <v>851.87804000000017</v>
      </c>
      <c r="K548" s="8">
        <f t="shared" si="34"/>
        <v>17684.842399999998</v>
      </c>
    </row>
    <row r="549" spans="1:11" outlineLevel="2" x14ac:dyDescent="0.25">
      <c r="A549" s="1" t="s">
        <v>500</v>
      </c>
      <c r="B549" s="1" t="s">
        <v>164</v>
      </c>
      <c r="C549" s="8">
        <v>84.079700000000003</v>
      </c>
      <c r="D549" s="8">
        <v>2724.59</v>
      </c>
      <c r="E549" s="8">
        <v>0</v>
      </c>
      <c r="F549" s="8">
        <v>18171.272400000002</v>
      </c>
      <c r="G549" s="8">
        <v>20979.9421</v>
      </c>
      <c r="H549" s="8">
        <f>+'Current &amp; Proposed Revenues'!D549*1.08+'Current &amp; Proposed Revenues'!F549*8.54</f>
        <v>16103.772199999999</v>
      </c>
      <c r="I549" s="8">
        <f>(+'Current &amp; Proposed Revenues'!D549*0.79+'Current &amp; Proposed Revenues'!F549*2.14+'Current Revenues &amp; Distribution'!C549+'Current Revenues &amp; Distribution'!E549)*0.8</f>
        <v>3900.9359200000008</v>
      </c>
      <c r="J549" s="8">
        <f>(+'Current &amp; Proposed Revenues'!D549*0.79+'Current &amp; Proposed Revenues'!F549*2.14+'Current Revenues &amp; Distribution'!C549+'Current Revenues &amp; Distribution'!E549)*0.2</f>
        <v>975.2339800000002</v>
      </c>
      <c r="K549" s="8">
        <f t="shared" si="34"/>
        <v>20979.9421</v>
      </c>
    </row>
    <row r="550" spans="1:11" outlineLevel="2" x14ac:dyDescent="0.25">
      <c r="A550" s="1" t="s">
        <v>500</v>
      </c>
      <c r="B550" s="1" t="s">
        <v>505</v>
      </c>
      <c r="C550" s="8">
        <v>0</v>
      </c>
      <c r="D550" s="8">
        <v>2202.4112</v>
      </c>
      <c r="E550" s="8">
        <v>0</v>
      </c>
      <c r="F550" s="8">
        <v>8246.6687999999995</v>
      </c>
      <c r="G550" s="8">
        <v>10449.08</v>
      </c>
      <c r="H550" s="8">
        <f>+'Current &amp; Proposed Revenues'!D550*1.08+'Current &amp; Proposed Revenues'!F550*8.54</f>
        <v>7866.2271999999994</v>
      </c>
      <c r="I550" s="8">
        <f>(+'Current &amp; Proposed Revenues'!D550*0.79+'Current &amp; Proposed Revenues'!F550*2.14+'Current Revenues &amp; Distribution'!C550+'Current Revenues &amp; Distribution'!E550)*0.8</f>
        <v>2066.28224</v>
      </c>
      <c r="J550" s="8">
        <f>(+'Current &amp; Proposed Revenues'!D550*0.79+'Current &amp; Proposed Revenues'!F550*2.14+'Current Revenues &amp; Distribution'!C550+'Current Revenues &amp; Distribution'!E550)*0.2</f>
        <v>516.57056</v>
      </c>
      <c r="K550" s="8">
        <f t="shared" si="34"/>
        <v>10449.08</v>
      </c>
    </row>
    <row r="551" spans="1:11" outlineLevel="2" x14ac:dyDescent="0.25">
      <c r="A551" s="1" t="s">
        <v>500</v>
      </c>
      <c r="B551" s="1" t="s">
        <v>506</v>
      </c>
      <c r="C551" s="8">
        <v>0</v>
      </c>
      <c r="D551" s="8">
        <v>2006.5100000000002</v>
      </c>
      <c r="E551" s="8">
        <v>85.600000000000009</v>
      </c>
      <c r="F551" s="8">
        <v>9678.75</v>
      </c>
      <c r="G551" s="8">
        <v>11770.86</v>
      </c>
      <c r="H551" s="8">
        <f>+'Current &amp; Proposed Revenues'!D551*1.08+'Current &amp; Proposed Revenues'!F551*8.54</f>
        <v>8898.2150000000001</v>
      </c>
      <c r="I551" s="8">
        <f>(+'Current &amp; Proposed Revenues'!D551*0.79+'Current &amp; Proposed Revenues'!F551*2.14+'Current Revenues &amp; Distribution'!C551+'Current Revenues &amp; Distribution'!E551)*0.8</f>
        <v>2298.116</v>
      </c>
      <c r="J551" s="8">
        <f>(+'Current &amp; Proposed Revenues'!D551*0.79+'Current &amp; Proposed Revenues'!F551*2.14+'Current Revenues &amp; Distribution'!C551+'Current Revenues &amp; Distribution'!E551)*0.2</f>
        <v>574.529</v>
      </c>
      <c r="K551" s="8">
        <f t="shared" si="34"/>
        <v>11770.86</v>
      </c>
    </row>
    <row r="552" spans="1:11" outlineLevel="2" x14ac:dyDescent="0.25">
      <c r="A552" s="1" t="s">
        <v>500</v>
      </c>
      <c r="B552" s="1" t="s">
        <v>507</v>
      </c>
      <c r="C552" s="8">
        <v>0</v>
      </c>
      <c r="D552" s="8">
        <v>866.50190000000009</v>
      </c>
      <c r="E552" s="8">
        <v>0</v>
      </c>
      <c r="F552" s="8">
        <v>8629.8671999999988</v>
      </c>
      <c r="G552" s="8">
        <v>9496.3690999999981</v>
      </c>
      <c r="H552" s="8">
        <f>+'Current &amp; Proposed Revenues'!D552*1.08+'Current &amp; Proposed Revenues'!F552*8.54</f>
        <v>7401.1011999999992</v>
      </c>
      <c r="I552" s="8">
        <f>(+'Current &amp; Proposed Revenues'!D552*0.79+'Current &amp; Proposed Revenues'!F552*2.14+'Current Revenues &amp; Distribution'!C552+'Current Revenues &amp; Distribution'!E552)*0.8</f>
        <v>1676.21432</v>
      </c>
      <c r="J552" s="8">
        <f>(+'Current &amp; Proposed Revenues'!D552*0.79+'Current &amp; Proposed Revenues'!F552*2.14+'Current Revenues &amp; Distribution'!C552+'Current Revenues &amp; Distribution'!E552)*0.2</f>
        <v>419.05358000000001</v>
      </c>
      <c r="K552" s="8">
        <f t="shared" si="34"/>
        <v>9496.3690999999999</v>
      </c>
    </row>
    <row r="553" spans="1:11" outlineLevel="2" x14ac:dyDescent="0.25">
      <c r="A553" s="1" t="s">
        <v>500</v>
      </c>
      <c r="B553" s="1" t="s">
        <v>508</v>
      </c>
      <c r="C553" s="8">
        <v>313.63</v>
      </c>
      <c r="D553" s="8">
        <v>3191.2111</v>
      </c>
      <c r="E553" s="8">
        <v>382.26820000000004</v>
      </c>
      <c r="F553" s="8">
        <v>11458.732199999999</v>
      </c>
      <c r="G553" s="8">
        <v>15345.841499999999</v>
      </c>
      <c r="H553" s="8">
        <f>+'Current &amp; Proposed Revenues'!D553*1.08+'Current &amp; Proposed Revenues'!F553*8.54</f>
        <v>11005.746499999999</v>
      </c>
      <c r="I553" s="8">
        <f>(+'Current &amp; Proposed Revenues'!D553*0.79+'Current &amp; Proposed Revenues'!F553*2.14+'Current Revenues &amp; Distribution'!C553+'Current Revenues &amp; Distribution'!E553)*0.8</f>
        <v>3472.0760000000005</v>
      </c>
      <c r="J553" s="8">
        <f>(+'Current &amp; Proposed Revenues'!D553*0.79+'Current &amp; Proposed Revenues'!F553*2.14+'Current Revenues &amp; Distribution'!C553+'Current Revenues &amp; Distribution'!E553)*0.2</f>
        <v>868.01900000000012</v>
      </c>
      <c r="K553" s="8">
        <f t="shared" si="34"/>
        <v>15345.8415</v>
      </c>
    </row>
    <row r="554" spans="1:11" outlineLevel="2" x14ac:dyDescent="0.25">
      <c r="A554" s="1" t="s">
        <v>500</v>
      </c>
      <c r="B554" s="1" t="s">
        <v>509</v>
      </c>
      <c r="C554" s="8">
        <v>62.876100000000008</v>
      </c>
      <c r="D554" s="8">
        <v>1505.3500000000001</v>
      </c>
      <c r="E554" s="8">
        <v>0</v>
      </c>
      <c r="F554" s="8">
        <v>10503.779999999999</v>
      </c>
      <c r="G554" s="8">
        <v>12072.006099999999</v>
      </c>
      <c r="H554" s="8">
        <f>+'Current &amp; Proposed Revenues'!D554*1.08+'Current &amp; Proposed Revenues'!F554*8.54</f>
        <v>9268.489999999998</v>
      </c>
      <c r="I554" s="8">
        <f>(+'Current &amp; Proposed Revenues'!D554*0.79+'Current &amp; Proposed Revenues'!F554*2.14+'Current Revenues &amp; Distribution'!C554+'Current Revenues &amp; Distribution'!E554)*0.8</f>
        <v>2242.8128800000004</v>
      </c>
      <c r="J554" s="8">
        <f>(+'Current &amp; Proposed Revenues'!D554*0.79+'Current &amp; Proposed Revenues'!F554*2.14+'Current Revenues &amp; Distribution'!C554+'Current Revenues &amp; Distribution'!E554)*0.2</f>
        <v>560.7032200000001</v>
      </c>
      <c r="K554" s="8">
        <f t="shared" si="34"/>
        <v>12072.006099999999</v>
      </c>
    </row>
    <row r="555" spans="1:11" outlineLevel="2" x14ac:dyDescent="0.25">
      <c r="A555" s="1" t="s">
        <v>500</v>
      </c>
      <c r="B555" s="1" t="s">
        <v>510</v>
      </c>
      <c r="C555" s="8">
        <v>0</v>
      </c>
      <c r="D555" s="8">
        <v>1595.3531</v>
      </c>
      <c r="E555" s="8">
        <v>22.898</v>
      </c>
      <c r="F555" s="8">
        <v>10738.846799999999</v>
      </c>
      <c r="G555" s="8">
        <v>12357.097899999999</v>
      </c>
      <c r="H555" s="8">
        <f>+'Current &amp; Proposed Revenues'!D555*1.08+'Current &amp; Proposed Revenues'!F555*8.54</f>
        <v>9508.4357999999993</v>
      </c>
      <c r="I555" s="8">
        <f>(+'Current &amp; Proposed Revenues'!D555*0.79+'Current &amp; Proposed Revenues'!F555*2.14+'Current Revenues &amp; Distribution'!C555+'Current Revenues &amp; Distribution'!E555)*0.8</f>
        <v>2278.9296800000006</v>
      </c>
      <c r="J555" s="8">
        <f>(+'Current &amp; Proposed Revenues'!D555*0.79+'Current &amp; Proposed Revenues'!F555*2.14+'Current Revenues &amp; Distribution'!C555+'Current Revenues &amp; Distribution'!E555)*0.2</f>
        <v>569.73242000000016</v>
      </c>
      <c r="K555" s="8">
        <f t="shared" si="34"/>
        <v>12357.097900000001</v>
      </c>
    </row>
    <row r="556" spans="1:11" outlineLevel="2" x14ac:dyDescent="0.25">
      <c r="A556" s="1" t="s">
        <v>500</v>
      </c>
      <c r="B556" s="1" t="s">
        <v>511</v>
      </c>
      <c r="C556" s="8">
        <v>699.14210000000003</v>
      </c>
      <c r="D556" s="8">
        <v>415.14000000000004</v>
      </c>
      <c r="E556" s="8">
        <v>0</v>
      </c>
      <c r="F556" s="8">
        <v>16065.069600000001</v>
      </c>
      <c r="G556" s="8">
        <v>17179.351699999999</v>
      </c>
      <c r="H556" s="8">
        <f>+'Current &amp; Proposed Revenues'!D556*1.08+'Current &amp; Proposed Revenues'!F556*8.54</f>
        <v>13085.798799999999</v>
      </c>
      <c r="I556" s="8">
        <f>(+'Current &amp; Proposed Revenues'!D556*0.79+'Current &amp; Proposed Revenues'!F556*2.14+'Current Revenues &amp; Distribution'!C556+'Current Revenues &amp; Distribution'!E556)*0.8</f>
        <v>3274.8423200000007</v>
      </c>
      <c r="J556" s="8">
        <f>(+'Current &amp; Proposed Revenues'!D556*0.79+'Current &amp; Proposed Revenues'!F556*2.14+'Current Revenues &amp; Distribution'!C556+'Current Revenues &amp; Distribution'!E556)*0.2</f>
        <v>818.71058000000016</v>
      </c>
      <c r="K556" s="8">
        <f t="shared" si="34"/>
        <v>17179.351699999999</v>
      </c>
    </row>
    <row r="557" spans="1:11" outlineLevel="2" x14ac:dyDescent="0.25">
      <c r="A557" s="1" t="s">
        <v>500</v>
      </c>
      <c r="B557" s="1" t="s">
        <v>512</v>
      </c>
      <c r="C557" s="8">
        <v>425.81</v>
      </c>
      <c r="D557" s="8">
        <v>0</v>
      </c>
      <c r="E557" s="8">
        <v>85.600000000000009</v>
      </c>
      <c r="F557" s="8">
        <v>0</v>
      </c>
      <c r="G557" s="8">
        <v>511.41</v>
      </c>
      <c r="H557" s="8">
        <f>+'Current &amp; Proposed Revenues'!D557*1.08+'Current &amp; Proposed Revenues'!F557*8.54</f>
        <v>0</v>
      </c>
      <c r="I557" s="8">
        <f>(+'Current &amp; Proposed Revenues'!D557*0.79+'Current &amp; Proposed Revenues'!F557*2.14+'Current Revenues &amp; Distribution'!C557+'Current Revenues &amp; Distribution'!E557)*0.8</f>
        <v>409.12800000000004</v>
      </c>
      <c r="J557" s="8">
        <f>(+'Current &amp; Proposed Revenues'!D557*0.79+'Current &amp; Proposed Revenues'!F557*2.14+'Current Revenues &amp; Distribution'!C557+'Current Revenues &amp; Distribution'!E557)*0.2</f>
        <v>102.28200000000001</v>
      </c>
      <c r="K557" s="8">
        <f t="shared" si="34"/>
        <v>511.41000000000008</v>
      </c>
    </row>
    <row r="558" spans="1:11" outlineLevel="2" x14ac:dyDescent="0.25">
      <c r="A558" s="1" t="s">
        <v>500</v>
      </c>
      <c r="B558" s="1" t="s">
        <v>473</v>
      </c>
      <c r="C558" s="8">
        <v>861.98479999999995</v>
      </c>
      <c r="D558" s="8">
        <v>1991.1012000000001</v>
      </c>
      <c r="E558" s="8">
        <v>1295.8127999999999</v>
      </c>
      <c r="F558" s="8">
        <v>17707.5468</v>
      </c>
      <c r="G558" s="8">
        <v>21856.445599999999</v>
      </c>
      <c r="H558" s="8">
        <f>+'Current &amp; Proposed Revenues'!D558*1.08+'Current &amp; Proposed Revenues'!F558*8.54</f>
        <v>15309.346199999998</v>
      </c>
      <c r="I558" s="8">
        <f>(+'Current &amp; Proposed Revenues'!D558*0.79+'Current &amp; Proposed Revenues'!F558*2.14+'Current Revenues &amp; Distribution'!C558+'Current Revenues &amp; Distribution'!E558)*0.8</f>
        <v>5237.6795200000006</v>
      </c>
      <c r="J558" s="8">
        <f>(+'Current &amp; Proposed Revenues'!D558*0.79+'Current &amp; Proposed Revenues'!F558*2.14+'Current Revenues &amp; Distribution'!C558+'Current Revenues &amp; Distribution'!E558)*0.2</f>
        <v>1309.4198800000001</v>
      </c>
      <c r="K558" s="8">
        <f t="shared" si="34"/>
        <v>21856.445599999999</v>
      </c>
    </row>
    <row r="559" spans="1:11" outlineLevel="2" x14ac:dyDescent="0.25">
      <c r="A559" s="1" t="s">
        <v>500</v>
      </c>
      <c r="B559" s="1" t="s">
        <v>513</v>
      </c>
      <c r="C559" s="8">
        <v>3.95</v>
      </c>
      <c r="D559" s="8">
        <v>2281.0446999999999</v>
      </c>
      <c r="E559" s="8">
        <v>0</v>
      </c>
      <c r="F559" s="8">
        <v>9231.6851999999999</v>
      </c>
      <c r="G559" s="8">
        <v>11516.679899999999</v>
      </c>
      <c r="H559" s="8">
        <f>+'Current &amp; Proposed Revenues'!D559*1.08+'Current &amp; Proposed Revenues'!F559*8.54</f>
        <v>8699.2853999999988</v>
      </c>
      <c r="I559" s="8">
        <f>(+'Current &amp; Proposed Revenues'!D559*0.79+'Current &amp; Proposed Revenues'!F559*2.14+'Current Revenues &amp; Distribution'!C559+'Current Revenues &amp; Distribution'!E559)*0.8</f>
        <v>2253.9155999999998</v>
      </c>
      <c r="J559" s="8">
        <f>(+'Current &amp; Proposed Revenues'!D559*0.79+'Current &amp; Proposed Revenues'!F559*2.14+'Current Revenues &amp; Distribution'!C559+'Current Revenues &amp; Distribution'!E559)*0.2</f>
        <v>563.47889999999995</v>
      </c>
      <c r="K559" s="8">
        <f t="shared" si="34"/>
        <v>11516.679899999999</v>
      </c>
    </row>
    <row r="560" spans="1:11" outlineLevel="2" x14ac:dyDescent="0.25">
      <c r="A560" s="1" t="s">
        <v>500</v>
      </c>
      <c r="B560" s="1" t="s">
        <v>514</v>
      </c>
      <c r="C560" s="8">
        <v>0</v>
      </c>
      <c r="D560" s="8">
        <v>158.95000000000002</v>
      </c>
      <c r="E560" s="8">
        <v>0</v>
      </c>
      <c r="F560" s="8">
        <v>545.42759999999998</v>
      </c>
      <c r="G560" s="8">
        <v>704.37760000000003</v>
      </c>
      <c r="H560" s="8">
        <f>+'Current &amp; Proposed Revenues'!D560*1.08+'Current &amp; Proposed Revenues'!F560*8.54</f>
        <v>527.93779999999992</v>
      </c>
      <c r="I560" s="8">
        <f>(+'Current &amp; Proposed Revenues'!D560*0.79+'Current &amp; Proposed Revenues'!F560*2.14+'Current Revenues &amp; Distribution'!C560+'Current Revenues &amp; Distribution'!E560)*0.8</f>
        <v>141.15184000000002</v>
      </c>
      <c r="J560" s="8">
        <f>(+'Current &amp; Proposed Revenues'!D560*0.79+'Current &amp; Proposed Revenues'!F560*2.14+'Current Revenues &amp; Distribution'!C560+'Current Revenues &amp; Distribution'!E560)*0.2</f>
        <v>35.287960000000005</v>
      </c>
      <c r="K560" s="8">
        <f t="shared" si="34"/>
        <v>704.37759999999992</v>
      </c>
    </row>
    <row r="561" spans="1:11" outlineLevel="2" x14ac:dyDescent="0.25">
      <c r="A561" s="1" t="s">
        <v>500</v>
      </c>
      <c r="B561" s="1" t="s">
        <v>515</v>
      </c>
      <c r="C561" s="8">
        <v>0</v>
      </c>
      <c r="D561" s="8">
        <v>748</v>
      </c>
      <c r="E561" s="8">
        <v>0</v>
      </c>
      <c r="F561" s="8">
        <v>1564.62</v>
      </c>
      <c r="G561" s="8">
        <v>2312.62</v>
      </c>
      <c r="H561" s="8">
        <f>+'Current &amp; Proposed Revenues'!D561*1.08+'Current &amp; Proposed Revenues'!F561*8.54</f>
        <v>1683.11</v>
      </c>
      <c r="I561" s="8">
        <f>(+'Current &amp; Proposed Revenues'!D561*0.79+'Current &amp; Proposed Revenues'!F561*2.14+'Current Revenues &amp; Distribution'!C561+'Current Revenues &amp; Distribution'!E561)*0.8</f>
        <v>503.608</v>
      </c>
      <c r="J561" s="8">
        <f>(+'Current &amp; Proposed Revenues'!D561*0.79+'Current &amp; Proposed Revenues'!F561*2.14+'Current Revenues &amp; Distribution'!C561+'Current Revenues &amp; Distribution'!E561)*0.2</f>
        <v>125.902</v>
      </c>
      <c r="K561" s="8">
        <f t="shared" si="34"/>
        <v>2312.62</v>
      </c>
    </row>
    <row r="562" spans="1:11" outlineLevel="2" x14ac:dyDescent="0.25">
      <c r="A562" s="1" t="s">
        <v>500</v>
      </c>
      <c r="B562" s="1" t="s">
        <v>516</v>
      </c>
      <c r="C562" s="8">
        <v>63.2</v>
      </c>
      <c r="D562" s="8">
        <v>1011.6700000000001</v>
      </c>
      <c r="E562" s="8">
        <v>0</v>
      </c>
      <c r="F562" s="8">
        <v>6321.8123999999989</v>
      </c>
      <c r="G562" s="8">
        <v>7396.6823999999988</v>
      </c>
      <c r="H562" s="8">
        <f>+'Current &amp; Proposed Revenues'!D562*1.08+'Current &amp; Proposed Revenues'!F562*8.54</f>
        <v>5639.3621999999987</v>
      </c>
      <c r="I562" s="8">
        <f>(+'Current &amp; Proposed Revenues'!D562*0.79+'Current &amp; Proposed Revenues'!F562*2.14+'Current Revenues &amp; Distribution'!C562+'Current Revenues &amp; Distribution'!E562)*0.8</f>
        <v>1405.8561600000003</v>
      </c>
      <c r="J562" s="8">
        <f>(+'Current &amp; Proposed Revenues'!D562*0.79+'Current &amp; Proposed Revenues'!F562*2.14+'Current Revenues &amp; Distribution'!C562+'Current Revenues &amp; Distribution'!E562)*0.2</f>
        <v>351.46404000000007</v>
      </c>
      <c r="K562" s="8">
        <f t="shared" si="34"/>
        <v>7396.6823999999988</v>
      </c>
    </row>
    <row r="563" spans="1:11" outlineLevel="2" x14ac:dyDescent="0.25">
      <c r="A563" s="1" t="s">
        <v>500</v>
      </c>
      <c r="B563" s="1" t="s">
        <v>287</v>
      </c>
      <c r="C563" s="8">
        <v>0</v>
      </c>
      <c r="D563" s="8">
        <v>1756.8276000000001</v>
      </c>
      <c r="E563" s="8">
        <v>42.800000000000004</v>
      </c>
      <c r="F563" s="8">
        <v>6063.7088400000002</v>
      </c>
      <c r="G563" s="8">
        <v>7863.33644</v>
      </c>
      <c r="H563" s="8">
        <f>+'Current &amp; Proposed Revenues'!D563*1.08+'Current &amp; Proposed Revenues'!F563*8.54</f>
        <v>5863.3344199999992</v>
      </c>
      <c r="I563" s="8">
        <f>(+'Current &amp; Proposed Revenues'!D563*0.79+'Current &amp; Proposed Revenues'!F563*2.14+'Current Revenues &amp; Distribution'!C563+'Current Revenues &amp; Distribution'!E563)*0.8</f>
        <v>1600.0016160000002</v>
      </c>
      <c r="J563" s="8">
        <f>(+'Current &amp; Proposed Revenues'!D563*0.79+'Current &amp; Proposed Revenues'!F563*2.14+'Current Revenues &amp; Distribution'!C563+'Current Revenues &amp; Distribution'!E563)*0.2</f>
        <v>400.00040400000006</v>
      </c>
      <c r="K563" s="8">
        <f t="shared" si="34"/>
        <v>7863.33644</v>
      </c>
    </row>
    <row r="564" spans="1:11" outlineLevel="1" x14ac:dyDescent="0.25">
      <c r="A564" s="23" t="s">
        <v>1247</v>
      </c>
      <c r="B564" s="22"/>
      <c r="C564" s="8">
        <f t="shared" ref="C564:K564" si="35">SUBTOTAL(9,C542:C563)</f>
        <v>3670.5453999999991</v>
      </c>
      <c r="D564" s="8">
        <f t="shared" si="35"/>
        <v>35945.887999999999</v>
      </c>
      <c r="E564" s="8">
        <f t="shared" si="35"/>
        <v>3033.1075999999998</v>
      </c>
      <c r="F564" s="8">
        <f t="shared" si="35"/>
        <v>182236.20420000001</v>
      </c>
      <c r="G564" s="8">
        <f t="shared" si="35"/>
        <v>224885.7452</v>
      </c>
      <c r="H564" s="8">
        <f t="shared" si="35"/>
        <v>166480.90209999998</v>
      </c>
      <c r="I564" s="8">
        <f t="shared" si="35"/>
        <v>46723.874479999999</v>
      </c>
      <c r="J564" s="8">
        <f t="shared" si="35"/>
        <v>11680.96862</v>
      </c>
      <c r="K564" s="8">
        <f t="shared" si="35"/>
        <v>224885.74519999998</v>
      </c>
    </row>
    <row r="565" spans="1:11" outlineLevel="2" x14ac:dyDescent="0.25">
      <c r="A565" s="1" t="s">
        <v>517</v>
      </c>
      <c r="B565" s="1" t="s">
        <v>518</v>
      </c>
      <c r="C565" s="8">
        <v>0</v>
      </c>
      <c r="D565" s="8">
        <v>355.3</v>
      </c>
      <c r="E565" s="8">
        <v>0</v>
      </c>
      <c r="F565" s="8">
        <v>0</v>
      </c>
      <c r="G565" s="8">
        <v>355.3</v>
      </c>
      <c r="H565" s="8">
        <f>+'Current &amp; Proposed Revenues'!D565*1.08+'Current &amp; Proposed Revenues'!F565*8.54</f>
        <v>205.20000000000002</v>
      </c>
      <c r="I565" s="8">
        <f>(+'Current &amp; Proposed Revenues'!D565*0.79+'Current &amp; Proposed Revenues'!F565*2.14+'Current Revenues &amp; Distribution'!C565+'Current Revenues &amp; Distribution'!E565)*0.8</f>
        <v>120.08</v>
      </c>
      <c r="J565" s="8">
        <f>(+'Current &amp; Proposed Revenues'!D565*0.79+'Current &amp; Proposed Revenues'!F565*2.14+'Current Revenues &amp; Distribution'!C565+'Current Revenues &amp; Distribution'!E565)*0.2</f>
        <v>30.02</v>
      </c>
      <c r="K565" s="8">
        <f t="shared" si="34"/>
        <v>355.3</v>
      </c>
    </row>
    <row r="566" spans="1:11" outlineLevel="2" x14ac:dyDescent="0.25">
      <c r="A566" s="1" t="s">
        <v>517</v>
      </c>
      <c r="B566" s="1" t="s">
        <v>519</v>
      </c>
      <c r="C566" s="8">
        <v>0</v>
      </c>
      <c r="D566" s="8">
        <v>93.5</v>
      </c>
      <c r="E566" s="8">
        <v>0</v>
      </c>
      <c r="F566" s="8">
        <v>0</v>
      </c>
      <c r="G566" s="8">
        <v>93.5</v>
      </c>
      <c r="H566" s="8">
        <f>+'Current &amp; Proposed Revenues'!D566*1.08+'Current &amp; Proposed Revenues'!F566*8.54</f>
        <v>54</v>
      </c>
      <c r="I566" s="8">
        <f>(+'Current &amp; Proposed Revenues'!D566*0.79+'Current &amp; Proposed Revenues'!F566*2.14+'Current Revenues &amp; Distribution'!C566+'Current Revenues &amp; Distribution'!E566)*0.8</f>
        <v>31.6</v>
      </c>
      <c r="J566" s="8">
        <f>(+'Current &amp; Proposed Revenues'!D566*0.79+'Current &amp; Proposed Revenues'!F566*2.14+'Current Revenues &amp; Distribution'!C566+'Current Revenues &amp; Distribution'!E566)*0.2</f>
        <v>7.9</v>
      </c>
      <c r="K566" s="8">
        <f t="shared" si="34"/>
        <v>93.5</v>
      </c>
    </row>
    <row r="567" spans="1:11" outlineLevel="2" x14ac:dyDescent="0.25">
      <c r="A567" s="1" t="s">
        <v>517</v>
      </c>
      <c r="B567" s="1" t="s">
        <v>520</v>
      </c>
      <c r="C567" s="8">
        <v>0</v>
      </c>
      <c r="D567" s="8">
        <v>304.81</v>
      </c>
      <c r="E567" s="8">
        <v>0</v>
      </c>
      <c r="F567" s="8">
        <v>0</v>
      </c>
      <c r="G567" s="8">
        <v>304.81</v>
      </c>
      <c r="H567" s="8">
        <f>+'Current &amp; Proposed Revenues'!D567*1.08+'Current &amp; Proposed Revenues'!F567*8.54</f>
        <v>176.04000000000002</v>
      </c>
      <c r="I567" s="8">
        <f>(+'Current &amp; Proposed Revenues'!D567*0.79+'Current &amp; Proposed Revenues'!F567*2.14+'Current Revenues &amp; Distribution'!C567+'Current Revenues &amp; Distribution'!E567)*0.8</f>
        <v>103.01600000000002</v>
      </c>
      <c r="J567" s="8">
        <f>(+'Current &amp; Proposed Revenues'!D567*0.79+'Current &amp; Proposed Revenues'!F567*2.14+'Current Revenues &amp; Distribution'!C567+'Current Revenues &amp; Distribution'!E567)*0.2</f>
        <v>25.754000000000005</v>
      </c>
      <c r="K567" s="8">
        <f t="shared" si="34"/>
        <v>304.81000000000006</v>
      </c>
    </row>
    <row r="568" spans="1:11" outlineLevel="2" x14ac:dyDescent="0.25">
      <c r="A568" s="1" t="s">
        <v>517</v>
      </c>
      <c r="B568" s="1" t="s">
        <v>521</v>
      </c>
      <c r="C568" s="8">
        <v>0</v>
      </c>
      <c r="D568" s="8">
        <v>635.68780000000004</v>
      </c>
      <c r="E568" s="8">
        <v>0</v>
      </c>
      <c r="F568" s="8">
        <v>416.52</v>
      </c>
      <c r="G568" s="8">
        <v>1052.2078000000001</v>
      </c>
      <c r="H568" s="8">
        <f>+'Current &amp; Proposed Revenues'!D568*1.08+'Current &amp; Proposed Revenues'!F568*8.54</f>
        <v>700.19519999999989</v>
      </c>
      <c r="I568" s="8">
        <f>(+'Current &amp; Proposed Revenues'!D568*0.79+'Current &amp; Proposed Revenues'!F568*2.14+'Current Revenues &amp; Distribution'!C568+'Current Revenues &amp; Distribution'!E568)*0.8</f>
        <v>281.61008000000004</v>
      </c>
      <c r="J568" s="8">
        <f>(+'Current &amp; Proposed Revenues'!D568*0.79+'Current &amp; Proposed Revenues'!F568*2.14+'Current Revenues &amp; Distribution'!C568+'Current Revenues &amp; Distribution'!E568)*0.2</f>
        <v>70.40252000000001</v>
      </c>
      <c r="K568" s="8">
        <f t="shared" si="34"/>
        <v>1052.2077999999999</v>
      </c>
    </row>
    <row r="569" spans="1:11" outlineLevel="2" x14ac:dyDescent="0.25">
      <c r="A569" s="1" t="s">
        <v>517</v>
      </c>
      <c r="B569" s="1" t="s">
        <v>522</v>
      </c>
      <c r="C569" s="8">
        <v>0</v>
      </c>
      <c r="D569" s="8">
        <v>1332.3880899999999</v>
      </c>
      <c r="E569" s="8">
        <v>0</v>
      </c>
      <c r="F569" s="8">
        <v>0</v>
      </c>
      <c r="G569" s="8">
        <v>1332.3880899999999</v>
      </c>
      <c r="H569" s="8">
        <f>+'Current &amp; Proposed Revenues'!D569*1.08+'Current &amp; Proposed Revenues'!F569*8.54</f>
        <v>769.50756000000001</v>
      </c>
      <c r="I569" s="8">
        <f>(+'Current &amp; Proposed Revenues'!D569*0.79+'Current &amp; Proposed Revenues'!F569*2.14+'Current Revenues &amp; Distribution'!C569+'Current Revenues &amp; Distribution'!E569)*0.8</f>
        <v>450.30442400000004</v>
      </c>
      <c r="J569" s="8">
        <f>(+'Current &amp; Proposed Revenues'!D569*0.79+'Current &amp; Proposed Revenues'!F569*2.14+'Current Revenues &amp; Distribution'!C569+'Current Revenues &amp; Distribution'!E569)*0.2</f>
        <v>112.57610600000001</v>
      </c>
      <c r="K569" s="8">
        <f t="shared" si="34"/>
        <v>1332.3880899999999</v>
      </c>
    </row>
    <row r="570" spans="1:11" outlineLevel="2" x14ac:dyDescent="0.25">
      <c r="A570" s="1" t="s">
        <v>517</v>
      </c>
      <c r="B570" s="1" t="s">
        <v>523</v>
      </c>
      <c r="C570" s="8">
        <v>0</v>
      </c>
      <c r="D570" s="8">
        <v>766.60649999999998</v>
      </c>
      <c r="E570" s="8">
        <v>0</v>
      </c>
      <c r="F570" s="8">
        <v>0</v>
      </c>
      <c r="G570" s="8">
        <v>766.60649999999998</v>
      </c>
      <c r="H570" s="8">
        <f>+'Current &amp; Proposed Revenues'!D570*1.08+'Current &amp; Proposed Revenues'!F570*8.54</f>
        <v>442.74600000000004</v>
      </c>
      <c r="I570" s="8">
        <f>(+'Current &amp; Proposed Revenues'!D570*0.79+'Current &amp; Proposed Revenues'!F570*2.14+'Current Revenues &amp; Distribution'!C570+'Current Revenues &amp; Distribution'!E570)*0.8</f>
        <v>259.08840000000004</v>
      </c>
      <c r="J570" s="8">
        <f>(+'Current &amp; Proposed Revenues'!D570*0.79+'Current &amp; Proposed Revenues'!F570*2.14+'Current Revenues &amp; Distribution'!C570+'Current Revenues &amp; Distribution'!E570)*0.2</f>
        <v>64.772100000000009</v>
      </c>
      <c r="K570" s="8">
        <f t="shared" si="34"/>
        <v>766.6065000000001</v>
      </c>
    </row>
    <row r="571" spans="1:11" outlineLevel="2" x14ac:dyDescent="0.25">
      <c r="A571" s="1" t="s">
        <v>517</v>
      </c>
      <c r="B571" s="1" t="s">
        <v>464</v>
      </c>
      <c r="C571" s="8">
        <v>0</v>
      </c>
      <c r="D571" s="8">
        <v>512.38</v>
      </c>
      <c r="E571" s="8">
        <v>0</v>
      </c>
      <c r="F571" s="8">
        <v>0</v>
      </c>
      <c r="G571" s="8">
        <v>512.38</v>
      </c>
      <c r="H571" s="8">
        <f>+'Current &amp; Proposed Revenues'!D571*1.08+'Current &amp; Proposed Revenues'!F571*8.54</f>
        <v>295.92</v>
      </c>
      <c r="I571" s="8">
        <f>(+'Current &amp; Proposed Revenues'!D571*0.79+'Current &amp; Proposed Revenues'!F571*2.14+'Current Revenues &amp; Distribution'!C571+'Current Revenues &amp; Distribution'!E571)*0.8</f>
        <v>173.16800000000001</v>
      </c>
      <c r="J571" s="8">
        <f>(+'Current &amp; Proposed Revenues'!D571*0.79+'Current &amp; Proposed Revenues'!F571*2.14+'Current Revenues &amp; Distribution'!C571+'Current Revenues &amp; Distribution'!E571)*0.2</f>
        <v>43.292000000000002</v>
      </c>
      <c r="K571" s="8">
        <f t="shared" si="34"/>
        <v>512.38</v>
      </c>
    </row>
    <row r="572" spans="1:11" outlineLevel="2" x14ac:dyDescent="0.25">
      <c r="A572" s="1" t="s">
        <v>517</v>
      </c>
      <c r="B572" s="1" t="s">
        <v>524</v>
      </c>
      <c r="C572" s="8">
        <v>0</v>
      </c>
      <c r="D572" s="8">
        <v>537.25100000000009</v>
      </c>
      <c r="E572" s="8">
        <v>0</v>
      </c>
      <c r="F572" s="8">
        <v>501.96</v>
      </c>
      <c r="G572" s="8">
        <v>1039.211</v>
      </c>
      <c r="H572" s="8">
        <f>+'Current &amp; Proposed Revenues'!D572*1.08+'Current &amp; Proposed Revenues'!F572*8.54</f>
        <v>711.66399999999999</v>
      </c>
      <c r="I572" s="8">
        <f>(+'Current &amp; Proposed Revenues'!D572*0.79+'Current &amp; Proposed Revenues'!F572*2.14+'Current Revenues &amp; Distribution'!C572+'Current Revenues &amp; Distribution'!E572)*0.8</f>
        <v>262.03760000000005</v>
      </c>
      <c r="J572" s="8">
        <f>(+'Current &amp; Proposed Revenues'!D572*0.79+'Current &amp; Proposed Revenues'!F572*2.14+'Current Revenues &amp; Distribution'!C572+'Current Revenues &amp; Distribution'!E572)*0.2</f>
        <v>65.509400000000014</v>
      </c>
      <c r="K572" s="8">
        <f t="shared" si="34"/>
        <v>1039.211</v>
      </c>
    </row>
    <row r="573" spans="1:11" outlineLevel="2" x14ac:dyDescent="0.25">
      <c r="A573" s="1" t="s">
        <v>517</v>
      </c>
      <c r="B573" s="1" t="s">
        <v>525</v>
      </c>
      <c r="C573" s="8">
        <v>0</v>
      </c>
      <c r="D573" s="8">
        <v>330.04752000000002</v>
      </c>
      <c r="E573" s="8">
        <v>0</v>
      </c>
      <c r="F573" s="8">
        <v>106.8</v>
      </c>
      <c r="G573" s="8">
        <v>436.84752000000003</v>
      </c>
      <c r="H573" s="8">
        <f>+'Current &amp; Proposed Revenues'!D573*1.08+'Current &amp; Proposed Revenues'!F573*8.54</f>
        <v>276.01568000000003</v>
      </c>
      <c r="I573" s="8">
        <f>(+'Current &amp; Proposed Revenues'!D573*0.79+'Current &amp; Proposed Revenues'!F573*2.14+'Current Revenues &amp; Distribution'!C573+'Current Revenues &amp; Distribution'!E573)*0.8</f>
        <v>128.66547200000002</v>
      </c>
      <c r="J573" s="8">
        <f>(+'Current &amp; Proposed Revenues'!D573*0.79+'Current &amp; Proposed Revenues'!F573*2.14+'Current Revenues &amp; Distribution'!C573+'Current Revenues &amp; Distribution'!E573)*0.2</f>
        <v>32.166368000000006</v>
      </c>
      <c r="K573" s="8">
        <f t="shared" si="34"/>
        <v>436.84752000000003</v>
      </c>
    </row>
    <row r="574" spans="1:11" outlineLevel="2" x14ac:dyDescent="0.25">
      <c r="A574" s="1" t="s">
        <v>517</v>
      </c>
      <c r="B574" s="1" t="s">
        <v>526</v>
      </c>
      <c r="C574" s="8">
        <v>9.48</v>
      </c>
      <c r="D574" s="8">
        <v>382.82640000000004</v>
      </c>
      <c r="E574" s="8">
        <v>0</v>
      </c>
      <c r="F574" s="8">
        <v>0</v>
      </c>
      <c r="G574" s="8">
        <v>392.30640000000005</v>
      </c>
      <c r="H574" s="8">
        <f>+'Current &amp; Proposed Revenues'!D574*1.08+'Current &amp; Proposed Revenues'!F574*8.54</f>
        <v>221.0976</v>
      </c>
      <c r="I574" s="8">
        <f>(+'Current &amp; Proposed Revenues'!D574*0.79+'Current &amp; Proposed Revenues'!F574*2.14+'Current Revenues &amp; Distribution'!C574+'Current Revenues &amp; Distribution'!E574)*0.8</f>
        <v>136.96704</v>
      </c>
      <c r="J574" s="8">
        <f>(+'Current &amp; Proposed Revenues'!D574*0.79+'Current &amp; Proposed Revenues'!F574*2.14+'Current Revenues &amp; Distribution'!C574+'Current Revenues &amp; Distribution'!E574)*0.2</f>
        <v>34.241759999999999</v>
      </c>
      <c r="K574" s="8">
        <f t="shared" si="34"/>
        <v>392.3064</v>
      </c>
    </row>
    <row r="575" spans="1:11" outlineLevel="2" x14ac:dyDescent="0.25">
      <c r="A575" s="1" t="s">
        <v>517</v>
      </c>
      <c r="B575" s="1" t="s">
        <v>137</v>
      </c>
      <c r="C575" s="8">
        <v>0</v>
      </c>
      <c r="D575" s="8">
        <v>729.9171</v>
      </c>
      <c r="E575" s="8">
        <v>0</v>
      </c>
      <c r="F575" s="8">
        <v>245.64</v>
      </c>
      <c r="G575" s="8">
        <v>975.55709999999999</v>
      </c>
      <c r="H575" s="8">
        <f>+'Current &amp; Proposed Revenues'!D575*1.08+'Current &amp; Proposed Revenues'!F575*8.54</f>
        <v>617.97640000000001</v>
      </c>
      <c r="I575" s="8">
        <f>(+'Current &amp; Proposed Revenues'!D575*0.79+'Current &amp; Proposed Revenues'!F575*2.14+'Current Revenues &amp; Distribution'!C575+'Current Revenues &amp; Distribution'!E575)*0.8</f>
        <v>286.06456000000003</v>
      </c>
      <c r="J575" s="8">
        <f>(+'Current &amp; Proposed Revenues'!D575*0.79+'Current &amp; Proposed Revenues'!F575*2.14+'Current Revenues &amp; Distribution'!C575+'Current Revenues &amp; Distribution'!E575)*0.2</f>
        <v>71.516140000000007</v>
      </c>
      <c r="K575" s="8">
        <f t="shared" si="34"/>
        <v>975.55709999999999</v>
      </c>
    </row>
    <row r="576" spans="1:11" outlineLevel="2" x14ac:dyDescent="0.25">
      <c r="A576" s="1" t="s">
        <v>517</v>
      </c>
      <c r="B576" s="1" t="s">
        <v>527</v>
      </c>
      <c r="C576" s="8">
        <v>0</v>
      </c>
      <c r="D576" s="8">
        <v>428.23</v>
      </c>
      <c r="E576" s="8">
        <v>0</v>
      </c>
      <c r="F576" s="8">
        <v>245.64</v>
      </c>
      <c r="G576" s="8">
        <v>673.87</v>
      </c>
      <c r="H576" s="8">
        <f>+'Current &amp; Proposed Revenues'!D576*1.08+'Current &amp; Proposed Revenues'!F576*8.54</f>
        <v>443.74</v>
      </c>
      <c r="I576" s="8">
        <f>(+'Current &amp; Proposed Revenues'!D576*0.79+'Current &amp; Proposed Revenues'!F576*2.14+'Current Revenues &amp; Distribution'!C576+'Current Revenues &amp; Distribution'!E576)*0.8</f>
        <v>184.10400000000001</v>
      </c>
      <c r="J576" s="8">
        <f>(+'Current &amp; Proposed Revenues'!D576*0.79+'Current &amp; Proposed Revenues'!F576*2.14+'Current Revenues &amp; Distribution'!C576+'Current Revenues &amp; Distribution'!E576)*0.2</f>
        <v>46.026000000000003</v>
      </c>
      <c r="K576" s="8">
        <f t="shared" si="34"/>
        <v>673.87</v>
      </c>
    </row>
    <row r="577" spans="1:11" outlineLevel="2" x14ac:dyDescent="0.25">
      <c r="A577" s="1" t="s">
        <v>517</v>
      </c>
      <c r="B577" s="1" t="s">
        <v>528</v>
      </c>
      <c r="C577" s="8">
        <v>16.59</v>
      </c>
      <c r="D577" s="8">
        <v>1099.29259</v>
      </c>
      <c r="E577" s="8">
        <v>0</v>
      </c>
      <c r="F577" s="8">
        <v>234.95999999999998</v>
      </c>
      <c r="G577" s="8">
        <v>1350.84259</v>
      </c>
      <c r="H577" s="8">
        <f>+'Current &amp; Proposed Revenues'!D577*1.08+'Current &amp; Proposed Revenues'!F577*8.54</f>
        <v>822.76556000000005</v>
      </c>
      <c r="I577" s="8">
        <f>(+'Current &amp; Proposed Revenues'!D577*0.79+'Current &amp; Proposed Revenues'!F577*2.14+'Current Revenues &amp; Distribution'!C577+'Current Revenues &amp; Distribution'!E577)*0.8</f>
        <v>422.46162400000003</v>
      </c>
      <c r="J577" s="8">
        <f>(+'Current &amp; Proposed Revenues'!D577*0.79+'Current &amp; Proposed Revenues'!F577*2.14+'Current Revenues &amp; Distribution'!C577+'Current Revenues &amp; Distribution'!E577)*0.2</f>
        <v>105.61540600000001</v>
      </c>
      <c r="K577" s="8">
        <f t="shared" si="34"/>
        <v>1350.8425900000002</v>
      </c>
    </row>
    <row r="578" spans="1:11" outlineLevel="2" x14ac:dyDescent="0.25">
      <c r="A578" s="1" t="s">
        <v>517</v>
      </c>
      <c r="B578" s="1" t="s">
        <v>62</v>
      </c>
      <c r="C578" s="8">
        <v>0</v>
      </c>
      <c r="D578" s="8">
        <v>472.39940000000001</v>
      </c>
      <c r="E578" s="8">
        <v>0</v>
      </c>
      <c r="F578" s="8">
        <v>5777.3994000000002</v>
      </c>
      <c r="G578" s="8">
        <v>6249.7988000000005</v>
      </c>
      <c r="H578" s="8">
        <f>+'Current &amp; Proposed Revenues'!D578*1.08+'Current &amp; Proposed Revenues'!F578*8.54</f>
        <v>4892.5852999999997</v>
      </c>
      <c r="I578" s="8">
        <f>(+'Current &amp; Proposed Revenues'!D578*0.79+'Current &amp; Proposed Revenues'!F578*2.14+'Current Revenues &amp; Distribution'!C578+'Current Revenues &amp; Distribution'!E578)*0.8</f>
        <v>1085.7708</v>
      </c>
      <c r="J578" s="8">
        <f>(+'Current &amp; Proposed Revenues'!D578*0.79+'Current &amp; Proposed Revenues'!F578*2.14+'Current Revenues &amp; Distribution'!C578+'Current Revenues &amp; Distribution'!E578)*0.2</f>
        <v>271.4427</v>
      </c>
      <c r="K578" s="8">
        <f t="shared" si="34"/>
        <v>6249.7987999999996</v>
      </c>
    </row>
    <row r="579" spans="1:11" outlineLevel="2" x14ac:dyDescent="0.25">
      <c r="A579" s="1" t="s">
        <v>517</v>
      </c>
      <c r="B579" s="1" t="s">
        <v>452</v>
      </c>
      <c r="C579" s="8">
        <v>83.740000000000009</v>
      </c>
      <c r="D579" s="8">
        <v>345.95000000000005</v>
      </c>
      <c r="E579" s="8">
        <v>0</v>
      </c>
      <c r="F579" s="8">
        <v>0</v>
      </c>
      <c r="G579" s="8">
        <v>429.69000000000005</v>
      </c>
      <c r="H579" s="8">
        <f>+'Current &amp; Proposed Revenues'!D579*1.08+'Current &amp; Proposed Revenues'!F579*8.54</f>
        <v>199.8</v>
      </c>
      <c r="I579" s="8">
        <f>(+'Current &amp; Proposed Revenues'!D579*0.79+'Current &amp; Proposed Revenues'!F579*2.14+'Current Revenues &amp; Distribution'!C579+'Current Revenues &amp; Distribution'!E579)*0.8</f>
        <v>183.91200000000003</v>
      </c>
      <c r="J579" s="8">
        <f>(+'Current &amp; Proposed Revenues'!D579*0.79+'Current &amp; Proposed Revenues'!F579*2.14+'Current Revenues &amp; Distribution'!C579+'Current Revenues &amp; Distribution'!E579)*0.2</f>
        <v>45.978000000000009</v>
      </c>
      <c r="K579" s="8">
        <f t="shared" si="34"/>
        <v>429.69000000000005</v>
      </c>
    </row>
    <row r="580" spans="1:11" outlineLevel="2" x14ac:dyDescent="0.25">
      <c r="A580" s="1" t="s">
        <v>517</v>
      </c>
      <c r="B580" s="1" t="s">
        <v>529</v>
      </c>
      <c r="C580" s="8">
        <v>0</v>
      </c>
      <c r="D580" s="8">
        <v>456.93450000000001</v>
      </c>
      <c r="E580" s="8">
        <v>0</v>
      </c>
      <c r="F580" s="8">
        <v>0</v>
      </c>
      <c r="G580" s="8">
        <v>456.93450000000001</v>
      </c>
      <c r="H580" s="8">
        <f>+'Current &amp; Proposed Revenues'!D580*1.08+'Current &amp; Proposed Revenues'!F580*8.54</f>
        <v>263.89800000000002</v>
      </c>
      <c r="I580" s="8">
        <f>(+'Current &amp; Proposed Revenues'!D580*0.79+'Current &amp; Proposed Revenues'!F580*2.14+'Current Revenues &amp; Distribution'!C580+'Current Revenues &amp; Distribution'!E580)*0.8</f>
        <v>154.42920000000004</v>
      </c>
      <c r="J580" s="8">
        <f>(+'Current &amp; Proposed Revenues'!D580*0.79+'Current &amp; Proposed Revenues'!F580*2.14+'Current Revenues &amp; Distribution'!C580+'Current Revenues &amp; Distribution'!E580)*0.2</f>
        <v>38.607300000000009</v>
      </c>
      <c r="K580" s="8">
        <f t="shared" si="34"/>
        <v>456.93450000000007</v>
      </c>
    </row>
    <row r="581" spans="1:11" outlineLevel="1" x14ac:dyDescent="0.25">
      <c r="A581" s="23" t="s">
        <v>1246</v>
      </c>
      <c r="B581" s="22"/>
      <c r="C581" s="8">
        <f t="shared" ref="C581:K581" si="36">SUBTOTAL(9,C565:C580)</f>
        <v>109.81</v>
      </c>
      <c r="D581" s="8">
        <f t="shared" si="36"/>
        <v>8783.5208999999995</v>
      </c>
      <c r="E581" s="8">
        <f t="shared" si="36"/>
        <v>0</v>
      </c>
      <c r="F581" s="8">
        <f t="shared" si="36"/>
        <v>7528.9194000000007</v>
      </c>
      <c r="G581" s="8">
        <f t="shared" si="36"/>
        <v>16422.250300000003</v>
      </c>
      <c r="H581" s="8">
        <f t="shared" si="36"/>
        <v>11093.151299999998</v>
      </c>
      <c r="I581" s="8">
        <f t="shared" si="36"/>
        <v>4263.2792000000009</v>
      </c>
      <c r="J581" s="8">
        <f t="shared" si="36"/>
        <v>1065.8198000000002</v>
      </c>
      <c r="K581" s="8">
        <f t="shared" si="36"/>
        <v>16422.250300000003</v>
      </c>
    </row>
    <row r="582" spans="1:11" outlineLevel="2" x14ac:dyDescent="0.25">
      <c r="A582" s="1" t="s">
        <v>530</v>
      </c>
      <c r="B582" s="1" t="s">
        <v>531</v>
      </c>
      <c r="C582" s="8">
        <v>881.8691</v>
      </c>
      <c r="D582" s="8">
        <v>3681.8804000000005</v>
      </c>
      <c r="E582" s="8">
        <v>372.06040000000007</v>
      </c>
      <c r="F582" s="8">
        <v>10332.045599999999</v>
      </c>
      <c r="G582" s="8">
        <v>15267.855500000001</v>
      </c>
      <c r="H582" s="8">
        <f>+'Current &amp; Proposed Revenues'!D582*1.08+'Current &amp; Proposed Revenues'!F582*8.54</f>
        <v>10388.2004</v>
      </c>
      <c r="I582" s="8">
        <f>(+'Current &amp; Proposed Revenues'!D582*0.79+'Current &amp; Proposed Revenues'!F582*2.14+'Current Revenues &amp; Distribution'!C582+'Current Revenues &amp; Distribution'!E582)*0.8</f>
        <v>3903.7240800000009</v>
      </c>
      <c r="J582" s="8">
        <f>(+'Current &amp; Proposed Revenues'!D582*0.79+'Current &amp; Proposed Revenues'!F582*2.14+'Current Revenues &amp; Distribution'!C582+'Current Revenues &amp; Distribution'!E582)*0.2</f>
        <v>975.93102000000022</v>
      </c>
      <c r="K582" s="8">
        <f t="shared" si="34"/>
        <v>15267.855500000001</v>
      </c>
    </row>
    <row r="583" spans="1:11" outlineLevel="2" x14ac:dyDescent="0.25">
      <c r="A583" s="1" t="s">
        <v>530</v>
      </c>
      <c r="B583" s="1" t="s">
        <v>532</v>
      </c>
      <c r="C583" s="8">
        <v>0</v>
      </c>
      <c r="D583" s="8">
        <v>0</v>
      </c>
      <c r="E583" s="8">
        <v>0</v>
      </c>
      <c r="F583" s="8">
        <v>395.15999999999997</v>
      </c>
      <c r="G583" s="8">
        <v>395.15999999999997</v>
      </c>
      <c r="H583" s="8">
        <f>+'Current &amp; Proposed Revenues'!D583*1.08+'Current &amp; Proposed Revenues'!F583*8.54</f>
        <v>315.97999999999996</v>
      </c>
      <c r="I583" s="8">
        <f>(+'Current &amp; Proposed Revenues'!D583*0.79+'Current &amp; Proposed Revenues'!F583*2.14+'Current Revenues &amp; Distribution'!C583+'Current Revenues &amp; Distribution'!E583)*0.8</f>
        <v>63.344000000000008</v>
      </c>
      <c r="J583" s="8">
        <f>(+'Current &amp; Proposed Revenues'!D583*0.79+'Current &amp; Proposed Revenues'!F583*2.14+'Current Revenues &amp; Distribution'!C583+'Current Revenues &amp; Distribution'!E583)*0.2</f>
        <v>15.836000000000002</v>
      </c>
      <c r="K583" s="8">
        <f t="shared" si="34"/>
        <v>395.15999999999997</v>
      </c>
    </row>
    <row r="584" spans="1:11" outlineLevel="2" x14ac:dyDescent="0.25">
      <c r="A584" s="1" t="s">
        <v>530</v>
      </c>
      <c r="B584" s="1" t="s">
        <v>533</v>
      </c>
      <c r="C584" s="8">
        <v>1764.9943000000001</v>
      </c>
      <c r="D584" s="8">
        <v>3415.7606999999998</v>
      </c>
      <c r="E584" s="8">
        <v>752.42400000000009</v>
      </c>
      <c r="F584" s="8">
        <v>17065.732199999999</v>
      </c>
      <c r="G584" s="8">
        <v>22998.911199999999</v>
      </c>
      <c r="H584" s="8">
        <f>+'Current &amp; Proposed Revenues'!D584*1.08+'Current &amp; Proposed Revenues'!F584*8.54</f>
        <v>15618.9329</v>
      </c>
      <c r="I584" s="8">
        <f>(+'Current &amp; Proposed Revenues'!D584*0.79+'Current &amp; Proposed Revenues'!F584*2.14+'Current Revenues &amp; Distribution'!C584+'Current Revenues &amp; Distribution'!E584)*0.8</f>
        <v>5903.9826400000011</v>
      </c>
      <c r="J584" s="8">
        <f>(+'Current &amp; Proposed Revenues'!D584*0.79+'Current &amp; Proposed Revenues'!F584*2.14+'Current Revenues &amp; Distribution'!C584+'Current Revenues &amp; Distribution'!E584)*0.2</f>
        <v>1475.9956600000003</v>
      </c>
      <c r="K584" s="8">
        <f t="shared" si="34"/>
        <v>22998.911200000002</v>
      </c>
    </row>
    <row r="585" spans="1:11" outlineLevel="2" x14ac:dyDescent="0.25">
      <c r="A585" s="1" t="s">
        <v>530</v>
      </c>
      <c r="B585" s="1" t="s">
        <v>534</v>
      </c>
      <c r="C585" s="8">
        <v>31.6</v>
      </c>
      <c r="D585" s="8">
        <v>561.80036000000007</v>
      </c>
      <c r="E585" s="8">
        <v>0</v>
      </c>
      <c r="F585" s="8">
        <v>1559.28</v>
      </c>
      <c r="G585" s="8">
        <v>2152.6803600000003</v>
      </c>
      <c r="H585" s="8">
        <f>+'Current &amp; Proposed Revenues'!D585*1.08+'Current &amp; Proposed Revenues'!F585*8.54</f>
        <v>1571.30224</v>
      </c>
      <c r="I585" s="8">
        <f>(+'Current &amp; Proposed Revenues'!D585*0.79+'Current &amp; Proposed Revenues'!F585*2.14+'Current Revenues &amp; Distribution'!C585+'Current Revenues &amp; Distribution'!E585)*0.8</f>
        <v>465.10249599999997</v>
      </c>
      <c r="J585" s="8">
        <f>(+'Current &amp; Proposed Revenues'!D585*0.79+'Current &amp; Proposed Revenues'!F585*2.14+'Current Revenues &amp; Distribution'!C585+'Current Revenues &amp; Distribution'!E585)*0.2</f>
        <v>116.27562399999999</v>
      </c>
      <c r="K585" s="8">
        <f t="shared" si="34"/>
        <v>2152.6803599999998</v>
      </c>
    </row>
    <row r="586" spans="1:11" outlineLevel="2" x14ac:dyDescent="0.25">
      <c r="A586" s="1" t="s">
        <v>530</v>
      </c>
      <c r="B586" s="1" t="s">
        <v>535</v>
      </c>
      <c r="C586" s="8">
        <v>568.80000000000007</v>
      </c>
      <c r="D586" s="8">
        <v>2135.5811399999998</v>
      </c>
      <c r="E586" s="8">
        <v>0</v>
      </c>
      <c r="F586" s="8">
        <v>10857.181200000001</v>
      </c>
      <c r="G586" s="8">
        <v>13561.56234</v>
      </c>
      <c r="H586" s="8">
        <f>+'Current &amp; Proposed Revenues'!D586*1.08+'Current &amp; Proposed Revenues'!F586*8.54</f>
        <v>9915.0623599999999</v>
      </c>
      <c r="I586" s="8">
        <f>(+'Current &amp; Proposed Revenues'!D586*0.79+'Current &amp; Proposed Revenues'!F586*2.14+'Current Revenues &amp; Distribution'!C586+'Current Revenues &amp; Distribution'!E586)*0.8</f>
        <v>2917.1999840000008</v>
      </c>
      <c r="J586" s="8">
        <f>(+'Current &amp; Proposed Revenues'!D586*0.79+'Current &amp; Proposed Revenues'!F586*2.14+'Current Revenues &amp; Distribution'!C586+'Current Revenues &amp; Distribution'!E586)*0.2</f>
        <v>729.29999600000019</v>
      </c>
      <c r="K586" s="8">
        <f t="shared" si="34"/>
        <v>13561.56234</v>
      </c>
    </row>
    <row r="587" spans="1:11" outlineLevel="2" x14ac:dyDescent="0.25">
      <c r="A587" s="1" t="s">
        <v>530</v>
      </c>
      <c r="B587" s="1" t="s">
        <v>536</v>
      </c>
      <c r="C587" s="8">
        <v>104.28</v>
      </c>
      <c r="D587" s="8">
        <v>3299.6337000000003</v>
      </c>
      <c r="E587" s="8">
        <v>85.600000000000009</v>
      </c>
      <c r="F587" s="8">
        <v>10644.755999999999</v>
      </c>
      <c r="G587" s="8">
        <v>14134.269700000001</v>
      </c>
      <c r="H587" s="8">
        <f>+'Current &amp; Proposed Revenues'!D587*1.08+'Current &amp; Proposed Revenues'!F587*8.54</f>
        <v>10417.488799999999</v>
      </c>
      <c r="I587" s="8">
        <f>(+'Current &amp; Proposed Revenues'!D587*0.79+'Current &amp; Proposed Revenues'!F587*2.14+'Current Revenues &amp; Distribution'!C587+'Current Revenues &amp; Distribution'!E587)*0.8</f>
        <v>2973.4247200000004</v>
      </c>
      <c r="J587" s="8">
        <f>(+'Current &amp; Proposed Revenues'!D587*0.79+'Current &amp; Proposed Revenues'!F587*2.14+'Current Revenues &amp; Distribution'!C587+'Current Revenues &amp; Distribution'!E587)*0.2</f>
        <v>743.35618000000011</v>
      </c>
      <c r="K587" s="8">
        <f t="shared" si="34"/>
        <v>14134.269700000001</v>
      </c>
    </row>
    <row r="588" spans="1:11" outlineLevel="2" x14ac:dyDescent="0.25">
      <c r="A588" s="1" t="s">
        <v>530</v>
      </c>
      <c r="B588" s="1" t="s">
        <v>537</v>
      </c>
      <c r="C588" s="8">
        <v>429.87849999999997</v>
      </c>
      <c r="D588" s="8">
        <v>1590.8838000000001</v>
      </c>
      <c r="E588" s="8">
        <v>544.26620000000003</v>
      </c>
      <c r="F588" s="8">
        <v>7408.7160000000003</v>
      </c>
      <c r="G588" s="8">
        <v>9973.7445000000007</v>
      </c>
      <c r="H588" s="8">
        <f>+'Current &amp; Proposed Revenues'!D588*1.08+'Current &amp; Proposed Revenues'!F588*8.54</f>
        <v>6842.9971999999998</v>
      </c>
      <c r="I588" s="8">
        <f>(+'Current &amp; Proposed Revenues'!D588*0.79+'Current &amp; Proposed Revenues'!F588*2.14+'Current Revenues &amp; Distribution'!C588+'Current Revenues &amp; Distribution'!E588)*0.8</f>
        <v>2504.5978400000004</v>
      </c>
      <c r="J588" s="8">
        <f>(+'Current &amp; Proposed Revenues'!D588*0.79+'Current &amp; Proposed Revenues'!F588*2.14+'Current Revenues &amp; Distribution'!C588+'Current Revenues &amp; Distribution'!E588)*0.2</f>
        <v>626.14946000000009</v>
      </c>
      <c r="K588" s="8">
        <f t="shared" si="34"/>
        <v>9973.7445000000007</v>
      </c>
    </row>
    <row r="589" spans="1:11" outlineLevel="2" x14ac:dyDescent="0.25">
      <c r="A589" s="1" t="s">
        <v>530</v>
      </c>
      <c r="B589" s="1" t="s">
        <v>538</v>
      </c>
      <c r="C589" s="8">
        <v>274.16950000000003</v>
      </c>
      <c r="D589" s="8">
        <v>2726.6844000000001</v>
      </c>
      <c r="E589" s="8">
        <v>141.86060000000003</v>
      </c>
      <c r="F589" s="8">
        <v>8825.1296399999992</v>
      </c>
      <c r="G589" s="8">
        <v>11967.844139999999</v>
      </c>
      <c r="H589" s="8">
        <f>+'Current &amp; Proposed Revenues'!D589*1.08+'Current &amp; Proposed Revenues'!F589*8.54</f>
        <v>8631.5680199999988</v>
      </c>
      <c r="I589" s="8">
        <f>(+'Current &amp; Proposed Revenues'!D589*0.79+'Current &amp; Proposed Revenues'!F589*2.14+'Current Revenues &amp; Distribution'!C589+'Current Revenues &amp; Distribution'!E589)*0.8</f>
        <v>2669.020896</v>
      </c>
      <c r="J589" s="8">
        <f>(+'Current &amp; Proposed Revenues'!D589*0.79+'Current &amp; Proposed Revenues'!F589*2.14+'Current Revenues &amp; Distribution'!C589+'Current Revenues &amp; Distribution'!E589)*0.2</f>
        <v>667.255224</v>
      </c>
      <c r="K589" s="8">
        <f t="shared" si="34"/>
        <v>11967.844139999999</v>
      </c>
    </row>
    <row r="590" spans="1:11" outlineLevel="2" x14ac:dyDescent="0.25">
      <c r="A590" s="1" t="s">
        <v>530</v>
      </c>
      <c r="B590" s="1" t="s">
        <v>539</v>
      </c>
      <c r="C590" s="8">
        <v>74.204700000000003</v>
      </c>
      <c r="D590" s="8">
        <v>2686.4232999999999</v>
      </c>
      <c r="E590" s="8">
        <v>0</v>
      </c>
      <c r="F590" s="8">
        <v>9592.2420000000002</v>
      </c>
      <c r="G590" s="8">
        <v>12352.869999999999</v>
      </c>
      <c r="H590" s="8">
        <f>+'Current &amp; Proposed Revenues'!D590*1.08+'Current &amp; Proposed Revenues'!F590*8.54</f>
        <v>9221.7181999999993</v>
      </c>
      <c r="I590" s="8">
        <f>(+'Current &amp; Proposed Revenues'!D590*0.79+'Current &amp; Proposed Revenues'!F590*2.14+'Current Revenues &amp; Distribution'!C590+'Current Revenues &amp; Distribution'!E590)*0.8</f>
        <v>2504.9214400000005</v>
      </c>
      <c r="J590" s="8">
        <f>(+'Current &amp; Proposed Revenues'!D590*0.79+'Current &amp; Proposed Revenues'!F590*2.14+'Current Revenues &amp; Distribution'!C590+'Current Revenues &amp; Distribution'!E590)*0.2</f>
        <v>626.23036000000013</v>
      </c>
      <c r="K590" s="8">
        <f t="shared" si="34"/>
        <v>12352.869999999999</v>
      </c>
    </row>
    <row r="591" spans="1:11" outlineLevel="2" x14ac:dyDescent="0.25">
      <c r="A591" s="1" t="s">
        <v>530</v>
      </c>
      <c r="B591" s="1" t="s">
        <v>540</v>
      </c>
      <c r="C591" s="8">
        <v>193.155</v>
      </c>
      <c r="D591" s="8">
        <v>2134.6237000000001</v>
      </c>
      <c r="E591" s="8">
        <v>94.160000000000011</v>
      </c>
      <c r="F591" s="8">
        <v>4090.6535999999996</v>
      </c>
      <c r="G591" s="8">
        <v>6512.5923000000003</v>
      </c>
      <c r="H591" s="8">
        <f>+'Current &amp; Proposed Revenues'!D591*1.08+'Current &amp; Proposed Revenues'!F591*8.54</f>
        <v>4503.8215999999993</v>
      </c>
      <c r="I591" s="8">
        <f>(+'Current &amp; Proposed Revenues'!D591*0.79+'Current &amp; Proposed Revenues'!F591*2.14+'Current Revenues &amp; Distribution'!C591+'Current Revenues &amp; Distribution'!E591)*0.8</f>
        <v>1607.01656</v>
      </c>
      <c r="J591" s="8">
        <f>(+'Current &amp; Proposed Revenues'!D591*0.79+'Current &amp; Proposed Revenues'!F591*2.14+'Current Revenues &amp; Distribution'!C591+'Current Revenues &amp; Distribution'!E591)*0.2</f>
        <v>401.75414000000001</v>
      </c>
      <c r="K591" s="8">
        <f t="shared" si="34"/>
        <v>6512.5922999999993</v>
      </c>
    </row>
    <row r="592" spans="1:11" outlineLevel="2" x14ac:dyDescent="0.25">
      <c r="A592" s="1" t="s">
        <v>530</v>
      </c>
      <c r="B592" s="1" t="s">
        <v>541</v>
      </c>
      <c r="C592" s="8">
        <v>42.746900000000004</v>
      </c>
      <c r="D592" s="8">
        <v>3550.4194000000002</v>
      </c>
      <c r="E592" s="8">
        <v>231.47738000000001</v>
      </c>
      <c r="F592" s="8">
        <v>8136.130799999999</v>
      </c>
      <c r="G592" s="8">
        <v>11960.77448</v>
      </c>
      <c r="H592" s="8">
        <f>+'Current &amp; Proposed Revenues'!D592*1.08+'Current &amp; Proposed Revenues'!F592*8.54</f>
        <v>8556.3669999999984</v>
      </c>
      <c r="I592" s="8">
        <f>(+'Current &amp; Proposed Revenues'!D592*0.79+'Current &amp; Proposed Revenues'!F592*2.14+'Current Revenues &amp; Distribution'!C592+'Current Revenues &amp; Distribution'!E592)*0.8</f>
        <v>2723.5259839999999</v>
      </c>
      <c r="J592" s="8">
        <f>(+'Current &amp; Proposed Revenues'!D592*0.79+'Current &amp; Proposed Revenues'!F592*2.14+'Current Revenues &amp; Distribution'!C592+'Current Revenues &amp; Distribution'!E592)*0.2</f>
        <v>680.88149599999997</v>
      </c>
      <c r="K592" s="8">
        <f t="shared" si="34"/>
        <v>11960.774479999998</v>
      </c>
    </row>
    <row r="593" spans="1:11" outlineLevel="2" x14ac:dyDescent="0.25">
      <c r="A593" s="1" t="s">
        <v>530</v>
      </c>
      <c r="B593" s="1" t="s">
        <v>542</v>
      </c>
      <c r="C593" s="8">
        <v>60.841850000000001</v>
      </c>
      <c r="D593" s="8">
        <v>736.78000000000009</v>
      </c>
      <c r="E593" s="8">
        <v>568.83339999999998</v>
      </c>
      <c r="F593" s="8">
        <v>6835.4135999999999</v>
      </c>
      <c r="G593" s="8">
        <v>8201.8688499999989</v>
      </c>
      <c r="H593" s="8">
        <f>+'Current &amp; Proposed Revenues'!D593*1.08+'Current &amp; Proposed Revenues'!F593*8.54</f>
        <v>5891.2907999999998</v>
      </c>
      <c r="I593" s="8">
        <f>(+'Current &amp; Proposed Revenues'!D593*0.79+'Current &amp; Proposed Revenues'!F593*2.14+'Current Revenues &amp; Distribution'!C593+'Current Revenues &amp; Distribution'!E593)*0.8</f>
        <v>1848.4624400000002</v>
      </c>
      <c r="J593" s="8">
        <f>(+'Current &amp; Proposed Revenues'!D593*0.79+'Current &amp; Proposed Revenues'!F593*2.14+'Current Revenues &amp; Distribution'!C593+'Current Revenues &amp; Distribution'!E593)*0.2</f>
        <v>462.11561000000006</v>
      </c>
      <c r="K593" s="8">
        <f t="shared" si="34"/>
        <v>8201.8688500000007</v>
      </c>
    </row>
    <row r="594" spans="1:11" outlineLevel="2" x14ac:dyDescent="0.25">
      <c r="A594" s="1" t="s">
        <v>530</v>
      </c>
      <c r="B594" s="1" t="s">
        <v>543</v>
      </c>
      <c r="C594" s="8">
        <v>0</v>
      </c>
      <c r="D594" s="8">
        <v>0</v>
      </c>
      <c r="E594" s="8">
        <v>0</v>
      </c>
      <c r="F594" s="8">
        <v>566.04</v>
      </c>
      <c r="G594" s="8">
        <v>566.04</v>
      </c>
      <c r="H594" s="8">
        <f>+'Current &amp; Proposed Revenues'!D594*1.08+'Current &amp; Proposed Revenues'!F594*8.54</f>
        <v>452.61999999999995</v>
      </c>
      <c r="I594" s="8">
        <f>(+'Current &amp; Proposed Revenues'!D594*0.79+'Current &amp; Proposed Revenues'!F594*2.14+'Current Revenues &amp; Distribution'!C594+'Current Revenues &amp; Distribution'!E594)*0.8</f>
        <v>90.736000000000004</v>
      </c>
      <c r="J594" s="8">
        <f>(+'Current &amp; Proposed Revenues'!D594*0.79+'Current &amp; Proposed Revenues'!F594*2.14+'Current Revenues &amp; Distribution'!C594+'Current Revenues &amp; Distribution'!E594)*0.2</f>
        <v>22.684000000000001</v>
      </c>
      <c r="K594" s="8">
        <f t="shared" si="34"/>
        <v>566.04</v>
      </c>
    </row>
    <row r="595" spans="1:11" outlineLevel="2" x14ac:dyDescent="0.25">
      <c r="A595" s="1" t="s">
        <v>530</v>
      </c>
      <c r="B595" s="1" t="s">
        <v>439</v>
      </c>
      <c r="C595" s="8">
        <v>153.5523</v>
      </c>
      <c r="D595" s="8">
        <v>4013.9924000000001</v>
      </c>
      <c r="E595" s="8">
        <v>38.520000000000003</v>
      </c>
      <c r="F595" s="8">
        <v>8255.1059999999998</v>
      </c>
      <c r="G595" s="8">
        <v>12461.170700000001</v>
      </c>
      <c r="H595" s="8">
        <f>+'Current &amp; Proposed Revenues'!D595*1.08+'Current &amp; Proposed Revenues'!F595*8.54</f>
        <v>8919.2345999999998</v>
      </c>
      <c r="I595" s="8">
        <f>(+'Current &amp; Proposed Revenues'!D595*0.79+'Current &amp; Proposed Revenues'!F595*2.14+'Current Revenues &amp; Distribution'!C595+'Current Revenues &amp; Distribution'!E595)*0.8</f>
        <v>2833.5488800000003</v>
      </c>
      <c r="J595" s="8">
        <f>(+'Current &amp; Proposed Revenues'!D595*0.79+'Current &amp; Proposed Revenues'!F595*2.14+'Current Revenues &amp; Distribution'!C595+'Current Revenues &amp; Distribution'!E595)*0.2</f>
        <v>708.38722000000007</v>
      </c>
      <c r="K595" s="8">
        <f t="shared" si="34"/>
        <v>12461.170700000001</v>
      </c>
    </row>
    <row r="596" spans="1:11" outlineLevel="2" x14ac:dyDescent="0.25">
      <c r="A596" s="1" t="s">
        <v>530</v>
      </c>
      <c r="B596" s="1" t="s">
        <v>544</v>
      </c>
      <c r="C596" s="8">
        <v>441.79170000000005</v>
      </c>
      <c r="D596" s="8">
        <v>3450.5988000000002</v>
      </c>
      <c r="E596" s="8">
        <v>419.44</v>
      </c>
      <c r="F596" s="8">
        <v>22731.984840000001</v>
      </c>
      <c r="G596" s="8">
        <v>27043.815340000001</v>
      </c>
      <c r="H596" s="8">
        <f>+'Current &amp; Proposed Revenues'!D596*1.08+'Current &amp; Proposed Revenues'!F596*8.54</f>
        <v>20169.933219999999</v>
      </c>
      <c r="I596" s="8">
        <f>(+'Current &amp; Proposed Revenues'!D596*0.79+'Current &amp; Proposed Revenues'!F596*2.14+'Current Revenues &amp; Distribution'!C596+'Current Revenues &amp; Distribution'!E596)*0.8</f>
        <v>5499.1056960000005</v>
      </c>
      <c r="J596" s="8">
        <f>(+'Current &amp; Proposed Revenues'!D596*0.79+'Current &amp; Proposed Revenues'!F596*2.14+'Current Revenues &amp; Distribution'!C596+'Current Revenues &amp; Distribution'!E596)*0.2</f>
        <v>1374.7764240000001</v>
      </c>
      <c r="K596" s="8">
        <f t="shared" si="34"/>
        <v>27043.815339999997</v>
      </c>
    </row>
    <row r="597" spans="1:11" outlineLevel="2" x14ac:dyDescent="0.25">
      <c r="A597" s="1" t="s">
        <v>530</v>
      </c>
      <c r="B597" s="1" t="s">
        <v>545</v>
      </c>
      <c r="C597" s="8">
        <v>48.980000000000004</v>
      </c>
      <c r="D597" s="8">
        <v>2810.1986000000002</v>
      </c>
      <c r="E597" s="8">
        <v>0</v>
      </c>
      <c r="F597" s="8">
        <v>7486.6799999999994</v>
      </c>
      <c r="G597" s="8">
        <v>10345.8586</v>
      </c>
      <c r="H597" s="8">
        <f>+'Current &amp; Proposed Revenues'!D597*1.08+'Current &amp; Proposed Revenues'!F597*8.54</f>
        <v>7609.5423999999994</v>
      </c>
      <c r="I597" s="8">
        <f>(+'Current &amp; Proposed Revenues'!D597*0.79+'Current &amp; Proposed Revenues'!F597*2.14+'Current Revenues &amp; Distribution'!C597+'Current Revenues &amp; Distribution'!E597)*0.8</f>
        <v>2189.0529600000004</v>
      </c>
      <c r="J597" s="8">
        <f>(+'Current &amp; Proposed Revenues'!D597*0.79+'Current &amp; Proposed Revenues'!F597*2.14+'Current Revenues &amp; Distribution'!C597+'Current Revenues &amp; Distribution'!E597)*0.2</f>
        <v>547.26324000000011</v>
      </c>
      <c r="K597" s="8">
        <f t="shared" si="34"/>
        <v>10345.8586</v>
      </c>
    </row>
    <row r="598" spans="1:11" outlineLevel="2" x14ac:dyDescent="0.25">
      <c r="A598" s="1" t="s">
        <v>530</v>
      </c>
      <c r="B598" s="1" t="s">
        <v>546</v>
      </c>
      <c r="C598" s="8">
        <v>270.18</v>
      </c>
      <c r="D598" s="8">
        <v>3196.0731000000005</v>
      </c>
      <c r="E598" s="8">
        <v>256.8</v>
      </c>
      <c r="F598" s="8">
        <v>9606.72408</v>
      </c>
      <c r="G598" s="8">
        <v>13329.777180000001</v>
      </c>
      <c r="H598" s="8">
        <f>+'Current &amp; Proposed Revenues'!D598*1.08+'Current &amp; Proposed Revenues'!F598*8.54</f>
        <v>9527.6416399999998</v>
      </c>
      <c r="I598" s="8">
        <f>(+'Current &amp; Proposed Revenues'!D598*0.79+'Current &amp; Proposed Revenues'!F598*2.14+'Current Revenues &amp; Distribution'!C598+'Current Revenues &amp; Distribution'!E598)*0.8</f>
        <v>3041.7084320000004</v>
      </c>
      <c r="J598" s="8">
        <f>(+'Current &amp; Proposed Revenues'!D598*0.79+'Current &amp; Proposed Revenues'!F598*2.14+'Current Revenues &amp; Distribution'!C598+'Current Revenues &amp; Distribution'!E598)*0.2</f>
        <v>760.42710800000009</v>
      </c>
      <c r="K598" s="8">
        <f t="shared" si="34"/>
        <v>13329.777180000001</v>
      </c>
    </row>
    <row r="599" spans="1:11" outlineLevel="2" x14ac:dyDescent="0.25">
      <c r="A599" s="1" t="s">
        <v>530</v>
      </c>
      <c r="B599" s="1" t="s">
        <v>547</v>
      </c>
      <c r="C599" s="8">
        <v>38.71</v>
      </c>
      <c r="D599" s="8">
        <v>4494.8161500000006</v>
      </c>
      <c r="E599" s="8">
        <v>0</v>
      </c>
      <c r="F599" s="8">
        <v>9986.4301199999991</v>
      </c>
      <c r="G599" s="8">
        <v>14519.956269999999</v>
      </c>
      <c r="H599" s="8">
        <f>+'Current &amp; Proposed Revenues'!D599*1.08+'Current &amp; Proposed Revenues'!F599*8.54</f>
        <v>10581.340459999999</v>
      </c>
      <c r="I599" s="8">
        <f>(+'Current &amp; Proposed Revenues'!D599*0.79+'Current &amp; Proposed Revenues'!F599*2.14+'Current Revenues &amp; Distribution'!C599+'Current Revenues &amp; Distribution'!E599)*0.8</f>
        <v>3150.8926480000005</v>
      </c>
      <c r="J599" s="8">
        <f>(+'Current &amp; Proposed Revenues'!D599*0.79+'Current &amp; Proposed Revenues'!F599*2.14+'Current Revenues &amp; Distribution'!C599+'Current Revenues &amp; Distribution'!E599)*0.2</f>
        <v>787.72316200000012</v>
      </c>
      <c r="K599" s="8">
        <f t="shared" si="34"/>
        <v>14519.956270000001</v>
      </c>
    </row>
    <row r="600" spans="1:11" outlineLevel="2" x14ac:dyDescent="0.25">
      <c r="A600" s="1" t="s">
        <v>530</v>
      </c>
      <c r="B600" s="1" t="s">
        <v>349</v>
      </c>
      <c r="C600" s="8">
        <v>22.91</v>
      </c>
      <c r="D600" s="8">
        <v>2070.6509999999998</v>
      </c>
      <c r="E600" s="8">
        <v>51.36</v>
      </c>
      <c r="F600" s="8">
        <v>10360.5612</v>
      </c>
      <c r="G600" s="8">
        <v>12505.4822</v>
      </c>
      <c r="H600" s="8">
        <f>+'Current &amp; Proposed Revenues'!D600*1.08+'Current &amp; Proposed Revenues'!F600*8.54</f>
        <v>9480.4525999999987</v>
      </c>
      <c r="I600" s="8">
        <f>(+'Current &amp; Proposed Revenues'!D600*0.79+'Current &amp; Proposed Revenues'!F600*2.14+'Current Revenues &amp; Distribution'!C600+'Current Revenues &amp; Distribution'!E600)*0.8</f>
        <v>2420.0236800000002</v>
      </c>
      <c r="J600" s="8">
        <f>(+'Current &amp; Proposed Revenues'!D600*0.79+'Current &amp; Proposed Revenues'!F600*2.14+'Current Revenues &amp; Distribution'!C600+'Current Revenues &amp; Distribution'!E600)*0.2</f>
        <v>605.00592000000006</v>
      </c>
      <c r="K600" s="8">
        <f t="shared" si="34"/>
        <v>12505.482199999999</v>
      </c>
    </row>
    <row r="601" spans="1:11" outlineLevel="2" x14ac:dyDescent="0.25">
      <c r="A601" s="1" t="s">
        <v>530</v>
      </c>
      <c r="B601" s="1" t="s">
        <v>548</v>
      </c>
      <c r="C601" s="8">
        <v>116.3275</v>
      </c>
      <c r="D601" s="8">
        <v>1692.9110000000001</v>
      </c>
      <c r="E601" s="8">
        <v>0</v>
      </c>
      <c r="F601" s="8">
        <v>3877.8011999999994</v>
      </c>
      <c r="G601" s="8">
        <v>5687.0396999999994</v>
      </c>
      <c r="H601" s="8">
        <f>+'Current &amp; Proposed Revenues'!D601*1.08+'Current &amp; Proposed Revenues'!F601*8.54</f>
        <v>4078.5125999999996</v>
      </c>
      <c r="I601" s="8">
        <f>(+'Current &amp; Proposed Revenues'!D601*0.79+'Current &amp; Proposed Revenues'!F601*2.14+'Current Revenues &amp; Distribution'!C601+'Current Revenues &amp; Distribution'!E601)*0.8</f>
        <v>1286.82168</v>
      </c>
      <c r="J601" s="8">
        <f>(+'Current &amp; Proposed Revenues'!D601*0.79+'Current &amp; Proposed Revenues'!F601*2.14+'Current Revenues &amp; Distribution'!C601+'Current Revenues &amp; Distribution'!E601)*0.2</f>
        <v>321.70542</v>
      </c>
      <c r="K601" s="8">
        <f t="shared" si="34"/>
        <v>5687.0396999999994</v>
      </c>
    </row>
    <row r="602" spans="1:11" outlineLevel="1" x14ac:dyDescent="0.25">
      <c r="A602" s="23" t="s">
        <v>1245</v>
      </c>
      <c r="B602" s="22"/>
      <c r="C602" s="8">
        <f t="shared" ref="C602:K602" si="37">SUBTOTAL(9,C582:C601)</f>
        <v>5518.9913500000002</v>
      </c>
      <c r="D602" s="8">
        <f t="shared" si="37"/>
        <v>48249.711949999997</v>
      </c>
      <c r="E602" s="8">
        <f t="shared" si="37"/>
        <v>3556.8019800000006</v>
      </c>
      <c r="F602" s="8">
        <f t="shared" si="37"/>
        <v>168613.76807999998</v>
      </c>
      <c r="G602" s="8">
        <f t="shared" si="37"/>
        <v>225939.27335999999</v>
      </c>
      <c r="H602" s="8">
        <f t="shared" si="37"/>
        <v>162694.00703999997</v>
      </c>
      <c r="I602" s="8">
        <f t="shared" si="37"/>
        <v>50596.213056000008</v>
      </c>
      <c r="J602" s="8">
        <f t="shared" si="37"/>
        <v>12649.053264000002</v>
      </c>
      <c r="K602" s="8">
        <f t="shared" si="37"/>
        <v>225939.27335999999</v>
      </c>
    </row>
    <row r="603" spans="1:11" outlineLevel="2" x14ac:dyDescent="0.25">
      <c r="A603" s="1" t="s">
        <v>549</v>
      </c>
      <c r="B603" s="1" t="s">
        <v>550</v>
      </c>
      <c r="C603" s="8">
        <v>0</v>
      </c>
      <c r="D603" s="8">
        <v>187</v>
      </c>
      <c r="E603" s="8">
        <v>0</v>
      </c>
      <c r="F603" s="8">
        <v>170.88</v>
      </c>
      <c r="G603" s="8">
        <v>357.88</v>
      </c>
      <c r="H603" s="8">
        <f>+'Current &amp; Proposed Revenues'!D603*1.08+'Current &amp; Proposed Revenues'!F603*8.54</f>
        <v>244.64</v>
      </c>
      <c r="I603" s="8">
        <f>(+'Current &amp; Proposed Revenues'!D603*0.79+'Current &amp; Proposed Revenues'!F603*2.14+'Current Revenues &amp; Distribution'!C603+'Current Revenues &amp; Distribution'!E603)*0.8</f>
        <v>90.592000000000013</v>
      </c>
      <c r="J603" s="8">
        <f>(+'Current &amp; Proposed Revenues'!D603*0.79+'Current &amp; Proposed Revenues'!F603*2.14+'Current Revenues &amp; Distribution'!C603+'Current Revenues &amp; Distribution'!E603)*0.2</f>
        <v>22.648000000000003</v>
      </c>
      <c r="K603" s="8">
        <f t="shared" si="34"/>
        <v>357.88</v>
      </c>
    </row>
    <row r="604" spans="1:11" outlineLevel="2" x14ac:dyDescent="0.25">
      <c r="A604" s="1" t="s">
        <v>549</v>
      </c>
      <c r="B604" s="1" t="s">
        <v>551</v>
      </c>
      <c r="C604" s="8">
        <v>0</v>
      </c>
      <c r="D604" s="8">
        <v>43.010000000000005</v>
      </c>
      <c r="E604" s="8">
        <v>0</v>
      </c>
      <c r="F604" s="8">
        <v>1324.32</v>
      </c>
      <c r="G604" s="8">
        <v>1367.33</v>
      </c>
      <c r="H604" s="8">
        <f>+'Current &amp; Proposed Revenues'!D604*1.08+'Current &amp; Proposed Revenues'!F604*8.54</f>
        <v>1083.7999999999997</v>
      </c>
      <c r="I604" s="8">
        <f>(+'Current &amp; Proposed Revenues'!D604*0.79+'Current &amp; Proposed Revenues'!F604*2.14+'Current Revenues &amp; Distribution'!C604+'Current Revenues &amp; Distribution'!E604)*0.8</f>
        <v>226.82400000000004</v>
      </c>
      <c r="J604" s="8">
        <f>(+'Current &amp; Proposed Revenues'!D604*0.79+'Current &amp; Proposed Revenues'!F604*2.14+'Current Revenues &amp; Distribution'!C604+'Current Revenues &amp; Distribution'!E604)*0.2</f>
        <v>56.70600000000001</v>
      </c>
      <c r="K604" s="8">
        <f t="shared" si="34"/>
        <v>1367.3299999999997</v>
      </c>
    </row>
    <row r="605" spans="1:11" outlineLevel="2" x14ac:dyDescent="0.25">
      <c r="A605" s="1" t="s">
        <v>549</v>
      </c>
      <c r="B605" s="1" t="s">
        <v>445</v>
      </c>
      <c r="C605" s="8">
        <v>0</v>
      </c>
      <c r="D605" s="8">
        <v>187.89760000000001</v>
      </c>
      <c r="E605" s="8">
        <v>0</v>
      </c>
      <c r="F605" s="8">
        <v>320.39999999999998</v>
      </c>
      <c r="G605" s="8">
        <v>508.29759999999999</v>
      </c>
      <c r="H605" s="8">
        <f>+'Current &amp; Proposed Revenues'!D605*1.08+'Current &amp; Proposed Revenues'!F605*8.54</f>
        <v>364.71839999999997</v>
      </c>
      <c r="I605" s="8">
        <f>(+'Current &amp; Proposed Revenues'!D605*0.79+'Current &amp; Proposed Revenues'!F605*2.14+'Current Revenues &amp; Distribution'!C605+'Current Revenues &amp; Distribution'!E605)*0.8</f>
        <v>114.86336000000001</v>
      </c>
      <c r="J605" s="8">
        <f>(+'Current &amp; Proposed Revenues'!D605*0.79+'Current &amp; Proposed Revenues'!F605*2.14+'Current Revenues &amp; Distribution'!C605+'Current Revenues &amp; Distribution'!E605)*0.2</f>
        <v>28.715840000000004</v>
      </c>
      <c r="K605" s="8">
        <f t="shared" si="34"/>
        <v>508.29759999999999</v>
      </c>
    </row>
    <row r="606" spans="1:11" outlineLevel="2" x14ac:dyDescent="0.25">
      <c r="A606" s="1" t="s">
        <v>549</v>
      </c>
      <c r="B606" s="1" t="s">
        <v>552</v>
      </c>
      <c r="C606" s="8">
        <v>0</v>
      </c>
      <c r="D606" s="8">
        <v>35.53</v>
      </c>
      <c r="E606" s="8">
        <v>0</v>
      </c>
      <c r="F606" s="8">
        <v>138.84</v>
      </c>
      <c r="G606" s="8">
        <v>174.37</v>
      </c>
      <c r="H606" s="8">
        <f>+'Current &amp; Proposed Revenues'!D606*1.08+'Current &amp; Proposed Revenues'!F606*8.54</f>
        <v>131.54</v>
      </c>
      <c r="I606" s="8">
        <f>(+'Current &amp; Proposed Revenues'!D606*0.79+'Current &amp; Proposed Revenues'!F606*2.14+'Current Revenues &amp; Distribution'!C606+'Current Revenues &amp; Distribution'!E606)*0.8</f>
        <v>34.264000000000003</v>
      </c>
      <c r="J606" s="8">
        <f>(+'Current &amp; Proposed Revenues'!D606*0.79+'Current &amp; Proposed Revenues'!F606*2.14+'Current Revenues &amp; Distribution'!C606+'Current Revenues &amp; Distribution'!E606)*0.2</f>
        <v>8.5660000000000007</v>
      </c>
      <c r="K606" s="8">
        <f t="shared" si="34"/>
        <v>174.37</v>
      </c>
    </row>
    <row r="607" spans="1:11" outlineLevel="2" x14ac:dyDescent="0.25">
      <c r="A607" s="1" t="s">
        <v>549</v>
      </c>
      <c r="B607" s="1" t="s">
        <v>553</v>
      </c>
      <c r="C607" s="8">
        <v>0</v>
      </c>
      <c r="D607" s="8">
        <v>110.33000000000001</v>
      </c>
      <c r="E607" s="8">
        <v>0</v>
      </c>
      <c r="F607" s="8">
        <v>437.88</v>
      </c>
      <c r="G607" s="8">
        <v>548.21</v>
      </c>
      <c r="H607" s="8">
        <f>+'Current &amp; Proposed Revenues'!D607*1.08+'Current &amp; Proposed Revenues'!F607*8.54</f>
        <v>413.86</v>
      </c>
      <c r="I607" s="8">
        <f>(+'Current &amp; Proposed Revenues'!D607*0.79+'Current &amp; Proposed Revenues'!F607*2.14+'Current Revenues &amp; Distribution'!C607+'Current Revenues &amp; Distribution'!E607)*0.8</f>
        <v>107.48000000000002</v>
      </c>
      <c r="J607" s="8">
        <f>(+'Current &amp; Proposed Revenues'!D607*0.79+'Current &amp; Proposed Revenues'!F607*2.14+'Current Revenues &amp; Distribution'!C607+'Current Revenues &amp; Distribution'!E607)*0.2</f>
        <v>26.870000000000005</v>
      </c>
      <c r="K607" s="8">
        <f t="shared" si="34"/>
        <v>548.21</v>
      </c>
    </row>
    <row r="608" spans="1:11" outlineLevel="2" x14ac:dyDescent="0.25">
      <c r="A608" s="1" t="s">
        <v>549</v>
      </c>
      <c r="B608" s="1" t="s">
        <v>554</v>
      </c>
      <c r="C608" s="8">
        <v>0</v>
      </c>
      <c r="D608" s="8">
        <v>117.81</v>
      </c>
      <c r="E608" s="8">
        <v>0</v>
      </c>
      <c r="F608" s="8">
        <v>0</v>
      </c>
      <c r="G608" s="8">
        <v>117.81</v>
      </c>
      <c r="H608" s="8">
        <f>+'Current &amp; Proposed Revenues'!D608*1.08+'Current &amp; Proposed Revenues'!F608*8.54</f>
        <v>68.040000000000006</v>
      </c>
      <c r="I608" s="8">
        <f>(+'Current &amp; Proposed Revenues'!D608*0.79+'Current &amp; Proposed Revenues'!F608*2.14+'Current Revenues &amp; Distribution'!C608+'Current Revenues &amp; Distribution'!E608)*0.8</f>
        <v>39.816000000000003</v>
      </c>
      <c r="J608" s="8">
        <f>(+'Current &amp; Proposed Revenues'!D608*0.79+'Current &amp; Proposed Revenues'!F608*2.14+'Current Revenues &amp; Distribution'!C608+'Current Revenues &amp; Distribution'!E608)*0.2</f>
        <v>9.9540000000000006</v>
      </c>
      <c r="K608" s="8">
        <f t="shared" si="34"/>
        <v>117.81</v>
      </c>
    </row>
    <row r="609" spans="1:11" outlineLevel="2" x14ac:dyDescent="0.25">
      <c r="A609" s="1" t="s">
        <v>549</v>
      </c>
      <c r="B609" s="1" t="s">
        <v>555</v>
      </c>
      <c r="C609" s="8">
        <v>0</v>
      </c>
      <c r="D609" s="8">
        <v>71.06</v>
      </c>
      <c r="E609" s="8">
        <v>0</v>
      </c>
      <c r="F609" s="8">
        <v>0</v>
      </c>
      <c r="G609" s="8">
        <v>71.06</v>
      </c>
      <c r="H609" s="8">
        <f>+'Current &amp; Proposed Revenues'!D609*1.08+'Current &amp; Proposed Revenues'!F609*8.54</f>
        <v>41.040000000000006</v>
      </c>
      <c r="I609" s="8">
        <f>(+'Current &amp; Proposed Revenues'!D609*0.79+'Current &amp; Proposed Revenues'!F609*2.14+'Current Revenues &amp; Distribution'!C609+'Current Revenues &amp; Distribution'!E609)*0.8</f>
        <v>24.016000000000005</v>
      </c>
      <c r="J609" s="8">
        <f>(+'Current &amp; Proposed Revenues'!D609*0.79+'Current &amp; Proposed Revenues'!F609*2.14+'Current Revenues &amp; Distribution'!C609+'Current Revenues &amp; Distribution'!E609)*0.2</f>
        <v>6.0040000000000013</v>
      </c>
      <c r="K609" s="8">
        <f t="shared" si="34"/>
        <v>71.060000000000016</v>
      </c>
    </row>
    <row r="610" spans="1:11" outlineLevel="2" x14ac:dyDescent="0.25">
      <c r="A610" s="1" t="s">
        <v>549</v>
      </c>
      <c r="B610" s="1" t="s">
        <v>556</v>
      </c>
      <c r="C610" s="8">
        <v>0</v>
      </c>
      <c r="D610" s="8">
        <v>173.91</v>
      </c>
      <c r="E610" s="8">
        <v>0</v>
      </c>
      <c r="F610" s="8">
        <v>747.6</v>
      </c>
      <c r="G610" s="8">
        <v>921.51</v>
      </c>
      <c r="H610" s="8">
        <f>+'Current &amp; Proposed Revenues'!D610*1.08+'Current &amp; Proposed Revenues'!F610*8.54</f>
        <v>698.24</v>
      </c>
      <c r="I610" s="8">
        <f>(+'Current &amp; Proposed Revenues'!D610*0.79+'Current &amp; Proposed Revenues'!F610*2.14+'Current Revenues &amp; Distribution'!C610+'Current Revenues &amp; Distribution'!E610)*0.8</f>
        <v>178.61600000000001</v>
      </c>
      <c r="J610" s="8">
        <f>(+'Current &amp; Proposed Revenues'!D610*0.79+'Current &amp; Proposed Revenues'!F610*2.14+'Current Revenues &amp; Distribution'!C610+'Current Revenues &amp; Distribution'!E610)*0.2</f>
        <v>44.654000000000003</v>
      </c>
      <c r="K610" s="8">
        <f t="shared" ref="K610:K678" si="38">SUM(H610:J610)</f>
        <v>921.51</v>
      </c>
    </row>
    <row r="611" spans="1:11" outlineLevel="1" x14ac:dyDescent="0.25">
      <c r="A611" s="23" t="s">
        <v>1244</v>
      </c>
      <c r="B611" s="22"/>
      <c r="C611" s="8">
        <f t="shared" ref="C611:K611" si="39">SUBTOTAL(9,C603:C610)</f>
        <v>0</v>
      </c>
      <c r="D611" s="8">
        <f t="shared" si="39"/>
        <v>926.54759999999999</v>
      </c>
      <c r="E611" s="8">
        <f t="shared" si="39"/>
        <v>0</v>
      </c>
      <c r="F611" s="8">
        <f t="shared" si="39"/>
        <v>3139.9199999999996</v>
      </c>
      <c r="G611" s="8">
        <f t="shared" si="39"/>
        <v>4066.4675999999999</v>
      </c>
      <c r="H611" s="8">
        <f t="shared" si="39"/>
        <v>3045.8783999999996</v>
      </c>
      <c r="I611" s="8">
        <f t="shared" si="39"/>
        <v>816.47136000000012</v>
      </c>
      <c r="J611" s="8">
        <f t="shared" si="39"/>
        <v>204.11784000000003</v>
      </c>
      <c r="K611" s="8">
        <f t="shared" si="39"/>
        <v>4066.467599999999</v>
      </c>
    </row>
    <row r="612" spans="1:11" outlineLevel="2" x14ac:dyDescent="0.25">
      <c r="A612" s="1" t="s">
        <v>557</v>
      </c>
      <c r="B612" s="1" t="s">
        <v>558</v>
      </c>
      <c r="C612" s="8">
        <v>54.510000000000005</v>
      </c>
      <c r="D612" s="8">
        <v>927.29560000000004</v>
      </c>
      <c r="E612" s="8">
        <v>0</v>
      </c>
      <c r="F612" s="8">
        <v>5200.4124000000002</v>
      </c>
      <c r="G612" s="8">
        <v>6182.2179999999998</v>
      </c>
      <c r="H612" s="8">
        <f>+'Current &amp; Proposed Revenues'!D612*1.08+'Current &amp; Proposed Revenues'!F612*8.54</f>
        <v>4693.9326000000001</v>
      </c>
      <c r="I612" s="8">
        <f>(+'Current &amp; Proposed Revenues'!D612*0.79+'Current &amp; Proposed Revenues'!F612*2.14+'Current Revenues &amp; Distribution'!C612+'Current Revenues &amp; Distribution'!E612)*0.8</f>
        <v>1190.6283200000003</v>
      </c>
      <c r="J612" s="8">
        <f>(+'Current &amp; Proposed Revenues'!D612*0.79+'Current &amp; Proposed Revenues'!F612*2.14+'Current Revenues &amp; Distribution'!C612+'Current Revenues &amp; Distribution'!E612)*0.2</f>
        <v>297.65708000000006</v>
      </c>
      <c r="K612" s="8">
        <f t="shared" si="38"/>
        <v>6182.2179999999998</v>
      </c>
    </row>
    <row r="613" spans="1:11" outlineLevel="2" x14ac:dyDescent="0.25">
      <c r="A613" s="1" t="s">
        <v>557</v>
      </c>
      <c r="B613" s="1" t="s">
        <v>559</v>
      </c>
      <c r="C613" s="8">
        <v>0</v>
      </c>
      <c r="D613" s="8">
        <v>74.800000000000011</v>
      </c>
      <c r="E613" s="8">
        <v>0</v>
      </c>
      <c r="F613" s="8">
        <v>236.02800000000002</v>
      </c>
      <c r="G613" s="8">
        <v>310.82800000000003</v>
      </c>
      <c r="H613" s="8">
        <f>+'Current &amp; Proposed Revenues'!D613*1.08+'Current &amp; Proposed Revenues'!F613*8.54</f>
        <v>231.93399999999997</v>
      </c>
      <c r="I613" s="8">
        <f>(+'Current &amp; Proposed Revenues'!D613*0.79+'Current &amp; Proposed Revenues'!F613*2.14+'Current Revenues &amp; Distribution'!C613+'Current Revenues &amp; Distribution'!E613)*0.8</f>
        <v>63.115200000000009</v>
      </c>
      <c r="J613" s="8">
        <f>(+'Current &amp; Proposed Revenues'!D613*0.79+'Current &amp; Proposed Revenues'!F613*2.14+'Current Revenues &amp; Distribution'!C613+'Current Revenues &amp; Distribution'!E613)*0.2</f>
        <v>15.778800000000002</v>
      </c>
      <c r="K613" s="8">
        <f t="shared" si="38"/>
        <v>310.82799999999997</v>
      </c>
    </row>
    <row r="614" spans="1:11" outlineLevel="2" x14ac:dyDescent="0.25">
      <c r="A614" s="1" t="s">
        <v>557</v>
      </c>
      <c r="B614" s="1" t="s">
        <v>560</v>
      </c>
      <c r="C614" s="8">
        <v>60.830000000000005</v>
      </c>
      <c r="D614" s="8">
        <v>2144.1046000000001</v>
      </c>
      <c r="E614" s="8">
        <v>0</v>
      </c>
      <c r="F614" s="8">
        <v>982.56</v>
      </c>
      <c r="G614" s="8">
        <v>3187.4946</v>
      </c>
      <c r="H614" s="8">
        <f>+'Current &amp; Proposed Revenues'!D614*1.08+'Current &amp; Proposed Revenues'!F614*8.54</f>
        <v>2023.9863999999998</v>
      </c>
      <c r="I614" s="8">
        <f>(+'Current &amp; Proposed Revenues'!D614*0.79+'Current &amp; Proposed Revenues'!F614*2.14+'Current Revenues &amp; Distribution'!C614+'Current Revenues &amp; Distribution'!E614)*0.8</f>
        <v>930.80655999999999</v>
      </c>
      <c r="J614" s="8">
        <f>(+'Current &amp; Proposed Revenues'!D614*0.79+'Current &amp; Proposed Revenues'!F614*2.14+'Current Revenues &amp; Distribution'!C614+'Current Revenues &amp; Distribution'!E614)*0.2</f>
        <v>232.70164</v>
      </c>
      <c r="K614" s="8">
        <f t="shared" si="38"/>
        <v>3187.4946</v>
      </c>
    </row>
    <row r="615" spans="1:11" outlineLevel="2" x14ac:dyDescent="0.25">
      <c r="A615" s="1" t="s">
        <v>557</v>
      </c>
      <c r="B615" s="1" t="s">
        <v>561</v>
      </c>
      <c r="C615" s="8">
        <v>0</v>
      </c>
      <c r="D615" s="8">
        <v>52.36</v>
      </c>
      <c r="E615" s="8">
        <v>0</v>
      </c>
      <c r="F615" s="8">
        <v>0</v>
      </c>
      <c r="G615" s="8">
        <v>52.36</v>
      </c>
      <c r="H615" s="8">
        <f>+'Current &amp; Proposed Revenues'!D615*1.08+'Current &amp; Proposed Revenues'!F615*8.54</f>
        <v>30.240000000000002</v>
      </c>
      <c r="I615" s="8">
        <f>(+'Current &amp; Proposed Revenues'!D615*0.79+'Current &amp; Proposed Revenues'!F615*2.14+'Current Revenues &amp; Distribution'!C615+'Current Revenues &amp; Distribution'!E615)*0.8</f>
        <v>17.696000000000002</v>
      </c>
      <c r="J615" s="8">
        <f>(+'Current &amp; Proposed Revenues'!D615*0.79+'Current &amp; Proposed Revenues'!F615*2.14+'Current Revenues &amp; Distribution'!C615+'Current Revenues &amp; Distribution'!E615)*0.2</f>
        <v>4.4240000000000004</v>
      </c>
      <c r="K615" s="8">
        <f t="shared" si="38"/>
        <v>52.360000000000007</v>
      </c>
    </row>
    <row r="616" spans="1:11" outlineLevel="2" x14ac:dyDescent="0.25">
      <c r="A616" s="1" t="s">
        <v>557</v>
      </c>
      <c r="B616" s="1" t="s">
        <v>506</v>
      </c>
      <c r="C616" s="8">
        <v>141.64700000000002</v>
      </c>
      <c r="D616" s="8">
        <v>1496.7293</v>
      </c>
      <c r="E616" s="8">
        <v>0</v>
      </c>
      <c r="F616" s="8">
        <v>3000.3323999999998</v>
      </c>
      <c r="G616" s="8">
        <v>4638.7086999999992</v>
      </c>
      <c r="H616" s="8">
        <f>+'Current &amp; Proposed Revenues'!D616*1.08+'Current &amp; Proposed Revenues'!F616*8.54</f>
        <v>3263.5634</v>
      </c>
      <c r="I616" s="8">
        <f>(+'Current &amp; Proposed Revenues'!D616*0.79+'Current &amp; Proposed Revenues'!F616*2.14+'Current Revenues &amp; Distribution'!C616+'Current Revenues &amp; Distribution'!E616)*0.8</f>
        <v>1100.1162400000001</v>
      </c>
      <c r="J616" s="8">
        <f>(+'Current &amp; Proposed Revenues'!D616*0.79+'Current &amp; Proposed Revenues'!F616*2.14+'Current Revenues &amp; Distribution'!C616+'Current Revenues &amp; Distribution'!E616)*0.2</f>
        <v>275.02906000000002</v>
      </c>
      <c r="K616" s="8">
        <f t="shared" si="38"/>
        <v>4638.7087000000001</v>
      </c>
    </row>
    <row r="617" spans="1:11" outlineLevel="2" x14ac:dyDescent="0.25">
      <c r="A617" s="1" t="s">
        <v>557</v>
      </c>
      <c r="B617" s="1" t="s">
        <v>11</v>
      </c>
      <c r="C617" s="8">
        <v>45.425000000000004</v>
      </c>
      <c r="D617" s="8">
        <v>2159.9061000000002</v>
      </c>
      <c r="E617" s="8">
        <v>85.600000000000009</v>
      </c>
      <c r="F617" s="8">
        <v>7368.5592000000006</v>
      </c>
      <c r="G617" s="8">
        <v>9659.4903000000013</v>
      </c>
      <c r="H617" s="8">
        <f>+'Current &amp; Proposed Revenues'!D617*1.08+'Current &amp; Proposed Revenues'!F617*8.54</f>
        <v>7139.52</v>
      </c>
      <c r="I617" s="8">
        <f>(+'Current &amp; Proposed Revenues'!D617*0.79+'Current &amp; Proposed Revenues'!F617*2.14+'Current Revenues &amp; Distribution'!C617+'Current Revenues &amp; Distribution'!E617)*0.8</f>
        <v>2015.9762400000004</v>
      </c>
      <c r="J617" s="8">
        <f>(+'Current &amp; Proposed Revenues'!D617*0.79+'Current &amp; Proposed Revenues'!F617*2.14+'Current Revenues &amp; Distribution'!C617+'Current Revenues &amp; Distribution'!E617)*0.2</f>
        <v>503.9940600000001</v>
      </c>
      <c r="K617" s="8">
        <f t="shared" si="38"/>
        <v>9659.4903000000013</v>
      </c>
    </row>
    <row r="618" spans="1:11" outlineLevel="2" x14ac:dyDescent="0.25">
      <c r="A618" s="1" t="s">
        <v>557</v>
      </c>
      <c r="B618" s="1" t="s">
        <v>562</v>
      </c>
      <c r="C618" s="8">
        <v>17.380000000000003</v>
      </c>
      <c r="D618" s="8">
        <v>230.51490000000001</v>
      </c>
      <c r="E618" s="8">
        <v>0</v>
      </c>
      <c r="F618" s="8">
        <v>1089.08232</v>
      </c>
      <c r="G618" s="8">
        <v>1336.97722</v>
      </c>
      <c r="H618" s="8">
        <f>+'Current &amp; Proposed Revenues'!D618*1.08+'Current &amp; Proposed Revenues'!F618*8.54</f>
        <v>1003.98956</v>
      </c>
      <c r="I618" s="8">
        <f>(+'Current &amp; Proposed Revenues'!D618*0.79+'Current &amp; Proposed Revenues'!F618*2.14+'Current Revenues &amp; Distribution'!C618+'Current Revenues &amp; Distribution'!E618)*0.8</f>
        <v>266.390128</v>
      </c>
      <c r="J618" s="8">
        <f>(+'Current &amp; Proposed Revenues'!D618*0.79+'Current &amp; Proposed Revenues'!F618*2.14+'Current Revenues &amp; Distribution'!C618+'Current Revenues &amp; Distribution'!E618)*0.2</f>
        <v>66.597532000000001</v>
      </c>
      <c r="K618" s="8">
        <f t="shared" si="38"/>
        <v>1336.97722</v>
      </c>
    </row>
    <row r="619" spans="1:11" outlineLevel="2" x14ac:dyDescent="0.25">
      <c r="A619" s="1" t="s">
        <v>557</v>
      </c>
      <c r="B619" s="1" t="s">
        <v>563</v>
      </c>
      <c r="C619" s="8">
        <v>38.71</v>
      </c>
      <c r="D619" s="8">
        <v>1175.4259000000002</v>
      </c>
      <c r="E619" s="8">
        <v>0</v>
      </c>
      <c r="F619" s="8">
        <v>307.47719999999998</v>
      </c>
      <c r="G619" s="8">
        <v>1521.6131000000003</v>
      </c>
      <c r="H619" s="8">
        <f>+'Current &amp; Proposed Revenues'!D619*1.08+'Current &amp; Proposed Revenues'!F619*8.54</f>
        <v>924.72220000000004</v>
      </c>
      <c r="I619" s="8">
        <f>(+'Current &amp; Proposed Revenues'!D619*0.79+'Current &amp; Proposed Revenues'!F619*2.14+'Current Revenues &amp; Distribution'!C619+'Current Revenues &amp; Distribution'!E619)*0.8</f>
        <v>477.51272000000012</v>
      </c>
      <c r="J619" s="8">
        <f>(+'Current &amp; Proposed Revenues'!D619*0.79+'Current &amp; Proposed Revenues'!F619*2.14+'Current Revenues &amp; Distribution'!C619+'Current Revenues &amp; Distribution'!E619)*0.2</f>
        <v>119.37818000000003</v>
      </c>
      <c r="K619" s="8">
        <f t="shared" si="38"/>
        <v>1521.6131</v>
      </c>
    </row>
    <row r="620" spans="1:11" outlineLevel="2" x14ac:dyDescent="0.25">
      <c r="A620" s="1" t="s">
        <v>557</v>
      </c>
      <c r="B620" s="1" t="s">
        <v>564</v>
      </c>
      <c r="C620" s="8">
        <v>0</v>
      </c>
      <c r="D620" s="8">
        <v>576.22367000000008</v>
      </c>
      <c r="E620" s="8">
        <v>0</v>
      </c>
      <c r="F620" s="8">
        <v>662.16</v>
      </c>
      <c r="G620" s="8">
        <v>1238.3836700000002</v>
      </c>
      <c r="H620" s="8">
        <f>+'Current &amp; Proposed Revenues'!D620*1.08+'Current &amp; Proposed Revenues'!F620*8.54</f>
        <v>862.27227999999991</v>
      </c>
      <c r="I620" s="8">
        <f>(+'Current &amp; Proposed Revenues'!D620*0.79+'Current &amp; Proposed Revenues'!F620*2.14+'Current Revenues &amp; Distribution'!C620+'Current Revenues &amp; Distribution'!E620)*0.8</f>
        <v>300.88911200000001</v>
      </c>
      <c r="J620" s="8">
        <f>(+'Current &amp; Proposed Revenues'!D620*0.79+'Current &amp; Proposed Revenues'!F620*2.14+'Current Revenues &amp; Distribution'!C620+'Current Revenues &amp; Distribution'!E620)*0.2</f>
        <v>75.222278000000003</v>
      </c>
      <c r="K620" s="8">
        <f t="shared" si="38"/>
        <v>1238.3836699999999</v>
      </c>
    </row>
    <row r="621" spans="1:11" outlineLevel="2" x14ac:dyDescent="0.25">
      <c r="A621" s="1" t="s">
        <v>557</v>
      </c>
      <c r="B621" s="1" t="s">
        <v>565</v>
      </c>
      <c r="C621" s="8">
        <v>63.2</v>
      </c>
      <c r="D621" s="8">
        <v>1613.4173000000001</v>
      </c>
      <c r="E621" s="8">
        <v>215.81899999999999</v>
      </c>
      <c r="F621" s="8">
        <v>3955.4448000000002</v>
      </c>
      <c r="G621" s="8">
        <v>5847.8811000000005</v>
      </c>
      <c r="H621" s="8">
        <f>+'Current &amp; Proposed Revenues'!D621*1.08+'Current &amp; Proposed Revenues'!F621*8.54</f>
        <v>4094.6875999999997</v>
      </c>
      <c r="I621" s="8">
        <f>(+'Current &amp; Proposed Revenues'!D621*0.79+'Current &amp; Proposed Revenues'!F621*2.14+'Current Revenues &amp; Distribution'!C621+'Current Revenues &amp; Distribution'!E621)*0.8</f>
        <v>1402.5548000000001</v>
      </c>
      <c r="J621" s="8">
        <f>(+'Current &amp; Proposed Revenues'!D621*0.79+'Current &amp; Proposed Revenues'!F621*2.14+'Current Revenues &amp; Distribution'!C621+'Current Revenues &amp; Distribution'!E621)*0.2</f>
        <v>350.63870000000003</v>
      </c>
      <c r="K621" s="8">
        <f t="shared" si="38"/>
        <v>5847.8811000000005</v>
      </c>
    </row>
    <row r="622" spans="1:11" outlineLevel="2" x14ac:dyDescent="0.25">
      <c r="A622" s="1" t="s">
        <v>557</v>
      </c>
      <c r="B622" s="1" t="s">
        <v>566</v>
      </c>
      <c r="C622" s="8">
        <v>10.27</v>
      </c>
      <c r="D622" s="8">
        <v>1060.0282000000002</v>
      </c>
      <c r="E622" s="8">
        <v>0</v>
      </c>
      <c r="F622" s="8">
        <v>2661.99</v>
      </c>
      <c r="G622" s="8">
        <v>3732.2882</v>
      </c>
      <c r="H622" s="8">
        <f>+'Current &amp; Proposed Revenues'!D622*1.08+'Current &amp; Proposed Revenues'!F622*8.54</f>
        <v>2740.8037999999997</v>
      </c>
      <c r="I622" s="8">
        <f>(+'Current &amp; Proposed Revenues'!D622*0.79+'Current &amp; Proposed Revenues'!F622*2.14+'Current Revenues &amp; Distribution'!C622+'Current Revenues &amp; Distribution'!E622)*0.8</f>
        <v>793.18752000000006</v>
      </c>
      <c r="J622" s="8">
        <f>(+'Current &amp; Proposed Revenues'!D622*0.79+'Current &amp; Proposed Revenues'!F622*2.14+'Current Revenues &amp; Distribution'!C622+'Current Revenues &amp; Distribution'!E622)*0.2</f>
        <v>198.29688000000002</v>
      </c>
      <c r="K622" s="8">
        <f t="shared" si="38"/>
        <v>3732.2881999999995</v>
      </c>
    </row>
    <row r="623" spans="1:11" outlineLevel="1" x14ac:dyDescent="0.25">
      <c r="A623" s="23" t="s">
        <v>1243</v>
      </c>
      <c r="B623" s="22"/>
      <c r="C623" s="8">
        <f t="shared" ref="C623:K623" si="40">SUBTOTAL(9,C612:C622)</f>
        <v>431.97199999999998</v>
      </c>
      <c r="D623" s="8">
        <f t="shared" si="40"/>
        <v>11510.80557</v>
      </c>
      <c r="E623" s="8">
        <f t="shared" si="40"/>
        <v>301.41899999999998</v>
      </c>
      <c r="F623" s="8">
        <f t="shared" si="40"/>
        <v>25464.046320000001</v>
      </c>
      <c r="G623" s="8">
        <f t="shared" si="40"/>
        <v>37708.242890000001</v>
      </c>
      <c r="H623" s="8">
        <f t="shared" si="40"/>
        <v>27009.651839999999</v>
      </c>
      <c r="I623" s="8">
        <f t="shared" si="40"/>
        <v>8558.87284</v>
      </c>
      <c r="J623" s="8">
        <f t="shared" si="40"/>
        <v>2139.71821</v>
      </c>
      <c r="K623" s="8">
        <f t="shared" si="40"/>
        <v>37708.242890000001</v>
      </c>
    </row>
    <row r="624" spans="1:11" outlineLevel="2" x14ac:dyDescent="0.25">
      <c r="A624" s="1" t="s">
        <v>567</v>
      </c>
      <c r="B624" s="1" t="s">
        <v>568</v>
      </c>
      <c r="C624" s="8">
        <v>231.47</v>
      </c>
      <c r="D624" s="8">
        <v>3735.7738000000004</v>
      </c>
      <c r="E624" s="8">
        <v>85.600000000000009</v>
      </c>
      <c r="F624" s="8">
        <v>8191.1328000000003</v>
      </c>
      <c r="G624" s="8">
        <v>12243.9766</v>
      </c>
      <c r="H624" s="8">
        <f>+'Current &amp; Proposed Revenues'!D624*1.08+'Current &amp; Proposed Revenues'!F624*8.54</f>
        <v>8707.3976000000002</v>
      </c>
      <c r="I624" s="8">
        <f>(+'Current &amp; Proposed Revenues'!D624*0.79+'Current &amp; Proposed Revenues'!F624*2.14+'Current Revenues &amp; Distribution'!C624+'Current Revenues &amp; Distribution'!E624)*0.8</f>
        <v>2829.2631999999999</v>
      </c>
      <c r="J624" s="8">
        <f>(+'Current &amp; Proposed Revenues'!D624*0.79+'Current &amp; Proposed Revenues'!F624*2.14+'Current Revenues &amp; Distribution'!C624+'Current Revenues &amp; Distribution'!E624)*0.2</f>
        <v>707.31579999999997</v>
      </c>
      <c r="K624" s="8">
        <f t="shared" si="38"/>
        <v>12243.9766</v>
      </c>
    </row>
    <row r="625" spans="1:11" outlineLevel="2" x14ac:dyDescent="0.25">
      <c r="A625" s="1" t="s">
        <v>567</v>
      </c>
      <c r="B625" s="1" t="s">
        <v>569</v>
      </c>
      <c r="C625" s="8">
        <v>45.03</v>
      </c>
      <c r="D625" s="8">
        <v>904.81820000000005</v>
      </c>
      <c r="E625" s="8">
        <v>36.380000000000003</v>
      </c>
      <c r="F625" s="8">
        <v>8042.04</v>
      </c>
      <c r="G625" s="8">
        <v>9028.2682000000004</v>
      </c>
      <c r="H625" s="8">
        <f>+'Current &amp; Proposed Revenues'!D625*1.08+'Current &amp; Proposed Revenues'!F625*8.54</f>
        <v>6953.188799999999</v>
      </c>
      <c r="I625" s="8">
        <f>(+'Current &amp; Proposed Revenues'!D625*0.79+'Current &amp; Proposed Revenues'!F625*2.14+'Current Revenues &amp; Distribution'!C625+'Current Revenues &amp; Distribution'!E625)*0.8</f>
        <v>1660.0635200000002</v>
      </c>
      <c r="J625" s="8">
        <f>(+'Current &amp; Proposed Revenues'!D625*0.79+'Current &amp; Proposed Revenues'!F625*2.14+'Current Revenues &amp; Distribution'!C625+'Current Revenues &amp; Distribution'!E625)*0.2</f>
        <v>415.01588000000004</v>
      </c>
      <c r="K625" s="8">
        <f t="shared" si="38"/>
        <v>9028.2682000000004</v>
      </c>
    </row>
    <row r="626" spans="1:11" outlineLevel="2" x14ac:dyDescent="0.25">
      <c r="A626" s="1" t="s">
        <v>567</v>
      </c>
      <c r="B626" s="1" t="s">
        <v>570</v>
      </c>
      <c r="C626" s="8">
        <v>8.6900000000000013</v>
      </c>
      <c r="D626" s="8">
        <v>4148.6698000000006</v>
      </c>
      <c r="E626" s="8">
        <v>0</v>
      </c>
      <c r="F626" s="8">
        <v>18349.7886</v>
      </c>
      <c r="G626" s="8">
        <v>22507.148399999998</v>
      </c>
      <c r="H626" s="8">
        <f>+'Current &amp; Proposed Revenues'!D626*1.08+'Current &amp; Proposed Revenues'!F626*8.54</f>
        <v>17068.981499999998</v>
      </c>
      <c r="I626" s="8">
        <f>(+'Current &amp; Proposed Revenues'!D626*0.79+'Current &amp; Proposed Revenues'!F626*2.14+'Current Revenues &amp; Distribution'!C626+'Current Revenues &amp; Distribution'!E626)*0.8</f>
        <v>4350.53352</v>
      </c>
      <c r="J626" s="8">
        <f>(+'Current &amp; Proposed Revenues'!D626*0.79+'Current &amp; Proposed Revenues'!F626*2.14+'Current Revenues &amp; Distribution'!C626+'Current Revenues &amp; Distribution'!E626)*0.2</f>
        <v>1087.63338</v>
      </c>
      <c r="K626" s="8">
        <f t="shared" si="38"/>
        <v>22507.148399999998</v>
      </c>
    </row>
    <row r="627" spans="1:11" outlineLevel="2" x14ac:dyDescent="0.25">
      <c r="A627" s="1" t="s">
        <v>567</v>
      </c>
      <c r="B627" s="1" t="s">
        <v>521</v>
      </c>
      <c r="C627" s="8">
        <v>81.812400000000011</v>
      </c>
      <c r="D627" s="8">
        <v>5428.6810599999999</v>
      </c>
      <c r="E627" s="8">
        <v>651.13779999999997</v>
      </c>
      <c r="F627" s="8">
        <v>20047.534799999998</v>
      </c>
      <c r="G627" s="8">
        <v>26209.166059999996</v>
      </c>
      <c r="H627" s="8">
        <f>+'Current &amp; Proposed Revenues'!D627*1.08+'Current &amp; Proposed Revenues'!F627*8.54</f>
        <v>19165.800439999999</v>
      </c>
      <c r="I627" s="8">
        <f>(+'Current &amp; Proposed Revenues'!D627*0.79+'Current &amp; Proposed Revenues'!F627*2.14+'Current Revenues &amp; Distribution'!C627+'Current Revenues &amp; Distribution'!E627)*0.8</f>
        <v>5634.6924960000006</v>
      </c>
      <c r="J627" s="8">
        <f>(+'Current &amp; Proposed Revenues'!D627*0.79+'Current &amp; Proposed Revenues'!F627*2.14+'Current Revenues &amp; Distribution'!C627+'Current Revenues &amp; Distribution'!E627)*0.2</f>
        <v>1408.6731240000001</v>
      </c>
      <c r="K627" s="8">
        <f t="shared" si="38"/>
        <v>26209.16606</v>
      </c>
    </row>
    <row r="628" spans="1:11" outlineLevel="2" x14ac:dyDescent="0.25">
      <c r="A628" s="1" t="s">
        <v>567</v>
      </c>
      <c r="B628" s="1" t="s">
        <v>571</v>
      </c>
      <c r="C628" s="8">
        <v>75.697800000000001</v>
      </c>
      <c r="D628" s="8">
        <v>1725.7482000000002</v>
      </c>
      <c r="E628" s="8">
        <v>0</v>
      </c>
      <c r="F628" s="8">
        <v>24274.465199999999</v>
      </c>
      <c r="G628" s="8">
        <v>26075.911199999999</v>
      </c>
      <c r="H628" s="8">
        <f>+'Current &amp; Proposed Revenues'!D628*1.08+'Current &amp; Proposed Revenues'!F628*8.54</f>
        <v>20407.169399999995</v>
      </c>
      <c r="I628" s="8">
        <f>(+'Current &amp; Proposed Revenues'!D628*0.79+'Current &amp; Proposed Revenues'!F628*2.14+'Current Revenues &amp; Distribution'!C628+'Current Revenues &amp; Distribution'!E628)*0.8</f>
        <v>4534.9934400000002</v>
      </c>
      <c r="J628" s="8">
        <f>(+'Current &amp; Proposed Revenues'!D628*0.79+'Current &amp; Proposed Revenues'!F628*2.14+'Current Revenues &amp; Distribution'!C628+'Current Revenues &amp; Distribution'!E628)*0.2</f>
        <v>1133.74836</v>
      </c>
      <c r="K628" s="8">
        <f t="shared" si="38"/>
        <v>26075.911199999999</v>
      </c>
    </row>
    <row r="629" spans="1:11" outlineLevel="2" x14ac:dyDescent="0.25">
      <c r="A629" s="1" t="s">
        <v>567</v>
      </c>
      <c r="B629" s="1" t="s">
        <v>572</v>
      </c>
      <c r="C629" s="8">
        <v>112.97</v>
      </c>
      <c r="D629" s="8">
        <v>2900.8375000000001</v>
      </c>
      <c r="E629" s="8">
        <v>0</v>
      </c>
      <c r="F629" s="8">
        <v>13728.606</v>
      </c>
      <c r="G629" s="8">
        <v>16742.413499999999</v>
      </c>
      <c r="H629" s="8">
        <f>+'Current &amp; Proposed Revenues'!D629*1.08+'Current &amp; Proposed Revenues'!F629*8.54</f>
        <v>12653.092999999999</v>
      </c>
      <c r="I629" s="8">
        <f>(+'Current &amp; Proposed Revenues'!D629*0.79+'Current &amp; Proposed Revenues'!F629*2.14+'Current Revenues &amp; Distribution'!C629+'Current Revenues &amp; Distribution'!E629)*0.8</f>
        <v>3271.4564000000005</v>
      </c>
      <c r="J629" s="8">
        <f>(+'Current &amp; Proposed Revenues'!D629*0.79+'Current &amp; Proposed Revenues'!F629*2.14+'Current Revenues &amp; Distribution'!C629+'Current Revenues &amp; Distribution'!E629)*0.2</f>
        <v>817.86410000000012</v>
      </c>
      <c r="K629" s="8">
        <f t="shared" si="38"/>
        <v>16742.413499999999</v>
      </c>
    </row>
    <row r="630" spans="1:11" outlineLevel="2" x14ac:dyDescent="0.25">
      <c r="A630" s="1" t="s">
        <v>567</v>
      </c>
      <c r="B630" s="1" t="s">
        <v>97</v>
      </c>
      <c r="C630" s="8">
        <v>0</v>
      </c>
      <c r="D630" s="8">
        <v>910.25990000000002</v>
      </c>
      <c r="E630" s="8">
        <v>0</v>
      </c>
      <c r="F630" s="8">
        <v>8797.4364000000005</v>
      </c>
      <c r="G630" s="8">
        <v>9707.6962999999996</v>
      </c>
      <c r="H630" s="8">
        <f>+'Current &amp; Proposed Revenues'!D630*1.08+'Current &amp; Proposed Revenues'!F630*8.54</f>
        <v>7560.3657999999987</v>
      </c>
      <c r="I630" s="8">
        <f>(+'Current &amp; Proposed Revenues'!D630*0.79+'Current &amp; Proposed Revenues'!F630*2.14+'Current Revenues &amp; Distribution'!C630+'Current Revenues &amp; Distribution'!E630)*0.8</f>
        <v>1717.8644000000002</v>
      </c>
      <c r="J630" s="8">
        <f>(+'Current &amp; Proposed Revenues'!D630*0.79+'Current &amp; Proposed Revenues'!F630*2.14+'Current Revenues &amp; Distribution'!C630+'Current Revenues &amp; Distribution'!E630)*0.2</f>
        <v>429.46610000000004</v>
      </c>
      <c r="K630" s="8">
        <f t="shared" si="38"/>
        <v>9707.6962999999978</v>
      </c>
    </row>
    <row r="631" spans="1:11" outlineLevel="2" x14ac:dyDescent="0.25">
      <c r="A631" s="1" t="s">
        <v>567</v>
      </c>
      <c r="B631" s="1" t="s">
        <v>573</v>
      </c>
      <c r="C631" s="8">
        <v>56.09</v>
      </c>
      <c r="D631" s="8">
        <v>788.69681000000003</v>
      </c>
      <c r="E631" s="8">
        <v>0</v>
      </c>
      <c r="F631" s="8">
        <v>5267.5361999999996</v>
      </c>
      <c r="G631" s="8">
        <v>6112.3230100000001</v>
      </c>
      <c r="H631" s="8">
        <f>+'Current &amp; Proposed Revenues'!D631*1.08+'Current &amp; Proposed Revenues'!F631*8.54</f>
        <v>4667.5601399999996</v>
      </c>
      <c r="I631" s="8">
        <f>(+'Current &amp; Proposed Revenues'!D631*0.79+'Current &amp; Proposed Revenues'!F631*2.14+'Current Revenues &amp; Distribution'!C631+'Current Revenues &amp; Distribution'!E631)*0.8</f>
        <v>1155.8102959999999</v>
      </c>
      <c r="J631" s="8">
        <f>(+'Current &amp; Proposed Revenues'!D631*0.79+'Current &amp; Proposed Revenues'!F631*2.14+'Current Revenues &amp; Distribution'!C631+'Current Revenues &amp; Distribution'!E631)*0.2</f>
        <v>288.95257399999997</v>
      </c>
      <c r="K631" s="8">
        <f t="shared" si="38"/>
        <v>6112.3230099999992</v>
      </c>
    </row>
    <row r="632" spans="1:11" outlineLevel="2" x14ac:dyDescent="0.25">
      <c r="A632" s="1" t="s">
        <v>567</v>
      </c>
      <c r="B632" s="1" t="s">
        <v>574</v>
      </c>
      <c r="C632" s="8">
        <v>55.197300000000006</v>
      </c>
      <c r="D632" s="8">
        <v>1834.3952000000002</v>
      </c>
      <c r="E632" s="8">
        <v>0</v>
      </c>
      <c r="F632" s="8">
        <v>8110.1783999999998</v>
      </c>
      <c r="G632" s="8">
        <v>9999.7708999999995</v>
      </c>
      <c r="H632" s="8">
        <f>+'Current &amp; Proposed Revenues'!D632*1.08+'Current &amp; Proposed Revenues'!F632*8.54</f>
        <v>7544.5419999999995</v>
      </c>
      <c r="I632" s="8">
        <f>(+'Current &amp; Proposed Revenues'!D632*0.79+'Current &amp; Proposed Revenues'!F632*2.14+'Current Revenues &amp; Distribution'!C632+'Current Revenues &amp; Distribution'!E632)*0.8</f>
        <v>1964.1831200000001</v>
      </c>
      <c r="J632" s="8">
        <f>(+'Current &amp; Proposed Revenues'!D632*0.79+'Current &amp; Proposed Revenues'!F632*2.14+'Current Revenues &amp; Distribution'!C632+'Current Revenues &amp; Distribution'!E632)*0.2</f>
        <v>491.04578000000004</v>
      </c>
      <c r="K632" s="8">
        <f t="shared" si="38"/>
        <v>9999.7708999999995</v>
      </c>
    </row>
    <row r="633" spans="1:11" outlineLevel="2" x14ac:dyDescent="0.25">
      <c r="A633" s="1" t="s">
        <v>567</v>
      </c>
      <c r="B633" s="1" t="s">
        <v>575</v>
      </c>
      <c r="C633" s="8">
        <v>25.311600000000002</v>
      </c>
      <c r="D633" s="8">
        <v>577.19420000000002</v>
      </c>
      <c r="E633" s="8">
        <v>0</v>
      </c>
      <c r="F633" s="8">
        <v>10636.318799999999</v>
      </c>
      <c r="G633" s="8">
        <v>11238.8246</v>
      </c>
      <c r="H633" s="8">
        <f>+'Current &amp; Proposed Revenues'!D633*1.08+'Current &amp; Proposed Revenues'!F633*8.54</f>
        <v>8838.4241999999995</v>
      </c>
      <c r="I633" s="8">
        <f>(+'Current &amp; Proposed Revenues'!D633*0.79+'Current &amp; Proposed Revenues'!F633*2.14+'Current Revenues &amp; Distribution'!C633+'Current Revenues &amp; Distribution'!E633)*0.8</f>
        <v>1920.3203200000005</v>
      </c>
      <c r="J633" s="8">
        <f>(+'Current &amp; Proposed Revenues'!D633*0.79+'Current &amp; Proposed Revenues'!F633*2.14+'Current Revenues &amp; Distribution'!C633+'Current Revenues &amp; Distribution'!E633)*0.2</f>
        <v>480.08008000000012</v>
      </c>
      <c r="K633" s="8">
        <f t="shared" si="38"/>
        <v>11238.8246</v>
      </c>
    </row>
    <row r="634" spans="1:11" outlineLevel="2" x14ac:dyDescent="0.25">
      <c r="A634" s="1" t="s">
        <v>567</v>
      </c>
      <c r="B634" s="1" t="s">
        <v>335</v>
      </c>
      <c r="C634" s="8">
        <v>57.67</v>
      </c>
      <c r="D634" s="8">
        <v>2371.2591100000004</v>
      </c>
      <c r="E634" s="8">
        <v>0</v>
      </c>
      <c r="F634" s="8">
        <v>15853.7124</v>
      </c>
      <c r="G634" s="8">
        <v>18282.641510000001</v>
      </c>
      <c r="H634" s="8">
        <f>+'Current &amp; Proposed Revenues'!D634*1.08+'Current &amp; Proposed Revenues'!F634*8.54</f>
        <v>14046.52944</v>
      </c>
      <c r="I634" s="8">
        <f>(+'Current &amp; Proposed Revenues'!D634*0.79+'Current &amp; Proposed Revenues'!F634*2.14+'Current Revenues &amp; Distribution'!C634+'Current Revenues &amp; Distribution'!E634)*0.8</f>
        <v>3388.8896560000003</v>
      </c>
      <c r="J634" s="8">
        <f>(+'Current &amp; Proposed Revenues'!D634*0.79+'Current &amp; Proposed Revenues'!F634*2.14+'Current Revenues &amp; Distribution'!C634+'Current Revenues &amp; Distribution'!E634)*0.2</f>
        <v>847.22241400000007</v>
      </c>
      <c r="K634" s="8">
        <f t="shared" si="38"/>
        <v>18282.641510000001</v>
      </c>
    </row>
    <row r="635" spans="1:11" outlineLevel="1" x14ac:dyDescent="0.25">
      <c r="A635" s="23" t="s">
        <v>1242</v>
      </c>
      <c r="B635" s="22"/>
      <c r="C635" s="8">
        <f t="shared" ref="C635:K635" si="41">SUBTOTAL(9,C624:C634)</f>
        <v>749.93910000000005</v>
      </c>
      <c r="D635" s="8">
        <f t="shared" si="41"/>
        <v>25326.333780000001</v>
      </c>
      <c r="E635" s="8">
        <f t="shared" si="41"/>
        <v>773.11779999999999</v>
      </c>
      <c r="F635" s="8">
        <f t="shared" si="41"/>
        <v>141298.74960000001</v>
      </c>
      <c r="G635" s="8">
        <f t="shared" si="41"/>
        <v>168148.14027999999</v>
      </c>
      <c r="H635" s="8">
        <f t="shared" si="41"/>
        <v>127613.05231999999</v>
      </c>
      <c r="I635" s="8">
        <f t="shared" si="41"/>
        <v>32428.070368000001</v>
      </c>
      <c r="J635" s="8">
        <f t="shared" si="41"/>
        <v>8107.0175920000001</v>
      </c>
      <c r="K635" s="8">
        <f t="shared" si="41"/>
        <v>168148.14027999999</v>
      </c>
    </row>
    <row r="636" spans="1:11" outlineLevel="2" x14ac:dyDescent="0.25">
      <c r="A636" s="1" t="s">
        <v>576</v>
      </c>
      <c r="B636" s="1" t="s">
        <v>577</v>
      </c>
      <c r="C636" s="8">
        <v>58.001800000000003</v>
      </c>
      <c r="D636" s="8">
        <v>971.67070000000012</v>
      </c>
      <c r="E636" s="8">
        <v>201.16000000000003</v>
      </c>
      <c r="F636" s="8">
        <v>1619.088</v>
      </c>
      <c r="G636" s="8">
        <v>2849.9205000000002</v>
      </c>
      <c r="H636" s="8">
        <f>+'Current &amp; Proposed Revenues'!D636*1.08+'Current &amp; Proposed Revenues'!F636*8.54</f>
        <v>1855.8427999999999</v>
      </c>
      <c r="I636" s="8">
        <f>(+'Current &amp; Proposed Revenues'!D636*0.79+'Current &amp; Proposed Revenues'!F636*2.14+'Current Revenues &amp; Distribution'!C636+'Current Revenues &amp; Distribution'!E636)*0.8</f>
        <v>795.26216000000011</v>
      </c>
      <c r="J636" s="8">
        <f>(+'Current &amp; Proposed Revenues'!D636*0.79+'Current &amp; Proposed Revenues'!F636*2.14+'Current Revenues &amp; Distribution'!C636+'Current Revenues &amp; Distribution'!E636)*0.2</f>
        <v>198.81554000000003</v>
      </c>
      <c r="K636" s="8">
        <f t="shared" si="38"/>
        <v>2849.9205000000002</v>
      </c>
    </row>
    <row r="637" spans="1:11" outlineLevel="2" x14ac:dyDescent="0.25">
      <c r="A637" s="1" t="s">
        <v>576</v>
      </c>
      <c r="B637" s="1" t="s">
        <v>578</v>
      </c>
      <c r="C637" s="8">
        <v>0</v>
      </c>
      <c r="D637" s="8">
        <v>1143.5050000000001</v>
      </c>
      <c r="E637" s="8">
        <v>0</v>
      </c>
      <c r="F637" s="8">
        <v>1599.6504</v>
      </c>
      <c r="G637" s="8">
        <v>2743.1554000000001</v>
      </c>
      <c r="H637" s="8">
        <f>+'Current &amp; Proposed Revenues'!D637*1.08+'Current &amp; Proposed Revenues'!F637*8.54</f>
        <v>1939.5411999999999</v>
      </c>
      <c r="I637" s="8">
        <f>(+'Current &amp; Proposed Revenues'!D637*0.79+'Current &amp; Proposed Revenues'!F637*2.14+'Current Revenues &amp; Distribution'!C637+'Current Revenues &amp; Distribution'!E637)*0.8</f>
        <v>642.89136000000008</v>
      </c>
      <c r="J637" s="8">
        <f>(+'Current &amp; Proposed Revenues'!D637*0.79+'Current &amp; Proposed Revenues'!F637*2.14+'Current Revenues &amp; Distribution'!C637+'Current Revenues &amp; Distribution'!E637)*0.2</f>
        <v>160.72284000000002</v>
      </c>
      <c r="K637" s="8">
        <f t="shared" si="38"/>
        <v>2743.1554000000001</v>
      </c>
    </row>
    <row r="638" spans="1:11" outlineLevel="2" x14ac:dyDescent="0.25">
      <c r="A638" s="1" t="s">
        <v>576</v>
      </c>
      <c r="B638" s="1" t="s">
        <v>579</v>
      </c>
      <c r="C638" s="8">
        <v>0</v>
      </c>
      <c r="D638" s="8">
        <v>74.388600000000011</v>
      </c>
      <c r="E638" s="8">
        <v>0</v>
      </c>
      <c r="F638" s="8">
        <v>352.44</v>
      </c>
      <c r="G638" s="8">
        <v>426.82859999999999</v>
      </c>
      <c r="H638" s="8">
        <f>+'Current &amp; Proposed Revenues'!D638*1.08+'Current &amp; Proposed Revenues'!F638*8.54</f>
        <v>324.7824</v>
      </c>
      <c r="I638" s="8">
        <f>(+'Current &amp; Proposed Revenues'!D638*0.79+'Current &amp; Proposed Revenues'!F638*2.14+'Current Revenues &amp; Distribution'!C638+'Current Revenues &amp; Distribution'!E638)*0.8</f>
        <v>81.636960000000002</v>
      </c>
      <c r="J638" s="8">
        <f>(+'Current &amp; Proposed Revenues'!D638*0.79+'Current &amp; Proposed Revenues'!F638*2.14+'Current Revenues &amp; Distribution'!C638+'Current Revenues &amp; Distribution'!E638)*0.2</f>
        <v>20.40924</v>
      </c>
      <c r="K638" s="8">
        <f t="shared" si="38"/>
        <v>426.82859999999999</v>
      </c>
    </row>
    <row r="639" spans="1:11" outlineLevel="2" x14ac:dyDescent="0.25">
      <c r="A639" s="1" t="s">
        <v>576</v>
      </c>
      <c r="B639" s="1" t="s">
        <v>580</v>
      </c>
      <c r="C639" s="8">
        <v>0</v>
      </c>
      <c r="D639" s="8">
        <v>518.49490000000003</v>
      </c>
      <c r="E639" s="8">
        <v>0</v>
      </c>
      <c r="F639" s="8">
        <v>1003.92</v>
      </c>
      <c r="G639" s="8">
        <v>1522.4149</v>
      </c>
      <c r="H639" s="8">
        <f>+'Current &amp; Proposed Revenues'!D639*1.08+'Current &amp; Proposed Revenues'!F639*8.54</f>
        <v>1102.2115999999999</v>
      </c>
      <c r="I639" s="8">
        <f>(+'Current &amp; Proposed Revenues'!D639*0.79+'Current &amp; Proposed Revenues'!F639*2.14+'Current Revenues &amp; Distribution'!C639+'Current Revenues &amp; Distribution'!E639)*0.8</f>
        <v>336.16264000000001</v>
      </c>
      <c r="J639" s="8">
        <f>(+'Current &amp; Proposed Revenues'!D639*0.79+'Current &amp; Proposed Revenues'!F639*2.14+'Current Revenues &amp; Distribution'!C639+'Current Revenues &amp; Distribution'!E639)*0.2</f>
        <v>84.040660000000003</v>
      </c>
      <c r="K639" s="8">
        <f t="shared" si="38"/>
        <v>1522.4148999999998</v>
      </c>
    </row>
    <row r="640" spans="1:11" outlineLevel="2" x14ac:dyDescent="0.25">
      <c r="A640" s="1" t="s">
        <v>576</v>
      </c>
      <c r="B640" s="1" t="s">
        <v>581</v>
      </c>
      <c r="C640" s="8">
        <v>0</v>
      </c>
      <c r="D640" s="8">
        <v>671.76010000000008</v>
      </c>
      <c r="E640" s="8">
        <v>0</v>
      </c>
      <c r="F640" s="8">
        <v>0</v>
      </c>
      <c r="G640" s="8">
        <v>671.76010000000008</v>
      </c>
      <c r="H640" s="8">
        <f>+'Current &amp; Proposed Revenues'!D640*1.08+'Current &amp; Proposed Revenues'!F640*8.54</f>
        <v>387.96840000000003</v>
      </c>
      <c r="I640" s="8">
        <f>(+'Current &amp; Proposed Revenues'!D640*0.79+'Current &amp; Proposed Revenues'!F640*2.14+'Current Revenues &amp; Distribution'!C640+'Current Revenues &amp; Distribution'!E640)*0.8</f>
        <v>227.03336000000004</v>
      </c>
      <c r="J640" s="8">
        <f>(+'Current &amp; Proposed Revenues'!D640*0.79+'Current &amp; Proposed Revenues'!F640*2.14+'Current Revenues &amp; Distribution'!C640+'Current Revenues &amp; Distribution'!E640)*0.2</f>
        <v>56.758340000000011</v>
      </c>
      <c r="K640" s="8">
        <f t="shared" si="38"/>
        <v>671.76010000000008</v>
      </c>
    </row>
    <row r="641" spans="1:11" outlineLevel="2" x14ac:dyDescent="0.25">
      <c r="A641" s="1" t="s">
        <v>576</v>
      </c>
      <c r="B641" s="1" t="s">
        <v>582</v>
      </c>
      <c r="C641" s="8">
        <v>7.9</v>
      </c>
      <c r="D641" s="8">
        <v>76.67</v>
      </c>
      <c r="E641" s="8">
        <v>0</v>
      </c>
      <c r="F641" s="8">
        <v>0</v>
      </c>
      <c r="G641" s="8">
        <v>84.570000000000007</v>
      </c>
      <c r="H641" s="8">
        <f>+'Current &amp; Proposed Revenues'!D641*1.08+'Current &amp; Proposed Revenues'!F641*8.54</f>
        <v>44.28</v>
      </c>
      <c r="I641" s="8">
        <f>(+'Current &amp; Proposed Revenues'!D641*0.79+'Current &amp; Proposed Revenues'!F641*2.14+'Current Revenues &amp; Distribution'!C641+'Current Revenues &amp; Distribution'!E641)*0.8</f>
        <v>32.231999999999999</v>
      </c>
      <c r="J641" s="8">
        <f>(+'Current &amp; Proposed Revenues'!D641*0.79+'Current &amp; Proposed Revenues'!F641*2.14+'Current Revenues &amp; Distribution'!C641+'Current Revenues &amp; Distribution'!E641)*0.2</f>
        <v>8.0579999999999998</v>
      </c>
      <c r="K641" s="8">
        <f t="shared" si="38"/>
        <v>84.57</v>
      </c>
    </row>
    <row r="642" spans="1:11" outlineLevel="2" x14ac:dyDescent="0.25">
      <c r="A642" s="1" t="s">
        <v>576</v>
      </c>
      <c r="B642" s="1" t="s">
        <v>583</v>
      </c>
      <c r="C642" s="8">
        <v>15.010000000000002</v>
      </c>
      <c r="D642" s="8">
        <v>631.66730000000007</v>
      </c>
      <c r="E642" s="8">
        <v>34.24</v>
      </c>
      <c r="F642" s="8">
        <v>2670</v>
      </c>
      <c r="G642" s="8">
        <v>3350.9173000000001</v>
      </c>
      <c r="H642" s="8">
        <f>+'Current &amp; Proposed Revenues'!D642*1.08+'Current &amp; Proposed Revenues'!F642*8.54</f>
        <v>2499.8132000000001</v>
      </c>
      <c r="I642" s="8">
        <f>(+'Current &amp; Proposed Revenues'!D642*0.79+'Current &amp; Proposed Revenues'!F642*2.14+'Current Revenues &amp; Distribution'!C642+'Current Revenues &amp; Distribution'!E642)*0.8</f>
        <v>680.88328000000001</v>
      </c>
      <c r="J642" s="8">
        <f>(+'Current &amp; Proposed Revenues'!D642*0.79+'Current &amp; Proposed Revenues'!F642*2.14+'Current Revenues &amp; Distribution'!C642+'Current Revenues &amp; Distribution'!E642)*0.2</f>
        <v>170.22082</v>
      </c>
      <c r="K642" s="8">
        <f t="shared" si="38"/>
        <v>3350.9173000000001</v>
      </c>
    </row>
    <row r="643" spans="1:11" outlineLevel="2" x14ac:dyDescent="0.25">
      <c r="A643" s="1" t="s">
        <v>576</v>
      </c>
      <c r="B643" s="1" t="s">
        <v>584</v>
      </c>
      <c r="C643" s="8">
        <v>39.5</v>
      </c>
      <c r="D643" s="8">
        <v>431.97</v>
      </c>
      <c r="E643" s="8">
        <v>26.878400000000003</v>
      </c>
      <c r="F643" s="8">
        <v>331.08</v>
      </c>
      <c r="G643" s="8">
        <v>829.42840000000001</v>
      </c>
      <c r="H643" s="8">
        <f>+'Current &amp; Proposed Revenues'!D643*1.08+'Current &amp; Proposed Revenues'!F643*8.54</f>
        <v>514.22</v>
      </c>
      <c r="I643" s="8">
        <f>(+'Current &amp; Proposed Revenues'!D643*0.79+'Current &amp; Proposed Revenues'!F643*2.14+'Current Revenues &amp; Distribution'!C643+'Current Revenues &amp; Distribution'!E643)*0.8</f>
        <v>252.16672000000005</v>
      </c>
      <c r="J643" s="8">
        <f>(+'Current &amp; Proposed Revenues'!D643*0.79+'Current &amp; Proposed Revenues'!F643*2.14+'Current Revenues &amp; Distribution'!C643+'Current Revenues &amp; Distribution'!E643)*0.2</f>
        <v>63.041680000000014</v>
      </c>
      <c r="K643" s="8">
        <f t="shared" si="38"/>
        <v>829.42840000000012</v>
      </c>
    </row>
    <row r="644" spans="1:11" outlineLevel="2" x14ac:dyDescent="0.25">
      <c r="A644" s="1" t="s">
        <v>576</v>
      </c>
      <c r="B644" s="1" t="s">
        <v>585</v>
      </c>
      <c r="C644" s="8">
        <v>56.09</v>
      </c>
      <c r="D644" s="8">
        <v>681.61500000000001</v>
      </c>
      <c r="E644" s="8">
        <v>0</v>
      </c>
      <c r="F644" s="8">
        <v>0</v>
      </c>
      <c r="G644" s="8">
        <v>737.70500000000004</v>
      </c>
      <c r="H644" s="8">
        <f>+'Current &amp; Proposed Revenues'!D644*1.08+'Current &amp; Proposed Revenues'!F644*8.54</f>
        <v>393.66</v>
      </c>
      <c r="I644" s="8">
        <f>(+'Current &amp; Proposed Revenues'!D644*0.79+'Current &amp; Proposed Revenues'!F644*2.14+'Current Revenues &amp; Distribution'!C644+'Current Revenues &amp; Distribution'!E644)*0.8</f>
        <v>275.23600000000005</v>
      </c>
      <c r="J644" s="8">
        <f>(+'Current &amp; Proposed Revenues'!D644*0.79+'Current &amp; Proposed Revenues'!F644*2.14+'Current Revenues &amp; Distribution'!C644+'Current Revenues &amp; Distribution'!E644)*0.2</f>
        <v>68.809000000000012</v>
      </c>
      <c r="K644" s="8">
        <f t="shared" si="38"/>
        <v>737.70500000000004</v>
      </c>
    </row>
    <row r="645" spans="1:11" outlineLevel="2" x14ac:dyDescent="0.25">
      <c r="A645" s="1" t="s">
        <v>576</v>
      </c>
      <c r="B645" s="1" t="s">
        <v>586</v>
      </c>
      <c r="C645" s="8">
        <v>0</v>
      </c>
      <c r="D645" s="8">
        <v>402.05</v>
      </c>
      <c r="E645" s="8">
        <v>0</v>
      </c>
      <c r="F645" s="8">
        <v>186.9</v>
      </c>
      <c r="G645" s="8">
        <v>588.95000000000005</v>
      </c>
      <c r="H645" s="8">
        <f>+'Current &amp; Proposed Revenues'!D645*1.08+'Current &amp; Proposed Revenues'!F645*8.54</f>
        <v>381.65</v>
      </c>
      <c r="I645" s="8">
        <f>(+'Current &amp; Proposed Revenues'!D645*0.79+'Current &amp; Proposed Revenues'!F645*2.14+'Current Revenues &amp; Distribution'!C645+'Current Revenues &amp; Distribution'!E645)*0.8</f>
        <v>165.84000000000003</v>
      </c>
      <c r="J645" s="8">
        <f>(+'Current &amp; Proposed Revenues'!D645*0.79+'Current &amp; Proposed Revenues'!F645*2.14+'Current Revenues &amp; Distribution'!C645+'Current Revenues &amp; Distribution'!E645)*0.2</f>
        <v>41.460000000000008</v>
      </c>
      <c r="K645" s="8">
        <f t="shared" si="38"/>
        <v>588.95000000000005</v>
      </c>
    </row>
    <row r="646" spans="1:11" outlineLevel="2" x14ac:dyDescent="0.25">
      <c r="A646" s="1" t="s">
        <v>576</v>
      </c>
      <c r="B646" s="1" t="s">
        <v>587</v>
      </c>
      <c r="C646" s="8">
        <v>0</v>
      </c>
      <c r="D646" s="8">
        <v>379.61</v>
      </c>
      <c r="E646" s="8">
        <v>0</v>
      </c>
      <c r="F646" s="8">
        <v>0</v>
      </c>
      <c r="G646" s="8">
        <v>379.61</v>
      </c>
      <c r="H646" s="8">
        <f>+'Current &amp; Proposed Revenues'!D646*1.08+'Current &amp; Proposed Revenues'!F646*8.54</f>
        <v>219.24</v>
      </c>
      <c r="I646" s="8">
        <f>(+'Current &amp; Proposed Revenues'!D646*0.79+'Current &amp; Proposed Revenues'!F646*2.14+'Current Revenues &amp; Distribution'!C646+'Current Revenues &amp; Distribution'!E646)*0.8</f>
        <v>128.29600000000002</v>
      </c>
      <c r="J646" s="8">
        <f>(+'Current &amp; Proposed Revenues'!D646*0.79+'Current &amp; Proposed Revenues'!F646*2.14+'Current Revenues &amp; Distribution'!C646+'Current Revenues &amp; Distribution'!E646)*0.2</f>
        <v>32.074000000000005</v>
      </c>
      <c r="K646" s="8">
        <f t="shared" si="38"/>
        <v>379.61000000000007</v>
      </c>
    </row>
    <row r="647" spans="1:11" outlineLevel="2" x14ac:dyDescent="0.25">
      <c r="A647" s="1" t="s">
        <v>576</v>
      </c>
      <c r="B647" s="1" t="s">
        <v>588</v>
      </c>
      <c r="C647" s="8">
        <v>0</v>
      </c>
      <c r="D647" s="8">
        <v>409.5487</v>
      </c>
      <c r="E647" s="8">
        <v>0</v>
      </c>
      <c r="F647" s="8">
        <v>1910.8655999999999</v>
      </c>
      <c r="G647" s="8">
        <v>2320.4142999999999</v>
      </c>
      <c r="H647" s="8">
        <f>+'Current &amp; Proposed Revenues'!D647*1.08+'Current &amp; Proposed Revenues'!F647*8.54</f>
        <v>1764.5075999999997</v>
      </c>
      <c r="I647" s="8">
        <f>(+'Current &amp; Proposed Revenues'!D647*0.79+'Current &amp; Proposed Revenues'!F647*2.14+'Current Revenues &amp; Distribution'!C647+'Current Revenues &amp; Distribution'!E647)*0.8</f>
        <v>444.72536000000002</v>
      </c>
      <c r="J647" s="8">
        <f>(+'Current &amp; Proposed Revenues'!D647*0.79+'Current &amp; Proposed Revenues'!F647*2.14+'Current Revenues &amp; Distribution'!C647+'Current Revenues &amp; Distribution'!E647)*0.2</f>
        <v>111.18134000000001</v>
      </c>
      <c r="K647" s="8">
        <f t="shared" si="38"/>
        <v>2320.4142999999999</v>
      </c>
    </row>
    <row r="648" spans="1:11" outlineLevel="2" x14ac:dyDescent="0.25">
      <c r="A648" s="1" t="s">
        <v>576</v>
      </c>
      <c r="B648" s="1" t="s">
        <v>381</v>
      </c>
      <c r="C648" s="8">
        <v>0</v>
      </c>
      <c r="D648" s="8">
        <v>0</v>
      </c>
      <c r="E648" s="8">
        <v>0</v>
      </c>
      <c r="F648" s="8">
        <v>107.86799999999999</v>
      </c>
      <c r="G648" s="8">
        <v>107.86799999999999</v>
      </c>
      <c r="H648" s="8">
        <f>+'Current &amp; Proposed Revenues'!D648*1.08+'Current &amp; Proposed Revenues'!F648*8.54</f>
        <v>86.253999999999991</v>
      </c>
      <c r="I648" s="8">
        <f>(+'Current &amp; Proposed Revenues'!D648*0.79+'Current &amp; Proposed Revenues'!F648*2.14+'Current Revenues &amp; Distribution'!C648+'Current Revenues &amp; Distribution'!E648)*0.8</f>
        <v>17.2912</v>
      </c>
      <c r="J648" s="8">
        <f>(+'Current &amp; Proposed Revenues'!D648*0.79+'Current &amp; Proposed Revenues'!F648*2.14+'Current Revenues &amp; Distribution'!C648+'Current Revenues &amp; Distribution'!E648)*0.2</f>
        <v>4.3228</v>
      </c>
      <c r="K648" s="8">
        <f t="shared" si="38"/>
        <v>107.86799999999999</v>
      </c>
    </row>
    <row r="649" spans="1:11" outlineLevel="2" x14ac:dyDescent="0.25">
      <c r="A649" s="1" t="s">
        <v>576</v>
      </c>
      <c r="B649" s="1" t="s">
        <v>589</v>
      </c>
      <c r="C649" s="8">
        <v>0</v>
      </c>
      <c r="D649" s="8">
        <v>61.71</v>
      </c>
      <c r="E649" s="8">
        <v>0</v>
      </c>
      <c r="F649" s="8">
        <v>0</v>
      </c>
      <c r="G649" s="8">
        <v>61.71</v>
      </c>
      <c r="H649" s="8">
        <f>+'Current &amp; Proposed Revenues'!D649*1.08+'Current &amp; Proposed Revenues'!F649*8.54</f>
        <v>35.64</v>
      </c>
      <c r="I649" s="8">
        <f>(+'Current &amp; Proposed Revenues'!D649*0.79+'Current &amp; Proposed Revenues'!F649*2.14+'Current Revenues &amp; Distribution'!C649+'Current Revenues &amp; Distribution'!E649)*0.8</f>
        <v>20.856000000000002</v>
      </c>
      <c r="J649" s="8">
        <f>(+'Current &amp; Proposed Revenues'!D649*0.79+'Current &amp; Proposed Revenues'!F649*2.14+'Current Revenues &amp; Distribution'!C649+'Current Revenues &amp; Distribution'!E649)*0.2</f>
        <v>5.2140000000000004</v>
      </c>
      <c r="K649" s="8">
        <f t="shared" si="38"/>
        <v>61.71</v>
      </c>
    </row>
    <row r="650" spans="1:11" outlineLevel="2" x14ac:dyDescent="0.25">
      <c r="A650" s="1" t="s">
        <v>576</v>
      </c>
      <c r="B650" s="1" t="s">
        <v>590</v>
      </c>
      <c r="C650" s="8">
        <v>7.9</v>
      </c>
      <c r="D650" s="8">
        <v>649.82500000000005</v>
      </c>
      <c r="E650" s="8">
        <v>0</v>
      </c>
      <c r="F650" s="8">
        <v>822.36</v>
      </c>
      <c r="G650" s="8">
        <v>1480.085</v>
      </c>
      <c r="H650" s="8">
        <f>+'Current &amp; Proposed Revenues'!D650*1.08+'Current &amp; Proposed Revenues'!F650*8.54</f>
        <v>1032.8799999999999</v>
      </c>
      <c r="I650" s="8">
        <f>(+'Current &amp; Proposed Revenues'!D650*0.79+'Current &amp; Proposed Revenues'!F650*2.14+'Current Revenues &amp; Distribution'!C650+'Current Revenues &amp; Distribution'!E650)*0.8</f>
        <v>357.76400000000007</v>
      </c>
      <c r="J650" s="8">
        <f>(+'Current &amp; Proposed Revenues'!D650*0.79+'Current &amp; Proposed Revenues'!F650*2.14+'Current Revenues &amp; Distribution'!C650+'Current Revenues &amp; Distribution'!E650)*0.2</f>
        <v>89.441000000000017</v>
      </c>
      <c r="K650" s="8">
        <f t="shared" si="38"/>
        <v>1480.085</v>
      </c>
    </row>
    <row r="651" spans="1:11" outlineLevel="2" x14ac:dyDescent="0.25">
      <c r="A651" s="1" t="s">
        <v>576</v>
      </c>
      <c r="B651" s="1" t="s">
        <v>591</v>
      </c>
      <c r="C651" s="8">
        <v>0</v>
      </c>
      <c r="D651" s="8">
        <v>29.92</v>
      </c>
      <c r="E651" s="8">
        <v>0</v>
      </c>
      <c r="F651" s="8">
        <v>0</v>
      </c>
      <c r="G651" s="8">
        <v>29.92</v>
      </c>
      <c r="H651" s="8">
        <f>+'Current &amp; Proposed Revenues'!D651*1.08+'Current &amp; Proposed Revenues'!F651*8.54</f>
        <v>17.28</v>
      </c>
      <c r="I651" s="8">
        <f>(+'Current &amp; Proposed Revenues'!D651*0.79+'Current &amp; Proposed Revenues'!F651*2.14+'Current Revenues &amp; Distribution'!C651+'Current Revenues &amp; Distribution'!E651)*0.8</f>
        <v>10.112000000000002</v>
      </c>
      <c r="J651" s="8">
        <f>(+'Current &amp; Proposed Revenues'!D651*0.79+'Current &amp; Proposed Revenues'!F651*2.14+'Current Revenues &amp; Distribution'!C651+'Current Revenues &amp; Distribution'!E651)*0.2</f>
        <v>2.5280000000000005</v>
      </c>
      <c r="K651" s="8">
        <f t="shared" si="38"/>
        <v>29.92</v>
      </c>
    </row>
    <row r="652" spans="1:11" outlineLevel="2" x14ac:dyDescent="0.25">
      <c r="A652" s="1" t="s">
        <v>576</v>
      </c>
      <c r="B652" s="1" t="s">
        <v>592</v>
      </c>
      <c r="C652" s="8">
        <v>7.9</v>
      </c>
      <c r="D652" s="8">
        <v>877.01130000000012</v>
      </c>
      <c r="E652" s="8">
        <v>0</v>
      </c>
      <c r="F652" s="8">
        <v>1473.84</v>
      </c>
      <c r="G652" s="8">
        <v>2358.7512999999999</v>
      </c>
      <c r="H652" s="8">
        <f>+'Current &amp; Proposed Revenues'!D652*1.08+'Current &amp; Proposed Revenues'!F652*8.54</f>
        <v>1685.0291999999999</v>
      </c>
      <c r="I652" s="8">
        <f>(+'Current &amp; Proposed Revenues'!D652*0.79+'Current &amp; Proposed Revenues'!F652*2.14+'Current Revenues &amp; Distribution'!C652+'Current Revenues &amp; Distribution'!E652)*0.8</f>
        <v>538.97768000000008</v>
      </c>
      <c r="J652" s="8">
        <f>(+'Current &amp; Proposed Revenues'!D652*0.79+'Current &amp; Proposed Revenues'!F652*2.14+'Current Revenues &amp; Distribution'!C652+'Current Revenues &amp; Distribution'!E652)*0.2</f>
        <v>134.74442000000002</v>
      </c>
      <c r="K652" s="8">
        <f t="shared" si="38"/>
        <v>2358.7512999999999</v>
      </c>
    </row>
    <row r="653" spans="1:11" outlineLevel="2" x14ac:dyDescent="0.25">
      <c r="A653" s="1" t="s">
        <v>576</v>
      </c>
      <c r="B653" s="1" t="s">
        <v>593</v>
      </c>
      <c r="C653" s="8">
        <v>47.400000000000006</v>
      </c>
      <c r="D653" s="8">
        <v>1421.7049</v>
      </c>
      <c r="E653" s="8">
        <v>0</v>
      </c>
      <c r="F653" s="8">
        <v>2150.6316000000002</v>
      </c>
      <c r="G653" s="8">
        <v>3619.7365</v>
      </c>
      <c r="H653" s="8">
        <f>+'Current &amp; Proposed Revenues'!D653*1.08+'Current &amp; Proposed Revenues'!F653*8.54</f>
        <v>2540.7914000000001</v>
      </c>
      <c r="I653" s="8">
        <f>(+'Current &amp; Proposed Revenues'!D653*0.79+'Current &amp; Proposed Revenues'!F653*2.14+'Current Revenues &amp; Distribution'!C653+'Current Revenues &amp; Distribution'!E653)*0.8</f>
        <v>863.1560800000002</v>
      </c>
      <c r="J653" s="8">
        <f>(+'Current &amp; Proposed Revenues'!D653*0.79+'Current &amp; Proposed Revenues'!F653*2.14+'Current Revenues &amp; Distribution'!C653+'Current Revenues &amp; Distribution'!E653)*0.2</f>
        <v>215.78902000000005</v>
      </c>
      <c r="K653" s="8">
        <f t="shared" si="38"/>
        <v>3619.7365000000004</v>
      </c>
    </row>
    <row r="654" spans="1:11" outlineLevel="1" x14ac:dyDescent="0.25">
      <c r="A654" s="23" t="s">
        <v>1241</v>
      </c>
      <c r="B654" s="22"/>
      <c r="C654" s="8">
        <f t="shared" ref="C654:K654" si="42">SUBTOTAL(9,C636:C653)</f>
        <v>239.70180000000002</v>
      </c>
      <c r="D654" s="8">
        <f t="shared" si="42"/>
        <v>9433.1215000000011</v>
      </c>
      <c r="E654" s="8">
        <f t="shared" si="42"/>
        <v>262.27840000000003</v>
      </c>
      <c r="F654" s="8">
        <f t="shared" si="42"/>
        <v>14228.643600000001</v>
      </c>
      <c r="G654" s="8">
        <f t="shared" si="42"/>
        <v>24163.745299999995</v>
      </c>
      <c r="H654" s="8">
        <f t="shared" si="42"/>
        <v>16825.591799999995</v>
      </c>
      <c r="I654" s="8">
        <f t="shared" si="42"/>
        <v>5870.5228000000006</v>
      </c>
      <c r="J654" s="8">
        <f t="shared" si="42"/>
        <v>1467.6307000000002</v>
      </c>
      <c r="K654" s="8">
        <f t="shared" si="42"/>
        <v>24163.745299999995</v>
      </c>
    </row>
    <row r="655" spans="1:11" outlineLevel="2" x14ac:dyDescent="0.25">
      <c r="A655" s="1" t="s">
        <v>594</v>
      </c>
      <c r="B655" s="1" t="s">
        <v>595</v>
      </c>
      <c r="C655" s="8">
        <v>347.24450000000002</v>
      </c>
      <c r="D655" s="8">
        <v>3404.2415000000001</v>
      </c>
      <c r="E655" s="8">
        <v>256.8</v>
      </c>
      <c r="F655" s="8">
        <v>12843.233999999999</v>
      </c>
      <c r="G655" s="8">
        <v>16851.519999999997</v>
      </c>
      <c r="H655" s="8">
        <f>+'Current &amp; Proposed Revenues'!D655*1.08+'Current &amp; Proposed Revenues'!F655*8.54</f>
        <v>12235.862999999998</v>
      </c>
      <c r="I655" s="8">
        <f>(+'Current &amp; Proposed Revenues'!D655*0.79+'Current &amp; Proposed Revenues'!F655*2.14+'Current Revenues &amp; Distribution'!C655+'Current Revenues &amp; Distribution'!E655)*0.8</f>
        <v>3692.5256000000004</v>
      </c>
      <c r="J655" s="8">
        <f>(+'Current &amp; Proposed Revenues'!D655*0.79+'Current &amp; Proposed Revenues'!F655*2.14+'Current Revenues &amp; Distribution'!C655+'Current Revenues &amp; Distribution'!E655)*0.2</f>
        <v>923.1314000000001</v>
      </c>
      <c r="K655" s="8">
        <f t="shared" si="38"/>
        <v>16851.519999999997</v>
      </c>
    </row>
    <row r="656" spans="1:11" outlineLevel="2" x14ac:dyDescent="0.25">
      <c r="A656" s="1" t="s">
        <v>594</v>
      </c>
      <c r="B656" s="1" t="s">
        <v>596</v>
      </c>
      <c r="C656" s="8">
        <v>695.99</v>
      </c>
      <c r="D656" s="8">
        <v>5413.6780500000004</v>
      </c>
      <c r="E656" s="8">
        <v>584.22</v>
      </c>
      <c r="F656" s="8">
        <v>13203.683999999999</v>
      </c>
      <c r="G656" s="8">
        <v>19897.572049999999</v>
      </c>
      <c r="H656" s="8">
        <f>+'Current &amp; Proposed Revenues'!D656*1.08+'Current &amp; Proposed Revenues'!F656*8.54</f>
        <v>13684.618199999999</v>
      </c>
      <c r="I656" s="8">
        <f>(+'Current &amp; Proposed Revenues'!D656*0.79+'Current &amp; Proposed Revenues'!F656*2.14+'Current Revenues &amp; Distribution'!C656+'Current Revenues &amp; Distribution'!E656)*0.8</f>
        <v>4970.363080000001</v>
      </c>
      <c r="J656" s="8">
        <f>(+'Current &amp; Proposed Revenues'!D656*0.79+'Current &amp; Proposed Revenues'!F656*2.14+'Current Revenues &amp; Distribution'!C656+'Current Revenues &amp; Distribution'!E656)*0.2</f>
        <v>1242.5907700000002</v>
      </c>
      <c r="K656" s="8">
        <f t="shared" si="38"/>
        <v>19897.572049999999</v>
      </c>
    </row>
    <row r="657" spans="1:11" outlineLevel="2" x14ac:dyDescent="0.25">
      <c r="A657" s="1" t="s">
        <v>594</v>
      </c>
      <c r="B657" s="1" t="s">
        <v>597</v>
      </c>
      <c r="C657" s="8">
        <v>40.858800000000002</v>
      </c>
      <c r="D657" s="8">
        <v>388.96000000000004</v>
      </c>
      <c r="E657" s="8">
        <v>0</v>
      </c>
      <c r="F657" s="8">
        <v>2780.7088799999997</v>
      </c>
      <c r="G657" s="8">
        <v>3210.5276799999997</v>
      </c>
      <c r="H657" s="8">
        <f>+'Current &amp; Proposed Revenues'!D657*1.08+'Current &amp; Proposed Revenues'!F657*8.54</f>
        <v>2448.1656399999997</v>
      </c>
      <c r="I657" s="8">
        <f>(+'Current &amp; Proposed Revenues'!D657*0.79+'Current &amp; Proposed Revenues'!F657*2.14+'Current Revenues &amp; Distribution'!C657+'Current Revenues &amp; Distribution'!E657)*0.8</f>
        <v>609.88963200000001</v>
      </c>
      <c r="J657" s="8">
        <f>(+'Current &amp; Proposed Revenues'!D657*0.79+'Current &amp; Proposed Revenues'!F657*2.14+'Current Revenues &amp; Distribution'!C657+'Current Revenues &amp; Distribution'!E657)*0.2</f>
        <v>152.472408</v>
      </c>
      <c r="K657" s="8">
        <f t="shared" si="38"/>
        <v>3210.5276799999997</v>
      </c>
    </row>
    <row r="658" spans="1:11" outlineLevel="2" x14ac:dyDescent="0.25">
      <c r="A658" s="1" t="s">
        <v>594</v>
      </c>
      <c r="B658" s="1" t="s">
        <v>598</v>
      </c>
      <c r="C658" s="8">
        <v>1053.5677000000001</v>
      </c>
      <c r="D658" s="8">
        <v>5831.2210000000005</v>
      </c>
      <c r="E658" s="8">
        <v>1704.7668000000001</v>
      </c>
      <c r="F658" s="8">
        <v>21453.1296</v>
      </c>
      <c r="G658" s="8">
        <v>30042.685100000002</v>
      </c>
      <c r="H658" s="8">
        <f>+'Current &amp; Proposed Revenues'!D658*1.08+'Current &amp; Proposed Revenues'!F658*8.54</f>
        <v>20522.232799999998</v>
      </c>
      <c r="I658" s="8">
        <f>(+'Current &amp; Proposed Revenues'!D658*0.79+'Current &amp; Proposed Revenues'!F658*2.14+'Current Revenues &amp; Distribution'!C658+'Current Revenues &amp; Distribution'!E658)*0.8</f>
        <v>7616.3618400000014</v>
      </c>
      <c r="J658" s="8">
        <f>(+'Current &amp; Proposed Revenues'!D658*0.79+'Current &amp; Proposed Revenues'!F658*2.14+'Current Revenues &amp; Distribution'!C658+'Current Revenues &amp; Distribution'!E658)*0.2</f>
        <v>1904.0904600000003</v>
      </c>
      <c r="K658" s="8">
        <f t="shared" si="38"/>
        <v>30042.685099999999</v>
      </c>
    </row>
    <row r="659" spans="1:11" outlineLevel="2" x14ac:dyDescent="0.25">
      <c r="A659" s="1" t="s">
        <v>594</v>
      </c>
      <c r="B659" s="1" t="s">
        <v>599</v>
      </c>
      <c r="C659" s="8">
        <v>127.98</v>
      </c>
      <c r="D659" s="8">
        <v>2596.2145</v>
      </c>
      <c r="E659" s="8">
        <v>1451.1768000000002</v>
      </c>
      <c r="F659" s="8">
        <v>11770.876560000001</v>
      </c>
      <c r="G659" s="8">
        <v>15946.247860000001</v>
      </c>
      <c r="H659" s="8">
        <f>+'Current &amp; Proposed Revenues'!D659*1.08+'Current &amp; Proposed Revenues'!F659*8.54</f>
        <v>10911.710679999998</v>
      </c>
      <c r="I659" s="8">
        <f>(+'Current &amp; Proposed Revenues'!D659*0.79+'Current &amp; Proposed Revenues'!F659*2.14+'Current Revenues &amp; Distribution'!C659+'Current Revenues &amp; Distribution'!E659)*0.8</f>
        <v>4027.6297440000003</v>
      </c>
      <c r="J659" s="8">
        <f>(+'Current &amp; Proposed Revenues'!D659*0.79+'Current &amp; Proposed Revenues'!F659*2.14+'Current Revenues &amp; Distribution'!C659+'Current Revenues &amp; Distribution'!E659)*0.2</f>
        <v>1006.9074360000001</v>
      </c>
      <c r="K659" s="8">
        <f t="shared" si="38"/>
        <v>15946.247859999998</v>
      </c>
    </row>
    <row r="660" spans="1:11" outlineLevel="2" x14ac:dyDescent="0.25">
      <c r="A660" s="1" t="s">
        <v>594</v>
      </c>
      <c r="B660" s="1" t="s">
        <v>600</v>
      </c>
      <c r="C660" s="8">
        <v>16439.860500000003</v>
      </c>
      <c r="D660" s="8">
        <v>7818.7879000000003</v>
      </c>
      <c r="E660" s="8">
        <v>1383.0606</v>
      </c>
      <c r="F660" s="8">
        <v>15403.443599999999</v>
      </c>
      <c r="G660" s="8">
        <v>41045.152600000001</v>
      </c>
      <c r="H660" s="8">
        <f>+'Current &amp; Proposed Revenues'!D660*1.08+'Current &amp; Proposed Revenues'!F660*8.54</f>
        <v>16832.649399999998</v>
      </c>
      <c r="I660" s="8">
        <f>(+'Current &amp; Proposed Revenues'!D660*0.79+'Current &amp; Proposed Revenues'!F660*2.14+'Current Revenues &amp; Distribution'!C660+'Current Revenues &amp; Distribution'!E660)*0.8</f>
        <v>19370.002560000004</v>
      </c>
      <c r="J660" s="8">
        <f>(+'Current &amp; Proposed Revenues'!D660*0.79+'Current &amp; Proposed Revenues'!F660*2.14+'Current Revenues &amp; Distribution'!C660+'Current Revenues &amp; Distribution'!E660)*0.2</f>
        <v>4842.5006400000011</v>
      </c>
      <c r="K660" s="8">
        <f t="shared" si="38"/>
        <v>41045.152600000001</v>
      </c>
    </row>
    <row r="661" spans="1:11" outlineLevel="2" x14ac:dyDescent="0.25">
      <c r="A661" s="1" t="s">
        <v>594</v>
      </c>
      <c r="B661" s="1" t="s">
        <v>601</v>
      </c>
      <c r="C661" s="8">
        <v>488.22</v>
      </c>
      <c r="D661" s="8">
        <v>2422.9964</v>
      </c>
      <c r="E661" s="8">
        <v>2055.6840000000002</v>
      </c>
      <c r="F661" s="8">
        <v>12332.48436</v>
      </c>
      <c r="G661" s="8">
        <v>17299.384760000001</v>
      </c>
      <c r="H661" s="8">
        <f>+'Current &amp; Proposed Revenues'!D661*1.08+'Current &amp; Proposed Revenues'!F661*8.54</f>
        <v>11260.74618</v>
      </c>
      <c r="I661" s="8">
        <f>(+'Current &amp; Proposed Revenues'!D661*0.79+'Current &amp; Proposed Revenues'!F661*2.14+'Current Revenues &amp; Distribution'!C661+'Current Revenues &amp; Distribution'!E661)*0.8</f>
        <v>4830.9108640000004</v>
      </c>
      <c r="J661" s="8">
        <f>(+'Current &amp; Proposed Revenues'!D661*0.79+'Current &amp; Proposed Revenues'!F661*2.14+'Current Revenues &amp; Distribution'!C661+'Current Revenues &amp; Distribution'!E661)*0.2</f>
        <v>1207.7277160000001</v>
      </c>
      <c r="K661" s="8">
        <f t="shared" si="38"/>
        <v>17299.384760000001</v>
      </c>
    </row>
    <row r="662" spans="1:11" outlineLevel="2" x14ac:dyDescent="0.25">
      <c r="A662" s="1" t="s">
        <v>594</v>
      </c>
      <c r="B662" s="1" t="s">
        <v>602</v>
      </c>
      <c r="C662" s="8">
        <v>137.85500000000002</v>
      </c>
      <c r="D662" s="8">
        <v>4977.9306500000002</v>
      </c>
      <c r="E662" s="8">
        <v>85.600000000000009</v>
      </c>
      <c r="F662" s="8">
        <v>6820.1305200000006</v>
      </c>
      <c r="G662" s="8">
        <v>12021.516170000001</v>
      </c>
      <c r="H662" s="8">
        <f>+'Current &amp; Proposed Revenues'!D662*1.08+'Current &amp; Proposed Revenues'!F662*8.54</f>
        <v>8328.5046599999987</v>
      </c>
      <c r="I662" s="8">
        <f>(+'Current &amp; Proposed Revenues'!D662*0.79+'Current &amp; Proposed Revenues'!F662*2.14+'Current Revenues &amp; Distribution'!C662+'Current Revenues &amp; Distribution'!E662)*0.8</f>
        <v>2954.4092080000005</v>
      </c>
      <c r="J662" s="8">
        <f>(+'Current &amp; Proposed Revenues'!D662*0.79+'Current &amp; Proposed Revenues'!F662*2.14+'Current Revenues &amp; Distribution'!C662+'Current Revenues &amp; Distribution'!E662)*0.2</f>
        <v>738.60230200000012</v>
      </c>
      <c r="K662" s="8">
        <f t="shared" si="38"/>
        <v>12021.516169999999</v>
      </c>
    </row>
    <row r="663" spans="1:11" outlineLevel="2" x14ac:dyDescent="0.25">
      <c r="A663" s="1" t="s">
        <v>594</v>
      </c>
      <c r="B663" s="1" t="s">
        <v>603</v>
      </c>
      <c r="C663" s="8">
        <v>216.46</v>
      </c>
      <c r="D663" s="8">
        <v>897.97213000000011</v>
      </c>
      <c r="E663" s="8">
        <v>513.6</v>
      </c>
      <c r="F663" s="8">
        <v>6995.4</v>
      </c>
      <c r="G663" s="8">
        <v>8623.4321299999992</v>
      </c>
      <c r="H663" s="8">
        <f>+'Current &amp; Proposed Revenues'!D663*1.08+'Current &amp; Proposed Revenues'!F663*8.54</f>
        <v>6112.3149199999998</v>
      </c>
      <c r="I663" s="8">
        <f>(+'Current &amp; Proposed Revenues'!D663*0.79+'Current &amp; Proposed Revenues'!F663*2.14+'Current Revenues &amp; Distribution'!C663+'Current Revenues &amp; Distribution'!E663)*0.8</f>
        <v>2008.8937679999999</v>
      </c>
      <c r="J663" s="8">
        <f>(+'Current &amp; Proposed Revenues'!D663*0.79+'Current &amp; Proposed Revenues'!F663*2.14+'Current Revenues &amp; Distribution'!C663+'Current Revenues &amp; Distribution'!E663)*0.2</f>
        <v>502.22344199999998</v>
      </c>
      <c r="K663" s="8">
        <f t="shared" si="38"/>
        <v>8623.4321299999992</v>
      </c>
    </row>
    <row r="664" spans="1:11" outlineLevel="2" x14ac:dyDescent="0.25">
      <c r="A664" s="1" t="s">
        <v>594</v>
      </c>
      <c r="B664" s="1" t="s">
        <v>604</v>
      </c>
      <c r="C664" s="8">
        <v>692.04000000000008</v>
      </c>
      <c r="D664" s="8">
        <v>5168.5434900000009</v>
      </c>
      <c r="E664" s="8">
        <v>85.600000000000009</v>
      </c>
      <c r="F664" s="8">
        <v>17087.252400000001</v>
      </c>
      <c r="G664" s="8">
        <v>23033.435890000001</v>
      </c>
      <c r="H664" s="8">
        <f>+'Current &amp; Proposed Revenues'!D664*1.08+'Current &amp; Proposed Revenues'!F664*8.54</f>
        <v>16648.443359999997</v>
      </c>
      <c r="I664" s="8">
        <f>(+'Current &amp; Proposed Revenues'!D664*0.79+'Current &amp; Proposed Revenues'!F664*2.14+'Current Revenues &amp; Distribution'!C664+'Current Revenues &amp; Distribution'!E664)*0.8</f>
        <v>5107.9940240000005</v>
      </c>
      <c r="J664" s="8">
        <f>(+'Current &amp; Proposed Revenues'!D664*0.79+'Current &amp; Proposed Revenues'!F664*2.14+'Current Revenues &amp; Distribution'!C664+'Current Revenues &amp; Distribution'!E664)*0.2</f>
        <v>1276.9985060000001</v>
      </c>
      <c r="K664" s="8">
        <f t="shared" si="38"/>
        <v>23033.435889999997</v>
      </c>
    </row>
    <row r="665" spans="1:11" outlineLevel="2" x14ac:dyDescent="0.25">
      <c r="A665" s="1" t="s">
        <v>594</v>
      </c>
      <c r="B665" s="1" t="s">
        <v>605</v>
      </c>
      <c r="C665" s="8">
        <v>888.17014000000006</v>
      </c>
      <c r="D665" s="8">
        <v>1719.4276000000002</v>
      </c>
      <c r="E665" s="8">
        <v>2035.6750000000002</v>
      </c>
      <c r="F665" s="8">
        <v>6108.2337600000001</v>
      </c>
      <c r="G665" s="8">
        <v>10751.5065</v>
      </c>
      <c r="H665" s="8">
        <f>+'Current &amp; Proposed Revenues'!D665*1.08+'Current &amp; Proposed Revenues'!F665*8.54</f>
        <v>5877.3376799999996</v>
      </c>
      <c r="I665" s="8">
        <f>(+'Current &amp; Proposed Revenues'!D665*0.79+'Current &amp; Proposed Revenues'!F665*2.14+'Current Revenues &amp; Distribution'!C665+'Current Revenues &amp; Distribution'!E665)*0.8</f>
        <v>3899.3350560000008</v>
      </c>
      <c r="J665" s="8">
        <f>(+'Current &amp; Proposed Revenues'!D665*0.79+'Current &amp; Proposed Revenues'!F665*2.14+'Current Revenues &amp; Distribution'!C665+'Current Revenues &amp; Distribution'!E665)*0.2</f>
        <v>974.8337640000002</v>
      </c>
      <c r="K665" s="8">
        <f t="shared" si="38"/>
        <v>10751.506500000001</v>
      </c>
    </row>
    <row r="666" spans="1:11" outlineLevel="2" x14ac:dyDescent="0.25">
      <c r="A666" s="1" t="s">
        <v>594</v>
      </c>
      <c r="B666" s="1" t="s">
        <v>606</v>
      </c>
      <c r="C666" s="8">
        <v>1384.4750000000001</v>
      </c>
      <c r="D666" s="8">
        <v>3407.0839000000001</v>
      </c>
      <c r="E666" s="8">
        <v>2127.7164000000002</v>
      </c>
      <c r="F666" s="8">
        <v>7995.5819999999994</v>
      </c>
      <c r="G666" s="8">
        <v>14914.8573</v>
      </c>
      <c r="H666" s="8">
        <f>+'Current &amp; Proposed Revenues'!D666*1.08+'Current &amp; Proposed Revenues'!F666*8.54</f>
        <v>8361.1985999999997</v>
      </c>
      <c r="I666" s="8">
        <f>(+'Current &amp; Proposed Revenues'!D666*0.79+'Current &amp; Proposed Revenues'!F666*2.14+'Current Revenues &amp; Distribution'!C666+'Current Revenues &amp; Distribution'!E666)*0.8</f>
        <v>5242.9269600000007</v>
      </c>
      <c r="J666" s="8">
        <f>(+'Current &amp; Proposed Revenues'!D666*0.79+'Current &amp; Proposed Revenues'!F666*2.14+'Current Revenues &amp; Distribution'!C666+'Current Revenues &amp; Distribution'!E666)*0.2</f>
        <v>1310.7317400000002</v>
      </c>
      <c r="K666" s="8">
        <f t="shared" si="38"/>
        <v>14914.8573</v>
      </c>
    </row>
    <row r="667" spans="1:11" outlineLevel="2" x14ac:dyDescent="0.25">
      <c r="A667" s="1" t="s">
        <v>594</v>
      </c>
      <c r="B667" s="1" t="s">
        <v>607</v>
      </c>
      <c r="C667" s="8">
        <v>352.76660000000004</v>
      </c>
      <c r="D667" s="8">
        <v>3342.5819900000001</v>
      </c>
      <c r="E667" s="8">
        <v>243.96</v>
      </c>
      <c r="F667" s="8">
        <v>11796.63672</v>
      </c>
      <c r="G667" s="8">
        <v>15735.945310000001</v>
      </c>
      <c r="H667" s="8">
        <f>+'Current &amp; Proposed Revenues'!D667*1.08+'Current &amp; Proposed Revenues'!F667*8.54</f>
        <v>11363.366319999999</v>
      </c>
      <c r="I667" s="8">
        <f>(+'Current &amp; Proposed Revenues'!D667*0.79+'Current &amp; Proposed Revenues'!F667*2.14+'Current Revenues &amp; Distribution'!C667+'Current Revenues &amp; Distribution'!E667)*0.8</f>
        <v>3498.063192000001</v>
      </c>
      <c r="J667" s="8">
        <f>(+'Current &amp; Proposed Revenues'!D667*0.79+'Current &amp; Proposed Revenues'!F667*2.14+'Current Revenues &amp; Distribution'!C667+'Current Revenues &amp; Distribution'!E667)*0.2</f>
        <v>874.51579800000025</v>
      </c>
      <c r="K667" s="8">
        <f t="shared" si="38"/>
        <v>15735.945310000001</v>
      </c>
    </row>
    <row r="668" spans="1:11" outlineLevel="2" x14ac:dyDescent="0.25">
      <c r="A668" s="1" t="s">
        <v>594</v>
      </c>
      <c r="B668" s="1" t="s">
        <v>349</v>
      </c>
      <c r="C668" s="8">
        <v>1973.42</v>
      </c>
      <c r="D668" s="8">
        <v>6865.4936900000012</v>
      </c>
      <c r="E668" s="8">
        <v>1036.2094</v>
      </c>
      <c r="F668" s="8">
        <v>16703.52</v>
      </c>
      <c r="G668" s="8">
        <v>26578.643090000001</v>
      </c>
      <c r="H668" s="8">
        <f>+'Current &amp; Proposed Revenues'!D668*1.08+'Current &amp; Proposed Revenues'!F668*8.54</f>
        <v>17321.65796</v>
      </c>
      <c r="I668" s="8">
        <f>(+'Current &amp; Proposed Revenues'!D668*0.79+'Current &amp; Proposed Revenues'!F668*2.14+'Current Revenues &amp; Distribution'!C668+'Current Revenues &amp; Distribution'!E668)*0.8</f>
        <v>7405.5881040000013</v>
      </c>
      <c r="J668" s="8">
        <f>(+'Current &amp; Proposed Revenues'!D668*0.79+'Current &amp; Proposed Revenues'!F668*2.14+'Current Revenues &amp; Distribution'!C668+'Current Revenues &amp; Distribution'!E668)*0.2</f>
        <v>1851.3970260000003</v>
      </c>
      <c r="K668" s="8">
        <f t="shared" si="38"/>
        <v>26578.643090000001</v>
      </c>
    </row>
    <row r="669" spans="1:11" outlineLevel="2" x14ac:dyDescent="0.25">
      <c r="A669" s="1" t="s">
        <v>594</v>
      </c>
      <c r="B669" s="1" t="s">
        <v>608</v>
      </c>
      <c r="C669" s="8">
        <v>367.88641000000001</v>
      </c>
      <c r="D669" s="8">
        <v>7635.0604000000003</v>
      </c>
      <c r="E669" s="8">
        <v>0</v>
      </c>
      <c r="F669" s="8">
        <v>8383.9388400000007</v>
      </c>
      <c r="G669" s="8">
        <v>16386.88565</v>
      </c>
      <c r="H669" s="8">
        <f>+'Current &amp; Proposed Revenues'!D669*1.08+'Current &amp; Proposed Revenues'!F669*8.54</f>
        <v>11113.564620000001</v>
      </c>
      <c r="I669" s="8">
        <f>(+'Current &amp; Proposed Revenues'!D669*0.79+'Current &amp; Proposed Revenues'!F669*2.14+'Current Revenues &amp; Distribution'!C669+'Current Revenues &amp; Distribution'!E669)*0.8</f>
        <v>4218.6568240000006</v>
      </c>
      <c r="J669" s="8">
        <f>(+'Current &amp; Proposed Revenues'!D669*0.79+'Current &amp; Proposed Revenues'!F669*2.14+'Current Revenues &amp; Distribution'!C669+'Current Revenues &amp; Distribution'!E669)*0.2</f>
        <v>1054.6642060000001</v>
      </c>
      <c r="K669" s="8">
        <f t="shared" si="38"/>
        <v>16386.885650000004</v>
      </c>
    </row>
    <row r="670" spans="1:11" outlineLevel="2" x14ac:dyDescent="0.25">
      <c r="A670" s="1" t="s">
        <v>594</v>
      </c>
      <c r="B670" s="1" t="s">
        <v>609</v>
      </c>
      <c r="C670" s="8">
        <v>1433.1311000000001</v>
      </c>
      <c r="D670" s="8">
        <v>10316.977000000001</v>
      </c>
      <c r="E670" s="8">
        <v>513.6</v>
      </c>
      <c r="F670" s="8">
        <v>14299.345200000002</v>
      </c>
      <c r="G670" s="8">
        <v>26563.053300000003</v>
      </c>
      <c r="H670" s="8">
        <f>+'Current &amp; Proposed Revenues'!D670*1.08+'Current &amp; Proposed Revenues'!F670*8.54</f>
        <v>17392.588600000003</v>
      </c>
      <c r="I670" s="8">
        <f>(+'Current &amp; Proposed Revenues'!D670*0.79+'Current &amp; Proposed Revenues'!F670*2.14+'Current Revenues &amp; Distribution'!C670+'Current Revenues &amp; Distribution'!E670)*0.8</f>
        <v>7336.3717600000018</v>
      </c>
      <c r="J670" s="8">
        <f>(+'Current &amp; Proposed Revenues'!D670*0.79+'Current &amp; Proposed Revenues'!F670*2.14+'Current Revenues &amp; Distribution'!C670+'Current Revenues &amp; Distribution'!E670)*0.2</f>
        <v>1834.0929400000005</v>
      </c>
      <c r="K670" s="8">
        <f t="shared" si="38"/>
        <v>26563.053300000007</v>
      </c>
    </row>
    <row r="671" spans="1:11" outlineLevel="2" x14ac:dyDescent="0.25">
      <c r="A671" s="1" t="s">
        <v>594</v>
      </c>
      <c r="B671" s="1" t="s">
        <v>610</v>
      </c>
      <c r="C671" s="8">
        <v>0</v>
      </c>
      <c r="D671" s="8">
        <v>158.5386</v>
      </c>
      <c r="E671" s="8">
        <v>0</v>
      </c>
      <c r="F671" s="8">
        <v>0</v>
      </c>
      <c r="G671" s="8">
        <v>158.5386</v>
      </c>
      <c r="H671" s="8">
        <f>+'Current &amp; Proposed Revenues'!D671*1.08+'Current &amp; Proposed Revenues'!F671*8.54</f>
        <v>91.562400000000011</v>
      </c>
      <c r="I671" s="8">
        <f>(+'Current &amp; Proposed Revenues'!D671*0.79+'Current &amp; Proposed Revenues'!F671*2.14+'Current Revenues &amp; Distribution'!C671+'Current Revenues &amp; Distribution'!E671)*0.8</f>
        <v>53.580960000000005</v>
      </c>
      <c r="J671" s="8">
        <f>(+'Current &amp; Proposed Revenues'!D671*0.79+'Current &amp; Proposed Revenues'!F671*2.14+'Current Revenues &amp; Distribution'!C671+'Current Revenues &amp; Distribution'!E671)*0.2</f>
        <v>13.395240000000001</v>
      </c>
      <c r="K671" s="8">
        <f t="shared" si="38"/>
        <v>158.53860000000003</v>
      </c>
    </row>
    <row r="672" spans="1:11" outlineLevel="2" x14ac:dyDescent="0.25">
      <c r="A672" s="1" t="s">
        <v>594</v>
      </c>
      <c r="B672" s="1" t="s">
        <v>611</v>
      </c>
      <c r="C672" s="8">
        <v>6859.4949500000012</v>
      </c>
      <c r="D672" s="8">
        <v>7942.9858200000008</v>
      </c>
      <c r="E672" s="8">
        <v>3933.5982000000004</v>
      </c>
      <c r="F672" s="8">
        <v>26372.957040000001</v>
      </c>
      <c r="G672" s="8">
        <v>45109.036010000003</v>
      </c>
      <c r="H672" s="8">
        <f>+'Current &amp; Proposed Revenues'!D672*1.08+'Current &amp; Proposed Revenues'!F672*8.54</f>
        <v>25675.880999999998</v>
      </c>
      <c r="I672" s="8">
        <f>(+'Current &amp; Proposed Revenues'!D672*0.79+'Current &amp; Proposed Revenues'!F672*2.14+'Current Revenues &amp; Distribution'!C672+'Current Revenues &amp; Distribution'!E672)*0.8</f>
        <v>15546.524008000002</v>
      </c>
      <c r="J672" s="8">
        <f>(+'Current &amp; Proposed Revenues'!D672*0.79+'Current &amp; Proposed Revenues'!F672*2.14+'Current Revenues &amp; Distribution'!C672+'Current Revenues &amp; Distribution'!E672)*0.2</f>
        <v>3886.6310020000005</v>
      </c>
      <c r="K672" s="8">
        <f t="shared" si="38"/>
        <v>45109.036010000003</v>
      </c>
    </row>
    <row r="673" spans="1:11" outlineLevel="1" x14ac:dyDescent="0.25">
      <c r="A673" s="23" t="s">
        <v>1240</v>
      </c>
      <c r="B673" s="22"/>
      <c r="C673" s="8">
        <f t="shared" ref="C673:K673" si="43">SUBTOTAL(9,C655:C672)</f>
        <v>33499.420699999995</v>
      </c>
      <c r="D673" s="8">
        <f t="shared" si="43"/>
        <v>80308.694620000024</v>
      </c>
      <c r="E673" s="8">
        <f t="shared" si="43"/>
        <v>18011.267200000002</v>
      </c>
      <c r="F673" s="8">
        <f t="shared" si="43"/>
        <v>212350.55748000002</v>
      </c>
      <c r="G673" s="8">
        <f t="shared" si="43"/>
        <v>344169.94</v>
      </c>
      <c r="H673" s="8">
        <f t="shared" si="43"/>
        <v>216182.40601999999</v>
      </c>
      <c r="I673" s="8">
        <f t="shared" si="43"/>
        <v>102390.02718400002</v>
      </c>
      <c r="J673" s="8">
        <f t="shared" si="43"/>
        <v>25597.506796000005</v>
      </c>
      <c r="K673" s="8">
        <f t="shared" si="43"/>
        <v>344169.94</v>
      </c>
    </row>
    <row r="674" spans="1:11" outlineLevel="2" x14ac:dyDescent="0.25">
      <c r="A674" s="1" t="s">
        <v>612</v>
      </c>
      <c r="B674" s="1" t="s">
        <v>613</v>
      </c>
      <c r="C674" s="8">
        <v>357.79890000000006</v>
      </c>
      <c r="D674" s="8">
        <v>2889.7483999999999</v>
      </c>
      <c r="E674" s="8">
        <v>163.13220000000001</v>
      </c>
      <c r="F674" s="8">
        <v>18773.197199999999</v>
      </c>
      <c r="G674" s="8">
        <v>22183.876700000001</v>
      </c>
      <c r="H674" s="8">
        <f>+'Current &amp; Proposed Revenues'!D674*1.08+'Current &amp; Proposed Revenues'!F674*8.54</f>
        <v>16680.472199999997</v>
      </c>
      <c r="I674" s="8">
        <f>(+'Current &amp; Proposed Revenues'!D674*0.79+'Current &amp; Proposed Revenues'!F674*2.14+'Current Revenues &amp; Distribution'!C674+'Current Revenues &amp; Distribution'!E674)*0.8</f>
        <v>4402.7236000000003</v>
      </c>
      <c r="J674" s="8">
        <f>(+'Current &amp; Proposed Revenues'!D674*0.79+'Current &amp; Proposed Revenues'!F674*2.14+'Current Revenues &amp; Distribution'!C674+'Current Revenues &amp; Distribution'!E674)*0.2</f>
        <v>1100.6809000000001</v>
      </c>
      <c r="K674" s="8">
        <f t="shared" si="38"/>
        <v>22183.876699999997</v>
      </c>
    </row>
    <row r="675" spans="1:11" outlineLevel="2" x14ac:dyDescent="0.25">
      <c r="A675" s="1" t="s">
        <v>612</v>
      </c>
      <c r="B675" s="1" t="s">
        <v>614</v>
      </c>
      <c r="C675" s="8">
        <v>1863.9812999999999</v>
      </c>
      <c r="D675" s="8">
        <v>4318.3311600000006</v>
      </c>
      <c r="E675" s="8">
        <v>563.89</v>
      </c>
      <c r="F675" s="8">
        <v>9468.9200399999991</v>
      </c>
      <c r="G675" s="8">
        <v>16215.122500000001</v>
      </c>
      <c r="H675" s="8">
        <f>+'Current &amp; Proposed Revenues'!D675*1.08+'Current &amp; Proposed Revenues'!F675*8.54</f>
        <v>10065.599059999999</v>
      </c>
      <c r="I675" s="8">
        <f>(+'Current &amp; Proposed Revenues'!D675*0.79+'Current &amp; Proposed Revenues'!F675*2.14+'Current Revenues &amp; Distribution'!C675+'Current Revenues &amp; Distribution'!E675)*0.8</f>
        <v>4919.6187520000003</v>
      </c>
      <c r="J675" s="8">
        <f>(+'Current &amp; Proposed Revenues'!D675*0.79+'Current &amp; Proposed Revenues'!F675*2.14+'Current Revenues &amp; Distribution'!C675+'Current Revenues &amp; Distribution'!E675)*0.2</f>
        <v>1229.9046880000001</v>
      </c>
      <c r="K675" s="8">
        <f t="shared" si="38"/>
        <v>16215.122499999999</v>
      </c>
    </row>
    <row r="676" spans="1:11" outlineLevel="2" x14ac:dyDescent="0.25">
      <c r="A676" s="1" t="s">
        <v>612</v>
      </c>
      <c r="B676" s="1" t="s">
        <v>615</v>
      </c>
      <c r="C676" s="8">
        <v>11742.1571</v>
      </c>
      <c r="D676" s="8">
        <v>23773.382930000003</v>
      </c>
      <c r="E676" s="8">
        <v>26735.987280000001</v>
      </c>
      <c r="F676" s="8">
        <v>60596.985000000001</v>
      </c>
      <c r="G676" s="8">
        <v>122848.51231000001</v>
      </c>
      <c r="H676" s="8">
        <f>+'Current &amp; Proposed Revenues'!D676*1.08+'Current &amp; Proposed Revenues'!F676*8.54</f>
        <v>62184.974619999994</v>
      </c>
      <c r="I676" s="8">
        <f>(+'Current &amp; Proposed Revenues'!D676*0.79+'Current &amp; Proposed Revenues'!F676*2.14+'Current Revenues &amp; Distribution'!C676+'Current Revenues &amp; Distribution'!E676)*0.8</f>
        <v>48530.830152000002</v>
      </c>
      <c r="J676" s="8">
        <f>(+'Current &amp; Proposed Revenues'!D676*0.79+'Current &amp; Proposed Revenues'!F676*2.14+'Current Revenues &amp; Distribution'!C676+'Current Revenues &amp; Distribution'!E676)*0.2</f>
        <v>12132.707538000001</v>
      </c>
      <c r="K676" s="8">
        <f t="shared" si="38"/>
        <v>122848.51231000001</v>
      </c>
    </row>
    <row r="677" spans="1:11" outlineLevel="2" x14ac:dyDescent="0.25">
      <c r="A677" s="1" t="s">
        <v>612</v>
      </c>
      <c r="B677" s="1" t="s">
        <v>616</v>
      </c>
      <c r="C677" s="8">
        <v>1260.5556000000001</v>
      </c>
      <c r="D677" s="8">
        <v>10965.9231</v>
      </c>
      <c r="E677" s="8">
        <v>5666.1207999999997</v>
      </c>
      <c r="F677" s="8">
        <v>46910.298000000003</v>
      </c>
      <c r="G677" s="8">
        <v>64802.897500000006</v>
      </c>
      <c r="H677" s="8">
        <f>+'Current &amp; Proposed Revenues'!D677*1.08+'Current &amp; Proposed Revenues'!F677*8.54</f>
        <v>43843.929400000001</v>
      </c>
      <c r="I677" s="8">
        <f>(+'Current &amp; Proposed Revenues'!D677*0.79+'Current &amp; Proposed Revenues'!F677*2.14+'Current Revenues &amp; Distribution'!C677+'Current Revenues &amp; Distribution'!E677)*0.8</f>
        <v>16767.174480000001</v>
      </c>
      <c r="J677" s="8">
        <f>(+'Current &amp; Proposed Revenues'!D677*0.79+'Current &amp; Proposed Revenues'!F677*2.14+'Current Revenues &amp; Distribution'!C677+'Current Revenues &amp; Distribution'!E677)*0.2</f>
        <v>4191.7936200000004</v>
      </c>
      <c r="K677" s="8">
        <f t="shared" si="38"/>
        <v>64802.897500000006</v>
      </c>
    </row>
    <row r="678" spans="1:11" outlineLevel="2" x14ac:dyDescent="0.25">
      <c r="A678" s="1" t="s">
        <v>612</v>
      </c>
      <c r="B678" s="1" t="s">
        <v>153</v>
      </c>
      <c r="C678" s="8">
        <v>370.44680000000005</v>
      </c>
      <c r="D678" s="8">
        <v>5039.1264000000001</v>
      </c>
      <c r="E678" s="8">
        <v>795.22400000000005</v>
      </c>
      <c r="F678" s="8">
        <v>10477.720799999999</v>
      </c>
      <c r="G678" s="8">
        <v>16682.518</v>
      </c>
      <c r="H678" s="8">
        <f>+'Current &amp; Proposed Revenues'!D678*1.08+'Current &amp; Proposed Revenues'!F678*8.54</f>
        <v>11288.55</v>
      </c>
      <c r="I678" s="8">
        <f>(+'Current &amp; Proposed Revenues'!D678*0.79+'Current &amp; Proposed Revenues'!F678*2.14+'Current Revenues &amp; Distribution'!C678+'Current Revenues &amp; Distribution'!E678)*0.8</f>
        <v>4315.1743999999999</v>
      </c>
      <c r="J678" s="8">
        <f>(+'Current &amp; Proposed Revenues'!D678*0.79+'Current &amp; Proposed Revenues'!F678*2.14+'Current Revenues &amp; Distribution'!C678+'Current Revenues &amp; Distribution'!E678)*0.2</f>
        <v>1078.7936</v>
      </c>
      <c r="K678" s="8">
        <f t="shared" si="38"/>
        <v>16682.518</v>
      </c>
    </row>
    <row r="679" spans="1:11" outlineLevel="2" x14ac:dyDescent="0.25">
      <c r="A679" s="1" t="s">
        <v>612</v>
      </c>
      <c r="B679" s="1" t="s">
        <v>617</v>
      </c>
      <c r="C679" s="8">
        <v>3115.9259000000002</v>
      </c>
      <c r="D679" s="8">
        <v>3917.837</v>
      </c>
      <c r="E679" s="8">
        <v>445.12</v>
      </c>
      <c r="F679" s="8">
        <v>5585.9603999999999</v>
      </c>
      <c r="G679" s="8">
        <v>13064.8433</v>
      </c>
      <c r="H679" s="8">
        <f>+'Current &amp; Proposed Revenues'!D679*1.08+'Current &amp; Proposed Revenues'!F679*8.54</f>
        <v>6729.3841999999986</v>
      </c>
      <c r="I679" s="8">
        <f>(+'Current &amp; Proposed Revenues'!D679*0.79+'Current &amp; Proposed Revenues'!F679*2.14+'Current Revenues &amp; Distribution'!C679+'Current Revenues &amp; Distribution'!E679)*0.8</f>
        <v>5068.3672800000004</v>
      </c>
      <c r="J679" s="8">
        <f>(+'Current &amp; Proposed Revenues'!D679*0.79+'Current &amp; Proposed Revenues'!F679*2.14+'Current Revenues &amp; Distribution'!C679+'Current Revenues &amp; Distribution'!E679)*0.2</f>
        <v>1267.0918200000001</v>
      </c>
      <c r="K679" s="8">
        <f t="shared" ref="K679:K744" si="44">SUM(H679:J679)</f>
        <v>13064.843299999999</v>
      </c>
    </row>
    <row r="680" spans="1:11" outlineLevel="2" x14ac:dyDescent="0.25">
      <c r="A680" s="1" t="s">
        <v>612</v>
      </c>
      <c r="B680" s="1" t="s">
        <v>618</v>
      </c>
      <c r="C680" s="8">
        <v>362.90230000000003</v>
      </c>
      <c r="D680" s="8">
        <v>6713.8984000000009</v>
      </c>
      <c r="E680" s="8">
        <v>430.14000000000004</v>
      </c>
      <c r="F680" s="8">
        <v>16399.353599999999</v>
      </c>
      <c r="G680" s="8">
        <v>23906.294300000001</v>
      </c>
      <c r="H680" s="8">
        <f>+'Current &amp; Proposed Revenues'!D680*1.08+'Current &amp; Proposed Revenues'!F680*8.54</f>
        <v>16990.886399999999</v>
      </c>
      <c r="I680" s="8">
        <f>(+'Current &amp; Proposed Revenues'!D680*0.79+'Current &amp; Proposed Revenues'!F680*2.14+'Current Revenues &amp; Distribution'!C680+'Current Revenues &amp; Distribution'!E680)*0.8</f>
        <v>5532.3263200000001</v>
      </c>
      <c r="J680" s="8">
        <f>(+'Current &amp; Proposed Revenues'!D680*0.79+'Current &amp; Proposed Revenues'!F680*2.14+'Current Revenues &amp; Distribution'!C680+'Current Revenues &amp; Distribution'!E680)*0.2</f>
        <v>1383.08158</v>
      </c>
      <c r="K680" s="8">
        <f t="shared" si="44"/>
        <v>23906.294300000001</v>
      </c>
    </row>
    <row r="681" spans="1:11" outlineLevel="2" x14ac:dyDescent="0.25">
      <c r="A681" s="1" t="s">
        <v>612</v>
      </c>
      <c r="B681" s="1" t="s">
        <v>619</v>
      </c>
      <c r="C681" s="8">
        <v>1125.0153</v>
      </c>
      <c r="D681" s="8">
        <v>10203.800860000001</v>
      </c>
      <c r="E681" s="8">
        <v>335.33800000000002</v>
      </c>
      <c r="F681" s="8">
        <v>20324.680799999998</v>
      </c>
      <c r="G681" s="8">
        <v>31988.83496</v>
      </c>
      <c r="H681" s="8">
        <f>+'Current &amp; Proposed Revenues'!D681*1.08+'Current &amp; Proposed Revenues'!F681*8.54</f>
        <v>22145.236639999999</v>
      </c>
      <c r="I681" s="8">
        <f>(+'Current &amp; Proposed Revenues'!D681*0.79+'Current &amp; Proposed Revenues'!F681*2.14+'Current Revenues &amp; Distribution'!C681+'Current Revenues &amp; Distribution'!E681)*0.8</f>
        <v>7874.8786560000008</v>
      </c>
      <c r="J681" s="8">
        <f>(+'Current &amp; Proposed Revenues'!D681*0.79+'Current &amp; Proposed Revenues'!F681*2.14+'Current Revenues &amp; Distribution'!C681+'Current Revenues &amp; Distribution'!E681)*0.2</f>
        <v>1968.7196640000002</v>
      </c>
      <c r="K681" s="8">
        <f t="shared" si="44"/>
        <v>31988.83496</v>
      </c>
    </row>
    <row r="682" spans="1:11" outlineLevel="2" x14ac:dyDescent="0.25">
      <c r="A682" s="1" t="s">
        <v>612</v>
      </c>
      <c r="B682" s="1" t="s">
        <v>620</v>
      </c>
      <c r="C682" s="8">
        <v>2059.6089999999999</v>
      </c>
      <c r="D682" s="8">
        <v>8867.8392000000003</v>
      </c>
      <c r="E682" s="8">
        <v>2219.5010000000002</v>
      </c>
      <c r="F682" s="8">
        <v>21337.828320000001</v>
      </c>
      <c r="G682" s="8">
        <v>34484.777520000003</v>
      </c>
      <c r="H682" s="8">
        <f>+'Current &amp; Proposed Revenues'!D682*1.08+'Current &amp; Proposed Revenues'!F682*8.54</f>
        <v>22183.803759999999</v>
      </c>
      <c r="I682" s="8">
        <f>(+'Current &amp; Proposed Revenues'!D682*0.79+'Current &amp; Proposed Revenues'!F682*2.14+'Current Revenues &amp; Distribution'!C682+'Current Revenues &amp; Distribution'!E682)*0.8</f>
        <v>9840.7790080000013</v>
      </c>
      <c r="J682" s="8">
        <f>(+'Current &amp; Proposed Revenues'!D682*0.79+'Current &amp; Proposed Revenues'!F682*2.14+'Current Revenues &amp; Distribution'!C682+'Current Revenues &amp; Distribution'!E682)*0.2</f>
        <v>2460.1947520000003</v>
      </c>
      <c r="K682" s="8">
        <f t="shared" si="44"/>
        <v>34484.777520000003</v>
      </c>
    </row>
    <row r="683" spans="1:11" outlineLevel="2" x14ac:dyDescent="0.25">
      <c r="A683" s="1" t="s">
        <v>612</v>
      </c>
      <c r="B683" s="1" t="s">
        <v>87</v>
      </c>
      <c r="C683" s="8">
        <v>457.80500000000001</v>
      </c>
      <c r="D683" s="8">
        <v>7106.1496000000006</v>
      </c>
      <c r="E683" s="8">
        <v>1378.481</v>
      </c>
      <c r="F683" s="8">
        <v>9827.4155999999984</v>
      </c>
      <c r="G683" s="8">
        <v>18769.851199999997</v>
      </c>
      <c r="H683" s="8">
        <f>+'Current &amp; Proposed Revenues'!D683*1.08+'Current &amp; Proposed Revenues'!F683*8.54</f>
        <v>11962.338199999998</v>
      </c>
      <c r="I683" s="8">
        <f>(+'Current &amp; Proposed Revenues'!D683*0.79+'Current &amp; Proposed Revenues'!F683*2.14+'Current Revenues &amp; Distribution'!C683+'Current Revenues &amp; Distribution'!E683)*0.8</f>
        <v>5446.0104000000001</v>
      </c>
      <c r="J683" s="8">
        <f>(+'Current &amp; Proposed Revenues'!D683*0.79+'Current &amp; Proposed Revenues'!F683*2.14+'Current Revenues &amp; Distribution'!C683+'Current Revenues &amp; Distribution'!E683)*0.2</f>
        <v>1361.5026</v>
      </c>
      <c r="K683" s="8">
        <f t="shared" si="44"/>
        <v>18769.851199999997</v>
      </c>
    </row>
    <row r="684" spans="1:11" outlineLevel="2" x14ac:dyDescent="0.25">
      <c r="A684" s="1" t="s">
        <v>612</v>
      </c>
      <c r="B684" s="1" t="s">
        <v>621</v>
      </c>
      <c r="C684" s="8">
        <v>622.61480000000006</v>
      </c>
      <c r="D684" s="8">
        <v>7387.5546800000002</v>
      </c>
      <c r="E684" s="8">
        <v>1249.5032000000001</v>
      </c>
      <c r="F684" s="8">
        <v>11406.485639999999</v>
      </c>
      <c r="G684" s="8">
        <v>20666.158319999999</v>
      </c>
      <c r="H684" s="8">
        <f>+'Current &amp; Proposed Revenues'!D684*1.08+'Current &amp; Proposed Revenues'!F684*8.54</f>
        <v>13387.525539999999</v>
      </c>
      <c r="I684" s="8">
        <f>(+'Current &amp; Proposed Revenues'!D684*0.79+'Current &amp; Proposed Revenues'!F684*2.14+'Current Revenues &amp; Distribution'!C684+'Current Revenues &amp; Distribution'!E684)*0.8</f>
        <v>5822.9062240000003</v>
      </c>
      <c r="J684" s="8">
        <f>(+'Current &amp; Proposed Revenues'!D684*0.79+'Current &amp; Proposed Revenues'!F684*2.14+'Current Revenues &amp; Distribution'!C684+'Current Revenues &amp; Distribution'!E684)*0.2</f>
        <v>1455.7265560000001</v>
      </c>
      <c r="K684" s="8">
        <f t="shared" si="44"/>
        <v>20666.158320000002</v>
      </c>
    </row>
    <row r="685" spans="1:11" outlineLevel="2" x14ac:dyDescent="0.25">
      <c r="A685" s="1" t="s">
        <v>612</v>
      </c>
      <c r="B685" s="1" t="s">
        <v>105</v>
      </c>
      <c r="C685" s="8">
        <v>64.78</v>
      </c>
      <c r="D685" s="8">
        <v>1310.0284999999999</v>
      </c>
      <c r="E685" s="8">
        <v>241.82000000000002</v>
      </c>
      <c r="F685" s="8">
        <v>2871.1043999999997</v>
      </c>
      <c r="G685" s="8">
        <v>4487.7328999999991</v>
      </c>
      <c r="H685" s="8">
        <f>+'Current &amp; Proposed Revenues'!D685*1.08+'Current &amp; Proposed Revenues'!F685*8.54</f>
        <v>3052.4021999999995</v>
      </c>
      <c r="I685" s="8">
        <f>(+'Current &amp; Proposed Revenues'!D685*0.79+'Current &amp; Proposed Revenues'!F685*2.14+'Current Revenues &amp; Distribution'!C685+'Current Revenues &amp; Distribution'!E685)*0.8</f>
        <v>1148.2645600000001</v>
      </c>
      <c r="J685" s="8">
        <f>(+'Current &amp; Proposed Revenues'!D685*0.79+'Current &amp; Proposed Revenues'!F685*2.14+'Current Revenues &amp; Distribution'!C685+'Current Revenues &amp; Distribution'!E685)*0.2</f>
        <v>287.06614000000002</v>
      </c>
      <c r="K685" s="8">
        <f t="shared" si="44"/>
        <v>4487.7329</v>
      </c>
    </row>
    <row r="686" spans="1:11" outlineLevel="2" x14ac:dyDescent="0.25">
      <c r="A686" s="1" t="s">
        <v>612</v>
      </c>
      <c r="B686" s="1" t="s">
        <v>622</v>
      </c>
      <c r="C686" s="8">
        <v>785.48910000000001</v>
      </c>
      <c r="D686" s="8">
        <v>4761.3753000000006</v>
      </c>
      <c r="E686" s="8">
        <v>2143.317</v>
      </c>
      <c r="F686" s="8">
        <v>23432.774399999998</v>
      </c>
      <c r="G686" s="8">
        <v>31122.9558</v>
      </c>
      <c r="H686" s="8">
        <f>+'Current &amp; Proposed Revenues'!D686*1.08+'Current &amp; Proposed Revenues'!F686*8.54</f>
        <v>21487.328399999999</v>
      </c>
      <c r="I686" s="8">
        <f>(+'Current &amp; Proposed Revenues'!D686*0.79+'Current &amp; Proposed Revenues'!F686*2.14+'Current Revenues &amp; Distribution'!C686+'Current Revenues &amp; Distribution'!E686)*0.8</f>
        <v>7708.5019200000015</v>
      </c>
      <c r="J686" s="8">
        <f>(+'Current &amp; Proposed Revenues'!D686*0.79+'Current &amp; Proposed Revenues'!F686*2.14+'Current Revenues &amp; Distribution'!C686+'Current Revenues &amp; Distribution'!E686)*0.2</f>
        <v>1927.1254800000004</v>
      </c>
      <c r="K686" s="8">
        <f t="shared" si="44"/>
        <v>31122.9558</v>
      </c>
    </row>
    <row r="687" spans="1:11" outlineLevel="2" x14ac:dyDescent="0.25">
      <c r="A687" s="1" t="s">
        <v>612</v>
      </c>
      <c r="B687" s="1" t="s">
        <v>623</v>
      </c>
      <c r="C687" s="8">
        <v>94.01</v>
      </c>
      <c r="D687" s="8">
        <v>1888.7</v>
      </c>
      <c r="E687" s="8">
        <v>324.03879999999998</v>
      </c>
      <c r="F687" s="8">
        <v>7365.8892000000005</v>
      </c>
      <c r="G687" s="8">
        <v>9672.6380000000008</v>
      </c>
      <c r="H687" s="8">
        <f>+'Current &amp; Proposed Revenues'!D687*1.08+'Current &amp; Proposed Revenues'!F687*8.54</f>
        <v>6980.7525999999998</v>
      </c>
      <c r="I687" s="8">
        <f>(+'Current &amp; Proposed Revenues'!D687*0.79+'Current &amp; Proposed Revenues'!F687*2.14+'Current Revenues &amp; Distribution'!C687+'Current Revenues &amp; Distribution'!E687)*0.8</f>
        <v>2153.5083200000004</v>
      </c>
      <c r="J687" s="8">
        <f>(+'Current &amp; Proposed Revenues'!D687*0.79+'Current &amp; Proposed Revenues'!F687*2.14+'Current Revenues &amp; Distribution'!C687+'Current Revenues &amp; Distribution'!E687)*0.2</f>
        <v>538.37708000000009</v>
      </c>
      <c r="K687" s="8">
        <f t="shared" si="44"/>
        <v>9672.6380000000008</v>
      </c>
    </row>
    <row r="688" spans="1:11" outlineLevel="2" x14ac:dyDescent="0.25">
      <c r="A688" s="1" t="s">
        <v>612</v>
      </c>
      <c r="B688" s="1" t="s">
        <v>624</v>
      </c>
      <c r="C688" s="8">
        <v>0</v>
      </c>
      <c r="D688" s="8">
        <v>0</v>
      </c>
      <c r="E688" s="8">
        <v>0</v>
      </c>
      <c r="F688" s="8">
        <v>269.8836</v>
      </c>
      <c r="G688" s="8">
        <v>269.8836</v>
      </c>
      <c r="H688" s="8">
        <f>+'Current &amp; Proposed Revenues'!D688*1.08+'Current &amp; Proposed Revenues'!F688*8.54</f>
        <v>215.80579999999998</v>
      </c>
      <c r="I688" s="8">
        <f>(+'Current &amp; Proposed Revenues'!D688*0.79+'Current &amp; Proposed Revenues'!F688*2.14+'Current Revenues &amp; Distribution'!C688+'Current Revenues &amp; Distribution'!E688)*0.8</f>
        <v>43.262240000000006</v>
      </c>
      <c r="J688" s="8">
        <f>(+'Current &amp; Proposed Revenues'!D688*0.79+'Current &amp; Proposed Revenues'!F688*2.14+'Current Revenues &amp; Distribution'!C688+'Current Revenues &amp; Distribution'!E688)*0.2</f>
        <v>10.815560000000001</v>
      </c>
      <c r="K688" s="8">
        <f t="shared" si="44"/>
        <v>269.8836</v>
      </c>
    </row>
    <row r="689" spans="1:11" outlineLevel="2" x14ac:dyDescent="0.25">
      <c r="A689" s="1" t="s">
        <v>612</v>
      </c>
      <c r="B689" s="1" t="s">
        <v>625</v>
      </c>
      <c r="C689" s="8">
        <v>885.47939999999994</v>
      </c>
      <c r="D689" s="8">
        <v>3169.5004000000004</v>
      </c>
      <c r="E689" s="8">
        <v>2331.2089999999998</v>
      </c>
      <c r="F689" s="8">
        <v>13032.163199999999</v>
      </c>
      <c r="G689" s="8">
        <v>19418.351999999999</v>
      </c>
      <c r="H689" s="8">
        <f>+'Current &amp; Proposed Revenues'!D689*1.08+'Current &amp; Proposed Revenues'!F689*8.54</f>
        <v>12251.3632</v>
      </c>
      <c r="I689" s="8">
        <f>(+'Current &amp; Proposed Revenues'!D689*0.79+'Current &amp; Proposed Revenues'!F689*2.14+'Current Revenues &amp; Distribution'!C689+'Current Revenues &amp; Distribution'!E689)*0.8</f>
        <v>5733.5910400000002</v>
      </c>
      <c r="J689" s="8">
        <f>(+'Current &amp; Proposed Revenues'!D689*0.79+'Current &amp; Proposed Revenues'!F689*2.14+'Current Revenues &amp; Distribution'!C689+'Current Revenues &amp; Distribution'!E689)*0.2</f>
        <v>1433.3977600000001</v>
      </c>
      <c r="K689" s="8">
        <f t="shared" si="44"/>
        <v>19418.351999999999</v>
      </c>
    </row>
    <row r="690" spans="1:11" outlineLevel="2" x14ac:dyDescent="0.25">
      <c r="A690" s="1" t="s">
        <v>612</v>
      </c>
      <c r="B690" s="1" t="s">
        <v>371</v>
      </c>
      <c r="C690" s="8">
        <v>1049.4123</v>
      </c>
      <c r="D690" s="8">
        <v>3019.3955000000005</v>
      </c>
      <c r="E690" s="8">
        <v>171.20000000000002</v>
      </c>
      <c r="F690" s="8">
        <v>4442.0255999999999</v>
      </c>
      <c r="G690" s="8">
        <v>8682.0334000000003</v>
      </c>
      <c r="H690" s="8">
        <f>+'Current &amp; Proposed Revenues'!D690*1.08+'Current &amp; Proposed Revenues'!F690*8.54</f>
        <v>5295.7788</v>
      </c>
      <c r="I690" s="8">
        <f>(+'Current &amp; Proposed Revenues'!D690*0.79+'Current &amp; Proposed Revenues'!F690*2.14+'Current Revenues &amp; Distribution'!C690+'Current Revenues &amp; Distribution'!E690)*0.8</f>
        <v>2709.0036800000003</v>
      </c>
      <c r="J690" s="8">
        <f>(+'Current &amp; Proposed Revenues'!D690*0.79+'Current &amp; Proposed Revenues'!F690*2.14+'Current Revenues &amp; Distribution'!C690+'Current Revenues &amp; Distribution'!E690)*0.2</f>
        <v>677.25092000000006</v>
      </c>
      <c r="K690" s="8">
        <f t="shared" si="44"/>
        <v>8682.0334000000003</v>
      </c>
    </row>
    <row r="691" spans="1:11" outlineLevel="1" x14ac:dyDescent="0.25">
      <c r="A691" s="23" t="s">
        <v>1239</v>
      </c>
      <c r="B691" s="22"/>
      <c r="C691" s="8">
        <f t="shared" ref="C691:K691" si="45">SUBTOTAL(9,C674:C690)</f>
        <v>26217.982799999998</v>
      </c>
      <c r="D691" s="8">
        <f t="shared" si="45"/>
        <v>105332.59143000001</v>
      </c>
      <c r="E691" s="8">
        <f t="shared" si="45"/>
        <v>45194.022280000005</v>
      </c>
      <c r="F691" s="8">
        <f t="shared" si="45"/>
        <v>282522.68580000004</v>
      </c>
      <c r="G691" s="8">
        <f t="shared" si="45"/>
        <v>459267.28230999998</v>
      </c>
      <c r="H691" s="8">
        <f t="shared" si="45"/>
        <v>286746.13101999997</v>
      </c>
      <c r="I691" s="8">
        <f t="shared" si="45"/>
        <v>138016.92103200001</v>
      </c>
      <c r="J691" s="8">
        <f t="shared" si="45"/>
        <v>34504.230258000003</v>
      </c>
      <c r="K691" s="8">
        <f t="shared" si="45"/>
        <v>459267.28230999998</v>
      </c>
    </row>
    <row r="692" spans="1:11" outlineLevel="2" x14ac:dyDescent="0.25">
      <c r="A692" s="1" t="s">
        <v>626</v>
      </c>
      <c r="B692" s="1" t="s">
        <v>627</v>
      </c>
      <c r="C692" s="8">
        <v>0</v>
      </c>
      <c r="D692" s="8">
        <v>883.50020000000006</v>
      </c>
      <c r="E692" s="8">
        <v>0</v>
      </c>
      <c r="F692" s="8">
        <v>993.24</v>
      </c>
      <c r="G692" s="8">
        <v>1876.7402000000002</v>
      </c>
      <c r="H692" s="8">
        <f>+'Current &amp; Proposed Revenues'!D692*1.08+'Current &amp; Proposed Revenues'!F692*8.54</f>
        <v>1304.4767999999999</v>
      </c>
      <c r="I692" s="8">
        <f>(+'Current &amp; Proposed Revenues'!D692*0.79+'Current &amp; Proposed Revenues'!F692*2.14+'Current Revenues &amp; Distribution'!C692+'Current Revenues &amp; Distribution'!E692)*0.8</f>
        <v>457.81072000000006</v>
      </c>
      <c r="J692" s="8">
        <f>(+'Current &amp; Proposed Revenues'!D692*0.79+'Current &amp; Proposed Revenues'!F692*2.14+'Current Revenues &amp; Distribution'!C692+'Current Revenues &amp; Distribution'!E692)*0.2</f>
        <v>114.45268000000002</v>
      </c>
      <c r="K692" s="8">
        <f t="shared" si="44"/>
        <v>1876.7402</v>
      </c>
    </row>
    <row r="693" spans="1:11" outlineLevel="2" x14ac:dyDescent="0.25">
      <c r="A693" s="1" t="s">
        <v>626</v>
      </c>
      <c r="B693" s="1" t="s">
        <v>628</v>
      </c>
      <c r="C693" s="8">
        <v>0</v>
      </c>
      <c r="D693" s="8">
        <v>635.36990000000003</v>
      </c>
      <c r="E693" s="8">
        <v>0</v>
      </c>
      <c r="F693" s="8">
        <v>0</v>
      </c>
      <c r="G693" s="8">
        <v>635.36990000000003</v>
      </c>
      <c r="H693" s="8">
        <f>+'Current &amp; Proposed Revenues'!D693*1.08+'Current &amp; Proposed Revenues'!F693*8.54</f>
        <v>366.95159999999998</v>
      </c>
      <c r="I693" s="8">
        <f>(+'Current &amp; Proposed Revenues'!D693*0.79+'Current &amp; Proposed Revenues'!F693*2.14+'Current Revenues &amp; Distribution'!C693+'Current Revenues &amp; Distribution'!E693)*0.8</f>
        <v>214.73464000000001</v>
      </c>
      <c r="J693" s="8">
        <f>(+'Current &amp; Proposed Revenues'!D693*0.79+'Current &amp; Proposed Revenues'!F693*2.14+'Current Revenues &amp; Distribution'!C693+'Current Revenues &amp; Distribution'!E693)*0.2</f>
        <v>53.683660000000003</v>
      </c>
      <c r="K693" s="8">
        <f t="shared" si="44"/>
        <v>635.36990000000003</v>
      </c>
    </row>
    <row r="694" spans="1:11" outlineLevel="2" x14ac:dyDescent="0.25">
      <c r="A694" s="1" t="s">
        <v>626</v>
      </c>
      <c r="B694" s="1" t="s">
        <v>629</v>
      </c>
      <c r="C694" s="8">
        <v>0</v>
      </c>
      <c r="D694" s="8">
        <v>1328.3171000000002</v>
      </c>
      <c r="E694" s="8">
        <v>0</v>
      </c>
      <c r="F694" s="8">
        <v>4988.5211999999992</v>
      </c>
      <c r="G694" s="8">
        <v>6316.8382999999994</v>
      </c>
      <c r="H694" s="8">
        <f>+'Current &amp; Proposed Revenues'!D694*1.08+'Current &amp; Proposed Revenues'!F694*8.54</f>
        <v>4756.1049999999996</v>
      </c>
      <c r="I694" s="8">
        <f>(+'Current &amp; Proposed Revenues'!D694*0.79+'Current &amp; Proposed Revenues'!F694*2.14+'Current Revenues &amp; Distribution'!C694+'Current Revenues &amp; Distribution'!E694)*0.8</f>
        <v>1248.58664</v>
      </c>
      <c r="J694" s="8">
        <f>(+'Current &amp; Proposed Revenues'!D694*0.79+'Current &amp; Proposed Revenues'!F694*2.14+'Current Revenues &amp; Distribution'!C694+'Current Revenues &amp; Distribution'!E694)*0.2</f>
        <v>312.14666</v>
      </c>
      <c r="K694" s="8">
        <f t="shared" si="44"/>
        <v>6316.8382999999994</v>
      </c>
    </row>
    <row r="695" spans="1:11" outlineLevel="2" x14ac:dyDescent="0.25">
      <c r="A695" s="1" t="s">
        <v>626</v>
      </c>
      <c r="B695" s="1" t="s">
        <v>92</v>
      </c>
      <c r="C695" s="8">
        <v>31.6</v>
      </c>
      <c r="D695" s="8">
        <v>2551.0540000000001</v>
      </c>
      <c r="E695" s="8">
        <v>0</v>
      </c>
      <c r="F695" s="8">
        <v>5217.5003999999999</v>
      </c>
      <c r="G695" s="8">
        <v>7800.1543999999994</v>
      </c>
      <c r="H695" s="8">
        <f>+'Current &amp; Proposed Revenues'!D695*1.08+'Current &amp; Proposed Revenues'!F695*8.54</f>
        <v>5645.3822</v>
      </c>
      <c r="I695" s="8">
        <f>(+'Current &amp; Proposed Revenues'!D695*0.79+'Current &amp; Proposed Revenues'!F695*2.14+'Current Revenues &amp; Distribution'!C695+'Current Revenues &amp; Distribution'!E695)*0.8</f>
        <v>1723.8177599999999</v>
      </c>
      <c r="J695" s="8">
        <f>(+'Current &amp; Proposed Revenues'!D695*0.79+'Current &amp; Proposed Revenues'!F695*2.14+'Current Revenues &amp; Distribution'!C695+'Current Revenues &amp; Distribution'!E695)*0.2</f>
        <v>430.95443999999998</v>
      </c>
      <c r="K695" s="8">
        <f t="shared" si="44"/>
        <v>7800.1543999999994</v>
      </c>
    </row>
    <row r="696" spans="1:11" outlineLevel="2" x14ac:dyDescent="0.25">
      <c r="A696" s="1" t="s">
        <v>626</v>
      </c>
      <c r="B696" s="1" t="s">
        <v>506</v>
      </c>
      <c r="C696" s="8">
        <v>25.28</v>
      </c>
      <c r="D696" s="8">
        <v>1593.1465000000003</v>
      </c>
      <c r="E696" s="8">
        <v>0</v>
      </c>
      <c r="F696" s="8">
        <v>639.83879999999999</v>
      </c>
      <c r="G696" s="8">
        <v>2258.2653</v>
      </c>
      <c r="H696" s="8">
        <f>+'Current &amp; Proposed Revenues'!D696*1.08+'Current &amp; Proposed Revenues'!F696*8.54</f>
        <v>1431.7374</v>
      </c>
      <c r="I696" s="8">
        <f>(+'Current &amp; Proposed Revenues'!D696*0.79+'Current &amp; Proposed Revenues'!F696*2.14+'Current Revenues &amp; Distribution'!C696+'Current Revenues &amp; Distribution'!E696)*0.8</f>
        <v>661.22232000000008</v>
      </c>
      <c r="J696" s="8">
        <f>(+'Current &amp; Proposed Revenues'!D696*0.79+'Current &amp; Proposed Revenues'!F696*2.14+'Current Revenues &amp; Distribution'!C696+'Current Revenues &amp; Distribution'!E696)*0.2</f>
        <v>165.30558000000002</v>
      </c>
      <c r="K696" s="8">
        <f t="shared" si="44"/>
        <v>2258.2653</v>
      </c>
    </row>
    <row r="697" spans="1:11" outlineLevel="2" x14ac:dyDescent="0.25">
      <c r="A697" s="1" t="s">
        <v>626</v>
      </c>
      <c r="B697" s="1" t="s">
        <v>630</v>
      </c>
      <c r="C697" s="8">
        <v>86.639300000000006</v>
      </c>
      <c r="D697" s="8">
        <v>2632.8478000000005</v>
      </c>
      <c r="E697" s="8">
        <v>85.600000000000009</v>
      </c>
      <c r="F697" s="8">
        <v>3831.9839999999999</v>
      </c>
      <c r="G697" s="8">
        <v>6637.0711000000001</v>
      </c>
      <c r="H697" s="8">
        <f>+'Current &amp; Proposed Revenues'!D697*1.08+'Current &amp; Proposed Revenues'!F697*8.54</f>
        <v>4584.7271999999994</v>
      </c>
      <c r="I697" s="8">
        <f>(+'Current &amp; Proposed Revenues'!D697*0.79+'Current &amp; Proposed Revenues'!F697*2.14+'Current Revenues &amp; Distribution'!C697+'Current Revenues &amp; Distribution'!E697)*0.8</f>
        <v>1641.8751200000004</v>
      </c>
      <c r="J697" s="8">
        <f>(+'Current &amp; Proposed Revenues'!D697*0.79+'Current &amp; Proposed Revenues'!F697*2.14+'Current Revenues &amp; Distribution'!C697+'Current Revenues &amp; Distribution'!E697)*0.2</f>
        <v>410.46878000000009</v>
      </c>
      <c r="K697" s="8">
        <f t="shared" si="44"/>
        <v>6637.0711000000001</v>
      </c>
    </row>
    <row r="698" spans="1:11" outlineLevel="2" x14ac:dyDescent="0.25">
      <c r="A698" s="1" t="s">
        <v>626</v>
      </c>
      <c r="B698" s="1" t="s">
        <v>631</v>
      </c>
      <c r="C698" s="8">
        <v>0</v>
      </c>
      <c r="D698" s="8">
        <v>1707.2913000000001</v>
      </c>
      <c r="E698" s="8">
        <v>0</v>
      </c>
      <c r="F698" s="8">
        <v>352.44</v>
      </c>
      <c r="G698" s="8">
        <v>2059.7312999999999</v>
      </c>
      <c r="H698" s="8">
        <f>+'Current &amp; Proposed Revenues'!D698*1.08+'Current &amp; Proposed Revenues'!F698*8.54</f>
        <v>1267.8492000000001</v>
      </c>
      <c r="I698" s="8">
        <f>(+'Current &amp; Proposed Revenues'!D698*0.79+'Current &amp; Proposed Revenues'!F698*2.14+'Current Revenues &amp; Distribution'!C698+'Current Revenues &amp; Distribution'!E698)*0.8</f>
        <v>633.5056800000001</v>
      </c>
      <c r="J698" s="8">
        <f>(+'Current &amp; Proposed Revenues'!D698*0.79+'Current &amp; Proposed Revenues'!F698*2.14+'Current Revenues &amp; Distribution'!C698+'Current Revenues &amp; Distribution'!E698)*0.2</f>
        <v>158.37642000000002</v>
      </c>
      <c r="K698" s="8">
        <f t="shared" si="44"/>
        <v>2059.7313000000004</v>
      </c>
    </row>
    <row r="699" spans="1:11" outlineLevel="2" x14ac:dyDescent="0.25">
      <c r="A699" s="1" t="s">
        <v>626</v>
      </c>
      <c r="B699" s="1" t="s">
        <v>436</v>
      </c>
      <c r="C699" s="8">
        <v>77.672799999999995</v>
      </c>
      <c r="D699" s="8">
        <v>2085.0126</v>
      </c>
      <c r="E699" s="8">
        <v>455.82000000000005</v>
      </c>
      <c r="F699" s="8">
        <v>2392.3199999999997</v>
      </c>
      <c r="G699" s="8">
        <v>5010.8253999999997</v>
      </c>
      <c r="H699" s="8">
        <f>+'Current &amp; Proposed Revenues'!D699*1.08+'Current &amp; Proposed Revenues'!F699*8.54</f>
        <v>3117.1383999999998</v>
      </c>
      <c r="I699" s="8">
        <f>(+'Current &amp; Proposed Revenues'!D699*0.79+'Current &amp; Proposed Revenues'!F699*2.14+'Current Revenues &amp; Distribution'!C699+'Current Revenues &amp; Distribution'!E699)*0.8</f>
        <v>1514.9495999999999</v>
      </c>
      <c r="J699" s="8">
        <f>(+'Current &amp; Proposed Revenues'!D699*0.79+'Current &amp; Proposed Revenues'!F699*2.14+'Current Revenues &amp; Distribution'!C699+'Current Revenues &amp; Distribution'!E699)*0.2</f>
        <v>378.73739999999998</v>
      </c>
      <c r="K699" s="8">
        <f t="shared" si="44"/>
        <v>5010.8253999999997</v>
      </c>
    </row>
    <row r="700" spans="1:11" outlineLevel="2" x14ac:dyDescent="0.25">
      <c r="A700" s="1" t="s">
        <v>626</v>
      </c>
      <c r="B700" s="1" t="s">
        <v>632</v>
      </c>
      <c r="C700" s="8">
        <v>0</v>
      </c>
      <c r="D700" s="8">
        <v>269.28000000000003</v>
      </c>
      <c r="E700" s="8">
        <v>0</v>
      </c>
      <c r="F700" s="8">
        <v>0</v>
      </c>
      <c r="G700" s="8">
        <v>269.28000000000003</v>
      </c>
      <c r="H700" s="8">
        <f>+'Current &amp; Proposed Revenues'!D700*1.08+'Current &amp; Proposed Revenues'!F700*8.54</f>
        <v>155.52000000000001</v>
      </c>
      <c r="I700" s="8">
        <f>(+'Current &amp; Proposed Revenues'!D700*0.79+'Current &amp; Proposed Revenues'!F700*2.14+'Current Revenues &amp; Distribution'!C700+'Current Revenues &amp; Distribution'!E700)*0.8</f>
        <v>91.00800000000001</v>
      </c>
      <c r="J700" s="8">
        <f>(+'Current &amp; Proposed Revenues'!D700*0.79+'Current &amp; Proposed Revenues'!F700*2.14+'Current Revenues &amp; Distribution'!C700+'Current Revenues &amp; Distribution'!E700)*0.2</f>
        <v>22.752000000000002</v>
      </c>
      <c r="K700" s="8">
        <f t="shared" si="44"/>
        <v>269.28000000000003</v>
      </c>
    </row>
    <row r="701" spans="1:11" outlineLevel="2" x14ac:dyDescent="0.25">
      <c r="A701" s="1" t="s">
        <v>626</v>
      </c>
      <c r="B701" s="1" t="s">
        <v>633</v>
      </c>
      <c r="C701" s="8">
        <v>7.9</v>
      </c>
      <c r="D701" s="8">
        <v>729.9171</v>
      </c>
      <c r="E701" s="8">
        <v>0</v>
      </c>
      <c r="F701" s="8">
        <v>202.92</v>
      </c>
      <c r="G701" s="8">
        <v>940.73709999999994</v>
      </c>
      <c r="H701" s="8">
        <f>+'Current &amp; Proposed Revenues'!D701*1.08+'Current &amp; Proposed Revenues'!F701*8.54</f>
        <v>583.81639999999993</v>
      </c>
      <c r="I701" s="8">
        <f>(+'Current &amp; Proposed Revenues'!D701*0.79+'Current &amp; Proposed Revenues'!F701*2.14+'Current Revenues &amp; Distribution'!C701+'Current Revenues &amp; Distribution'!E701)*0.8</f>
        <v>285.53656000000001</v>
      </c>
      <c r="J701" s="8">
        <f>(+'Current &amp; Proposed Revenues'!D701*0.79+'Current &amp; Proposed Revenues'!F701*2.14+'Current Revenues &amp; Distribution'!C701+'Current Revenues &amp; Distribution'!E701)*0.2</f>
        <v>71.384140000000002</v>
      </c>
      <c r="K701" s="8">
        <f t="shared" si="44"/>
        <v>940.73709999999994</v>
      </c>
    </row>
    <row r="702" spans="1:11" outlineLevel="2" x14ac:dyDescent="0.25">
      <c r="A702" s="1" t="s">
        <v>626</v>
      </c>
      <c r="B702" s="1" t="s">
        <v>52</v>
      </c>
      <c r="C702" s="8">
        <v>60.087400000000002</v>
      </c>
      <c r="D702" s="8">
        <v>1297.2564000000002</v>
      </c>
      <c r="E702" s="8">
        <v>42.800000000000004</v>
      </c>
      <c r="F702" s="8">
        <v>4570.3991999999998</v>
      </c>
      <c r="G702" s="8">
        <v>5970.5429999999997</v>
      </c>
      <c r="H702" s="8">
        <f>+'Current &amp; Proposed Revenues'!D702*1.08+'Current &amp; Proposed Revenues'!F702*8.54</f>
        <v>4403.8252000000002</v>
      </c>
      <c r="I702" s="8">
        <f>(+'Current &amp; Proposed Revenues'!D702*0.79+'Current &amp; Proposed Revenues'!F702*2.14+'Current Revenues &amp; Distribution'!C702+'Current Revenues &amp; Distribution'!E702)*0.8</f>
        <v>1253.3742400000001</v>
      </c>
      <c r="J702" s="8">
        <f>(+'Current &amp; Proposed Revenues'!D702*0.79+'Current &amp; Proposed Revenues'!F702*2.14+'Current Revenues &amp; Distribution'!C702+'Current Revenues &amp; Distribution'!E702)*0.2</f>
        <v>313.34356000000002</v>
      </c>
      <c r="K702" s="8">
        <f t="shared" si="44"/>
        <v>5970.5430000000006</v>
      </c>
    </row>
    <row r="703" spans="1:11" outlineLevel="2" x14ac:dyDescent="0.25">
      <c r="A703" s="1" t="s">
        <v>626</v>
      </c>
      <c r="B703" s="1" t="s">
        <v>634</v>
      </c>
      <c r="C703" s="8">
        <v>9.48</v>
      </c>
      <c r="D703" s="8">
        <v>725.38048000000003</v>
      </c>
      <c r="E703" s="8">
        <v>0</v>
      </c>
      <c r="F703" s="8">
        <v>256.32</v>
      </c>
      <c r="G703" s="8">
        <v>991.18047999999999</v>
      </c>
      <c r="H703" s="8">
        <f>+'Current &amp; Proposed Revenues'!D703*1.08+'Current &amp; Proposed Revenues'!F703*8.54</f>
        <v>623.89632000000006</v>
      </c>
      <c r="I703" s="8">
        <f>(+'Current &amp; Proposed Revenues'!D703*0.79+'Current &amp; Proposed Revenues'!F703*2.14+'Current Revenues &amp; Distribution'!C703+'Current Revenues &amp; Distribution'!E703)*0.8</f>
        <v>293.82732800000002</v>
      </c>
      <c r="J703" s="8">
        <f>(+'Current &amp; Proposed Revenues'!D703*0.79+'Current &amp; Proposed Revenues'!F703*2.14+'Current Revenues &amp; Distribution'!C703+'Current Revenues &amp; Distribution'!E703)*0.2</f>
        <v>73.456832000000006</v>
      </c>
      <c r="K703" s="8">
        <f t="shared" si="44"/>
        <v>991.1804800000001</v>
      </c>
    </row>
    <row r="704" spans="1:11" outlineLevel="2" x14ac:dyDescent="0.25">
      <c r="A704" s="1" t="s">
        <v>626</v>
      </c>
      <c r="B704" s="1" t="s">
        <v>635</v>
      </c>
      <c r="C704" s="8">
        <v>18.96</v>
      </c>
      <c r="D704" s="8">
        <v>1436.6649</v>
      </c>
      <c r="E704" s="8">
        <v>0</v>
      </c>
      <c r="F704" s="8">
        <v>598.07999999999993</v>
      </c>
      <c r="G704" s="8">
        <v>2053.7048999999997</v>
      </c>
      <c r="H704" s="8">
        <f>+'Current &amp; Proposed Revenues'!D704*1.08+'Current &amp; Proposed Revenues'!F704*8.54</f>
        <v>1307.9716000000001</v>
      </c>
      <c r="I704" s="8">
        <f>(+'Current &amp; Proposed Revenues'!D704*0.79+'Current &amp; Proposed Revenues'!F704*2.14+'Current Revenues &amp; Distribution'!C704+'Current Revenues &amp; Distribution'!E704)*0.8</f>
        <v>596.5866400000001</v>
      </c>
      <c r="J704" s="8">
        <f>(+'Current &amp; Proposed Revenues'!D704*0.79+'Current &amp; Proposed Revenues'!F704*2.14+'Current Revenues &amp; Distribution'!C704+'Current Revenues &amp; Distribution'!E704)*0.2</f>
        <v>149.14666000000003</v>
      </c>
      <c r="K704" s="8">
        <f t="shared" si="44"/>
        <v>2053.7049000000002</v>
      </c>
    </row>
    <row r="705" spans="1:11" outlineLevel="2" x14ac:dyDescent="0.25">
      <c r="A705" s="1" t="s">
        <v>626</v>
      </c>
      <c r="B705" s="1" t="s">
        <v>636</v>
      </c>
      <c r="C705" s="8">
        <v>0</v>
      </c>
      <c r="D705" s="8">
        <v>738.14510000000007</v>
      </c>
      <c r="E705" s="8">
        <v>0</v>
      </c>
      <c r="F705" s="8">
        <v>1063.7279999999998</v>
      </c>
      <c r="G705" s="8">
        <v>1801.8730999999998</v>
      </c>
      <c r="H705" s="8">
        <f>+'Current &amp; Proposed Revenues'!D705*1.08+'Current &amp; Proposed Revenues'!F705*8.54</f>
        <v>1276.8924</v>
      </c>
      <c r="I705" s="8">
        <f>(+'Current &amp; Proposed Revenues'!D705*0.79+'Current &amp; Proposed Revenues'!F705*2.14+'Current Revenues &amp; Distribution'!C705+'Current Revenues &amp; Distribution'!E705)*0.8</f>
        <v>419.9845600000001</v>
      </c>
      <c r="J705" s="8">
        <f>(+'Current &amp; Proposed Revenues'!D705*0.79+'Current &amp; Proposed Revenues'!F705*2.14+'Current Revenues &amp; Distribution'!C705+'Current Revenues &amp; Distribution'!E705)*0.2</f>
        <v>104.99614000000003</v>
      </c>
      <c r="K705" s="8">
        <f t="shared" si="44"/>
        <v>1801.8731</v>
      </c>
    </row>
    <row r="706" spans="1:11" outlineLevel="2" x14ac:dyDescent="0.25">
      <c r="A706" s="1" t="s">
        <v>626</v>
      </c>
      <c r="B706" s="1" t="s">
        <v>104</v>
      </c>
      <c r="C706" s="8">
        <v>0</v>
      </c>
      <c r="D706" s="8">
        <v>182.00710000000001</v>
      </c>
      <c r="E706" s="8">
        <v>32.1</v>
      </c>
      <c r="F706" s="8">
        <v>0</v>
      </c>
      <c r="G706" s="8">
        <v>214.1071</v>
      </c>
      <c r="H706" s="8">
        <f>+'Current &amp; Proposed Revenues'!D706*1.08+'Current &amp; Proposed Revenues'!F706*8.54</f>
        <v>105.1164</v>
      </c>
      <c r="I706" s="8">
        <f>(+'Current &amp; Proposed Revenues'!D706*0.79+'Current &amp; Proposed Revenues'!F706*2.14+'Current Revenues &amp; Distribution'!C706+'Current Revenues &amp; Distribution'!E706)*0.8</f>
        <v>87.192560000000014</v>
      </c>
      <c r="J706" s="8">
        <f>(+'Current &amp; Proposed Revenues'!D706*0.79+'Current &amp; Proposed Revenues'!F706*2.14+'Current Revenues &amp; Distribution'!C706+'Current Revenues &amp; Distribution'!E706)*0.2</f>
        <v>21.798140000000004</v>
      </c>
      <c r="K706" s="8">
        <f t="shared" si="44"/>
        <v>214.1071</v>
      </c>
    </row>
    <row r="707" spans="1:11" outlineLevel="2" x14ac:dyDescent="0.25">
      <c r="A707" s="1" t="s">
        <v>626</v>
      </c>
      <c r="B707" s="1" t="s">
        <v>637</v>
      </c>
      <c r="C707" s="8">
        <v>50.56</v>
      </c>
      <c r="D707" s="8">
        <v>2141.0565000000001</v>
      </c>
      <c r="E707" s="8">
        <v>0</v>
      </c>
      <c r="F707" s="8">
        <v>5053.8827999999994</v>
      </c>
      <c r="G707" s="8">
        <v>7245.4992999999995</v>
      </c>
      <c r="H707" s="8">
        <f>+'Current &amp; Proposed Revenues'!D707*1.08+'Current &amp; Proposed Revenues'!F707*8.54</f>
        <v>5277.7593999999999</v>
      </c>
      <c r="I707" s="8">
        <f>(+'Current &amp; Proposed Revenues'!D707*0.79+'Current &amp; Proposed Revenues'!F707*2.14+'Current Revenues &amp; Distribution'!C707+'Current Revenues &amp; Distribution'!E707)*0.8</f>
        <v>1574.1919200000002</v>
      </c>
      <c r="J707" s="8">
        <f>(+'Current &amp; Proposed Revenues'!D707*0.79+'Current &amp; Proposed Revenues'!F707*2.14+'Current Revenues &amp; Distribution'!C707+'Current Revenues &amp; Distribution'!E707)*0.2</f>
        <v>393.54798000000005</v>
      </c>
      <c r="K707" s="8">
        <f t="shared" si="44"/>
        <v>7245.4993000000004</v>
      </c>
    </row>
    <row r="708" spans="1:11" outlineLevel="2" x14ac:dyDescent="0.25">
      <c r="A708" s="1" t="s">
        <v>626</v>
      </c>
      <c r="B708" s="1" t="s">
        <v>638</v>
      </c>
      <c r="C708" s="8">
        <v>0</v>
      </c>
      <c r="D708" s="8">
        <v>0</v>
      </c>
      <c r="E708" s="8">
        <v>0</v>
      </c>
      <c r="F708" s="8">
        <v>42.186</v>
      </c>
      <c r="G708" s="8">
        <v>42.186</v>
      </c>
      <c r="H708" s="8">
        <f>+'Current &amp; Proposed Revenues'!D708*1.08+'Current &amp; Proposed Revenues'!F708*8.54</f>
        <v>33.732999999999997</v>
      </c>
      <c r="I708" s="8">
        <f>(+'Current &amp; Proposed Revenues'!D708*0.79+'Current &amp; Proposed Revenues'!F708*2.14+'Current Revenues &amp; Distribution'!C708+'Current Revenues &amp; Distribution'!E708)*0.8</f>
        <v>6.7624000000000013</v>
      </c>
      <c r="J708" s="8">
        <f>(+'Current &amp; Proposed Revenues'!D708*0.79+'Current &amp; Proposed Revenues'!F708*2.14+'Current Revenues &amp; Distribution'!C708+'Current Revenues &amp; Distribution'!E708)*0.2</f>
        <v>1.6906000000000003</v>
      </c>
      <c r="K708" s="8">
        <f t="shared" si="44"/>
        <v>42.186</v>
      </c>
    </row>
    <row r="709" spans="1:11" outlineLevel="2" x14ac:dyDescent="0.25">
      <c r="A709" s="1" t="s">
        <v>626</v>
      </c>
      <c r="B709" s="1" t="s">
        <v>639</v>
      </c>
      <c r="C709" s="8">
        <v>24.490000000000002</v>
      </c>
      <c r="D709" s="8">
        <v>455.84990000000005</v>
      </c>
      <c r="E709" s="8">
        <v>0</v>
      </c>
      <c r="F709" s="8">
        <v>640.79999999999995</v>
      </c>
      <c r="G709" s="8">
        <v>1121.1399000000001</v>
      </c>
      <c r="H709" s="8">
        <f>+'Current &amp; Proposed Revenues'!D709*1.08+'Current &amp; Proposed Revenues'!F709*8.54</f>
        <v>775.67160000000001</v>
      </c>
      <c r="I709" s="8">
        <f>(+'Current &amp; Proposed Revenues'!D709*0.79+'Current &amp; Proposed Revenues'!F709*2.14+'Current Revenues &amp; Distribution'!C709+'Current Revenues &amp; Distribution'!E709)*0.8</f>
        <v>276.37464</v>
      </c>
      <c r="J709" s="8">
        <f>(+'Current &amp; Proposed Revenues'!D709*0.79+'Current &amp; Proposed Revenues'!F709*2.14+'Current Revenues &amp; Distribution'!C709+'Current Revenues &amp; Distribution'!E709)*0.2</f>
        <v>69.09366</v>
      </c>
      <c r="K709" s="8">
        <f t="shared" si="44"/>
        <v>1121.1399000000001</v>
      </c>
    </row>
    <row r="710" spans="1:11" outlineLevel="1" x14ac:dyDescent="0.25">
      <c r="A710" s="23" t="s">
        <v>1238</v>
      </c>
      <c r="B710" s="22"/>
      <c r="C710" s="8">
        <f t="shared" ref="C710:K710" si="46">SUBTOTAL(9,C692:C709)</f>
        <v>392.66950000000003</v>
      </c>
      <c r="D710" s="8">
        <f t="shared" si="46"/>
        <v>21392.096880000005</v>
      </c>
      <c r="E710" s="8">
        <f t="shared" si="46"/>
        <v>616.32000000000005</v>
      </c>
      <c r="F710" s="8">
        <f t="shared" si="46"/>
        <v>30844.160399999993</v>
      </c>
      <c r="G710" s="8">
        <f t="shared" si="46"/>
        <v>53245.246779999994</v>
      </c>
      <c r="H710" s="8">
        <f t="shared" si="46"/>
        <v>37018.570120000004</v>
      </c>
      <c r="I710" s="8">
        <f t="shared" si="46"/>
        <v>12981.341328</v>
      </c>
      <c r="J710" s="8">
        <f t="shared" si="46"/>
        <v>3245.3353320000001</v>
      </c>
      <c r="K710" s="8">
        <f t="shared" si="46"/>
        <v>53245.246780000001</v>
      </c>
    </row>
    <row r="711" spans="1:11" outlineLevel="2" x14ac:dyDescent="0.25">
      <c r="A711" s="1" t="s">
        <v>640</v>
      </c>
      <c r="B711" s="1" t="s">
        <v>641</v>
      </c>
      <c r="C711" s="8">
        <v>31.6</v>
      </c>
      <c r="D711" s="8">
        <v>74.800000000000011</v>
      </c>
      <c r="E711" s="8">
        <v>0</v>
      </c>
      <c r="F711" s="8">
        <v>0</v>
      </c>
      <c r="G711" s="8">
        <v>106.4</v>
      </c>
      <c r="H711" s="8">
        <f>+'Current &amp; Proposed Revenues'!D711*1.08+'Current &amp; Proposed Revenues'!F711*8.54</f>
        <v>43.2</v>
      </c>
      <c r="I711" s="8">
        <f>(+'Current &amp; Proposed Revenues'!D711*0.79+'Current &amp; Proposed Revenues'!F711*2.14+'Current Revenues &amp; Distribution'!C711+'Current Revenues &amp; Distribution'!E711)*0.8</f>
        <v>50.56</v>
      </c>
      <c r="J711" s="8">
        <f>(+'Current &amp; Proposed Revenues'!D711*0.79+'Current &amp; Proposed Revenues'!F711*2.14+'Current Revenues &amp; Distribution'!C711+'Current Revenues &amp; Distribution'!E711)*0.2</f>
        <v>12.64</v>
      </c>
      <c r="K711" s="8">
        <f t="shared" si="44"/>
        <v>106.4</v>
      </c>
    </row>
    <row r="712" spans="1:11" outlineLevel="2" x14ac:dyDescent="0.25">
      <c r="A712" s="1" t="s">
        <v>640</v>
      </c>
      <c r="B712" s="1" t="s">
        <v>642</v>
      </c>
      <c r="C712" s="8">
        <v>0</v>
      </c>
      <c r="D712" s="8">
        <v>2975.6562000000004</v>
      </c>
      <c r="E712" s="8">
        <v>0</v>
      </c>
      <c r="F712" s="8">
        <v>5335.9309199999998</v>
      </c>
      <c r="G712" s="8">
        <v>8311.5871200000001</v>
      </c>
      <c r="H712" s="8">
        <f>+'Current &amp; Proposed Revenues'!D712*1.08+'Current &amp; Proposed Revenues'!F712*8.54</f>
        <v>5985.3070600000001</v>
      </c>
      <c r="I712" s="8">
        <f>(+'Current &amp; Proposed Revenues'!D712*0.79+'Current &amp; Proposed Revenues'!F712*2.14+'Current Revenues &amp; Distribution'!C712+'Current Revenues &amp; Distribution'!E712)*0.8</f>
        <v>1861.0240480000002</v>
      </c>
      <c r="J712" s="8">
        <f>(+'Current &amp; Proposed Revenues'!D712*0.79+'Current &amp; Proposed Revenues'!F712*2.14+'Current Revenues &amp; Distribution'!C712+'Current Revenues &amp; Distribution'!E712)*0.2</f>
        <v>465.25601200000006</v>
      </c>
      <c r="K712" s="8">
        <f t="shared" si="44"/>
        <v>8311.5871200000001</v>
      </c>
    </row>
    <row r="713" spans="1:11" outlineLevel="2" x14ac:dyDescent="0.25">
      <c r="A713" s="1" t="s">
        <v>640</v>
      </c>
      <c r="B713" s="1" t="s">
        <v>643</v>
      </c>
      <c r="C713" s="8">
        <v>218.83</v>
      </c>
      <c r="D713" s="8">
        <v>2511.5035000000003</v>
      </c>
      <c r="E713" s="8">
        <v>68.48</v>
      </c>
      <c r="F713" s="8">
        <v>8774.2608</v>
      </c>
      <c r="G713" s="8">
        <v>11573.0743</v>
      </c>
      <c r="H713" s="8">
        <f>+'Current &amp; Proposed Revenues'!D713*1.08+'Current &amp; Proposed Revenues'!F713*8.54</f>
        <v>8466.616399999999</v>
      </c>
      <c r="I713" s="8">
        <f>(+'Current &amp; Proposed Revenues'!D713*0.79+'Current &amp; Proposed Revenues'!F713*2.14+'Current Revenues &amp; Distribution'!C713+'Current Revenues &amp; Distribution'!E713)*0.8</f>
        <v>2485.1663200000003</v>
      </c>
      <c r="J713" s="8">
        <f>(+'Current &amp; Proposed Revenues'!D713*0.79+'Current &amp; Proposed Revenues'!F713*2.14+'Current Revenues &amp; Distribution'!C713+'Current Revenues &amp; Distribution'!E713)*0.2</f>
        <v>621.29158000000007</v>
      </c>
      <c r="K713" s="8">
        <f t="shared" si="44"/>
        <v>11573.0743</v>
      </c>
    </row>
    <row r="714" spans="1:11" outlineLevel="2" x14ac:dyDescent="0.25">
      <c r="A714" s="1" t="s">
        <v>640</v>
      </c>
      <c r="B714" s="1" t="s">
        <v>644</v>
      </c>
      <c r="C714" s="8">
        <v>889.2319</v>
      </c>
      <c r="D714" s="8">
        <v>1852.2911000000001</v>
      </c>
      <c r="E714" s="8">
        <v>2157.9974000000002</v>
      </c>
      <c r="F714" s="8">
        <v>18031.684799999999</v>
      </c>
      <c r="G714" s="8">
        <v>22931.2052</v>
      </c>
      <c r="H714" s="8">
        <f>+'Current &amp; Proposed Revenues'!D714*1.08+'Current &amp; Proposed Revenues'!F714*8.54</f>
        <v>15488.366799999998</v>
      </c>
      <c r="I714" s="8">
        <f>(+'Current &amp; Proposed Revenues'!D714*0.79+'Current &amp; Proposed Revenues'!F714*2.14+'Current Revenues &amp; Distribution'!C714+'Current Revenues &amp; Distribution'!E714)*0.8</f>
        <v>5954.2707200000004</v>
      </c>
      <c r="J714" s="8">
        <f>(+'Current &amp; Proposed Revenues'!D714*0.79+'Current &amp; Proposed Revenues'!F714*2.14+'Current Revenues &amp; Distribution'!C714+'Current Revenues &amp; Distribution'!E714)*0.2</f>
        <v>1488.5676800000001</v>
      </c>
      <c r="K714" s="8">
        <f t="shared" si="44"/>
        <v>22931.205199999997</v>
      </c>
    </row>
    <row r="715" spans="1:11" outlineLevel="2" x14ac:dyDescent="0.25">
      <c r="A715" s="1" t="s">
        <v>640</v>
      </c>
      <c r="B715" s="1" t="s">
        <v>645</v>
      </c>
      <c r="C715" s="8">
        <v>15.8</v>
      </c>
      <c r="D715" s="8">
        <v>4324.3937000000005</v>
      </c>
      <c r="E715" s="8">
        <v>0</v>
      </c>
      <c r="F715" s="8">
        <v>10951.838039999999</v>
      </c>
      <c r="G715" s="8">
        <v>15292.031739999999</v>
      </c>
      <c r="H715" s="8">
        <f>+'Current &amp; Proposed Revenues'!D715*1.08+'Current &amp; Proposed Revenues'!F715*8.54</f>
        <v>11254.879419999999</v>
      </c>
      <c r="I715" s="8">
        <f>(+'Current &amp; Proposed Revenues'!D715*0.79+'Current &amp; Proposed Revenues'!F715*2.14+'Current Revenues &amp; Distribution'!C715+'Current Revenues &amp; Distribution'!E715)*0.8</f>
        <v>3229.7218560000001</v>
      </c>
      <c r="J715" s="8">
        <f>(+'Current &amp; Proposed Revenues'!D715*0.79+'Current &amp; Proposed Revenues'!F715*2.14+'Current Revenues &amp; Distribution'!C715+'Current Revenues &amp; Distribution'!E715)*0.2</f>
        <v>807.43046400000003</v>
      </c>
      <c r="K715" s="8">
        <f t="shared" si="44"/>
        <v>15292.031739999999</v>
      </c>
    </row>
    <row r="716" spans="1:11" outlineLevel="2" x14ac:dyDescent="0.25">
      <c r="A716" s="1" t="s">
        <v>640</v>
      </c>
      <c r="B716" s="1" t="s">
        <v>550</v>
      </c>
      <c r="C716" s="8">
        <v>63.2</v>
      </c>
      <c r="D716" s="8">
        <v>898.17970000000003</v>
      </c>
      <c r="E716" s="8">
        <v>0</v>
      </c>
      <c r="F716" s="8">
        <v>3773.3507999999997</v>
      </c>
      <c r="G716" s="8">
        <v>4734.7304999999997</v>
      </c>
      <c r="H716" s="8">
        <f>+'Current &amp; Proposed Revenues'!D716*1.08+'Current &amp; Proposed Revenues'!F716*8.54</f>
        <v>3536.0021999999999</v>
      </c>
      <c r="I716" s="8">
        <f>(+'Current &amp; Proposed Revenues'!D716*0.79+'Current &amp; Proposed Revenues'!F716*2.14+'Current Revenues &amp; Distribution'!C716+'Current Revenues &amp; Distribution'!E716)*0.8</f>
        <v>958.98264000000017</v>
      </c>
      <c r="J716" s="8">
        <f>(+'Current &amp; Proposed Revenues'!D716*0.79+'Current &amp; Proposed Revenues'!F716*2.14+'Current Revenues &amp; Distribution'!C716+'Current Revenues &amp; Distribution'!E716)*0.2</f>
        <v>239.74566000000004</v>
      </c>
      <c r="K716" s="8">
        <f t="shared" si="44"/>
        <v>4734.7304999999997</v>
      </c>
    </row>
    <row r="717" spans="1:11" outlineLevel="2" x14ac:dyDescent="0.25">
      <c r="A717" s="1" t="s">
        <v>640</v>
      </c>
      <c r="B717" s="1" t="s">
        <v>646</v>
      </c>
      <c r="C717" s="8">
        <v>0</v>
      </c>
      <c r="D717" s="8">
        <v>187</v>
      </c>
      <c r="E717" s="8">
        <v>0</v>
      </c>
      <c r="F717" s="8">
        <v>651.48</v>
      </c>
      <c r="G717" s="8">
        <v>838.48</v>
      </c>
      <c r="H717" s="8">
        <f>+'Current &amp; Proposed Revenues'!D717*1.08+'Current &amp; Proposed Revenues'!F717*8.54</f>
        <v>628.93999999999994</v>
      </c>
      <c r="I717" s="8">
        <f>(+'Current &amp; Proposed Revenues'!D717*0.79+'Current &amp; Proposed Revenues'!F717*2.14+'Current Revenues &amp; Distribution'!C717+'Current Revenues &amp; Distribution'!E717)*0.8</f>
        <v>167.63200000000003</v>
      </c>
      <c r="J717" s="8">
        <f>(+'Current &amp; Proposed Revenues'!D717*0.79+'Current &amp; Proposed Revenues'!F717*2.14+'Current Revenues &amp; Distribution'!C717+'Current Revenues &amp; Distribution'!E717)*0.2</f>
        <v>41.908000000000008</v>
      </c>
      <c r="K717" s="8">
        <f t="shared" si="44"/>
        <v>838.48</v>
      </c>
    </row>
    <row r="718" spans="1:11" outlineLevel="2" x14ac:dyDescent="0.25">
      <c r="A718" s="1" t="s">
        <v>640</v>
      </c>
      <c r="B718" s="1" t="s">
        <v>164</v>
      </c>
      <c r="C718" s="8">
        <v>37.130000000000003</v>
      </c>
      <c r="D718" s="8">
        <v>239.3039</v>
      </c>
      <c r="E718" s="8">
        <v>0</v>
      </c>
      <c r="F718" s="8">
        <v>782.84399999999994</v>
      </c>
      <c r="G718" s="8">
        <v>1059.2779</v>
      </c>
      <c r="H718" s="8">
        <f>+'Current &amp; Proposed Revenues'!D718*1.08+'Current &amp; Proposed Revenues'!F718*8.54</f>
        <v>764.18959999999993</v>
      </c>
      <c r="I718" s="8">
        <f>(+'Current &amp; Proposed Revenues'!D718*0.79+'Current &amp; Proposed Revenues'!F718*2.14+'Current Revenues &amp; Distribution'!C718+'Current Revenues &amp; Distribution'!E718)*0.8</f>
        <v>236.07064000000003</v>
      </c>
      <c r="J718" s="8">
        <f>(+'Current &amp; Proposed Revenues'!D718*0.79+'Current &amp; Proposed Revenues'!F718*2.14+'Current Revenues &amp; Distribution'!C718+'Current Revenues &amp; Distribution'!E718)*0.2</f>
        <v>59.017660000000006</v>
      </c>
      <c r="K718" s="8">
        <f t="shared" si="44"/>
        <v>1059.2779</v>
      </c>
    </row>
    <row r="719" spans="1:11" outlineLevel="2" x14ac:dyDescent="0.25">
      <c r="A719" s="1" t="s">
        <v>640</v>
      </c>
      <c r="B719" s="1" t="s">
        <v>647</v>
      </c>
      <c r="C719" s="8">
        <v>48.980000000000004</v>
      </c>
      <c r="D719" s="8">
        <v>660.11</v>
      </c>
      <c r="E719" s="8">
        <v>0</v>
      </c>
      <c r="F719" s="8">
        <v>1408.9910399999999</v>
      </c>
      <c r="G719" s="8">
        <v>2118.08104</v>
      </c>
      <c r="H719" s="8">
        <f>+'Current &amp; Proposed Revenues'!D719*1.08+'Current &amp; Proposed Revenues'!F719*8.54</f>
        <v>1507.9051199999999</v>
      </c>
      <c r="I719" s="8">
        <f>(+'Current &amp; Proposed Revenues'!D719*0.79+'Current &amp; Proposed Revenues'!F719*2.14+'Current Revenues &amp; Distribution'!C719+'Current Revenues &amp; Distribution'!E719)*0.8</f>
        <v>488.14073600000006</v>
      </c>
      <c r="J719" s="8">
        <f>(+'Current &amp; Proposed Revenues'!D719*0.79+'Current &amp; Proposed Revenues'!F719*2.14+'Current Revenues &amp; Distribution'!C719+'Current Revenues &amp; Distribution'!E719)*0.2</f>
        <v>122.03518400000002</v>
      </c>
      <c r="K719" s="8">
        <f t="shared" si="44"/>
        <v>2118.08104</v>
      </c>
    </row>
    <row r="720" spans="1:11" outlineLevel="2" x14ac:dyDescent="0.25">
      <c r="A720" s="1" t="s">
        <v>640</v>
      </c>
      <c r="B720" s="1" t="s">
        <v>7</v>
      </c>
      <c r="C720" s="8">
        <v>177.75</v>
      </c>
      <c r="D720" s="8">
        <v>4857.2090600000001</v>
      </c>
      <c r="E720" s="8">
        <v>85.600000000000009</v>
      </c>
      <c r="F720" s="8">
        <v>6886.5707999999995</v>
      </c>
      <c r="G720" s="8">
        <v>12007.129860000001</v>
      </c>
      <c r="H720" s="8">
        <f>+'Current &amp; Proposed Revenues'!D720*1.08+'Current &amp; Proposed Revenues'!F720*8.54</f>
        <v>8311.9104399999997</v>
      </c>
      <c r="I720" s="8">
        <f>(+'Current &amp; Proposed Revenues'!D720*0.79+'Current &amp; Proposed Revenues'!F720*2.14+'Current Revenues &amp; Distribution'!C720+'Current Revenues &amp; Distribution'!E720)*0.8</f>
        <v>2956.1755360000002</v>
      </c>
      <c r="J720" s="8">
        <f>(+'Current &amp; Proposed Revenues'!D720*0.79+'Current &amp; Proposed Revenues'!F720*2.14+'Current Revenues &amp; Distribution'!C720+'Current Revenues &amp; Distribution'!E720)*0.2</f>
        <v>739.04388400000005</v>
      </c>
      <c r="K720" s="8">
        <f t="shared" si="44"/>
        <v>12007.129860000001</v>
      </c>
    </row>
    <row r="721" spans="1:11" outlineLevel="2" x14ac:dyDescent="0.25">
      <c r="A721" s="1" t="s">
        <v>640</v>
      </c>
      <c r="B721" s="1" t="s">
        <v>648</v>
      </c>
      <c r="C721" s="8">
        <v>89.27000000000001</v>
      </c>
      <c r="D721" s="8">
        <v>1676.2455600000001</v>
      </c>
      <c r="E721" s="8">
        <v>171.20000000000002</v>
      </c>
      <c r="F721" s="8">
        <v>1425.0324000000001</v>
      </c>
      <c r="G721" s="8">
        <v>3361.7479600000001</v>
      </c>
      <c r="H721" s="8">
        <f>+'Current &amp; Proposed Revenues'!D721*1.08+'Current &amp; Proposed Revenues'!F721*8.54</f>
        <v>2107.5912399999997</v>
      </c>
      <c r="I721" s="8">
        <f>(+'Current &amp; Proposed Revenues'!D721*0.79+'Current &amp; Proposed Revenues'!F721*2.14+'Current Revenues &amp; Distribution'!C721+'Current Revenues &amp; Distribution'!E721)*0.8</f>
        <v>1003.3253760000002</v>
      </c>
      <c r="J721" s="8">
        <f>(+'Current &amp; Proposed Revenues'!D721*0.79+'Current &amp; Proposed Revenues'!F721*2.14+'Current Revenues &amp; Distribution'!C721+'Current Revenues &amp; Distribution'!E721)*0.2</f>
        <v>250.83134400000006</v>
      </c>
      <c r="K721" s="8">
        <f t="shared" si="44"/>
        <v>3361.7479600000001</v>
      </c>
    </row>
    <row r="722" spans="1:11" outlineLevel="2" x14ac:dyDescent="0.25">
      <c r="A722" s="1" t="s">
        <v>640</v>
      </c>
      <c r="B722" s="1" t="s">
        <v>649</v>
      </c>
      <c r="C722" s="8">
        <v>16.59</v>
      </c>
      <c r="D722" s="8">
        <v>4320.186200000001</v>
      </c>
      <c r="E722" s="8">
        <v>0</v>
      </c>
      <c r="F722" s="8">
        <v>12613.08</v>
      </c>
      <c r="G722" s="8">
        <v>16949.856200000002</v>
      </c>
      <c r="H722" s="8">
        <f>+'Current &amp; Proposed Revenues'!D722*1.08+'Current &amp; Proposed Revenues'!F722*8.54</f>
        <v>12580.8208</v>
      </c>
      <c r="I722" s="8">
        <f>(+'Current &amp; Proposed Revenues'!D722*0.79+'Current &amp; Proposed Revenues'!F722*2.14+'Current Revenues &amp; Distribution'!C722+'Current Revenues &amp; Distribution'!E722)*0.8</f>
        <v>3495.2283200000006</v>
      </c>
      <c r="J722" s="8">
        <f>(+'Current &amp; Proposed Revenues'!D722*0.79+'Current &amp; Proposed Revenues'!F722*2.14+'Current Revenues &amp; Distribution'!C722+'Current Revenues &amp; Distribution'!E722)*0.2</f>
        <v>873.80708000000016</v>
      </c>
      <c r="K722" s="8">
        <f t="shared" si="44"/>
        <v>16949.856199999998</v>
      </c>
    </row>
    <row r="723" spans="1:11" outlineLevel="2" x14ac:dyDescent="0.25">
      <c r="A723" s="1" t="s">
        <v>640</v>
      </c>
      <c r="B723" s="1" t="s">
        <v>302</v>
      </c>
      <c r="C723" s="8">
        <v>13.43</v>
      </c>
      <c r="D723" s="8">
        <v>3066.9683</v>
      </c>
      <c r="E723" s="8">
        <v>250.38000000000002</v>
      </c>
      <c r="F723" s="8">
        <v>7839.12</v>
      </c>
      <c r="G723" s="8">
        <v>11169.898300000001</v>
      </c>
      <c r="H723" s="8">
        <f>+'Current &amp; Proposed Revenues'!D723*1.08+'Current &amp; Proposed Revenues'!F723*8.54</f>
        <v>8039.6571999999996</v>
      </c>
      <c r="I723" s="8">
        <f>(+'Current &amp; Proposed Revenues'!D723*0.79+'Current &amp; Proposed Revenues'!F723*2.14+'Current Revenues &amp; Distribution'!C723+'Current Revenues &amp; Distribution'!E723)*0.8</f>
        <v>2504.1928800000001</v>
      </c>
      <c r="J723" s="8">
        <f>(+'Current &amp; Proposed Revenues'!D723*0.79+'Current &amp; Proposed Revenues'!F723*2.14+'Current Revenues &amp; Distribution'!C723+'Current Revenues &amp; Distribution'!E723)*0.2</f>
        <v>626.04822000000001</v>
      </c>
      <c r="K723" s="8">
        <f t="shared" si="44"/>
        <v>11169.898300000001</v>
      </c>
    </row>
    <row r="724" spans="1:11" outlineLevel="2" x14ac:dyDescent="0.25">
      <c r="A724" s="1" t="s">
        <v>640</v>
      </c>
      <c r="B724" s="1" t="s">
        <v>650</v>
      </c>
      <c r="C724" s="8">
        <v>51.35</v>
      </c>
      <c r="D724" s="8">
        <v>1524.32115</v>
      </c>
      <c r="E724" s="8">
        <v>299.60000000000002</v>
      </c>
      <c r="F724" s="8">
        <v>13562.104799999999</v>
      </c>
      <c r="G724" s="8">
        <v>15437.37595</v>
      </c>
      <c r="H724" s="8">
        <f>+'Current &amp; Proposed Revenues'!D724*1.08+'Current &amp; Proposed Revenues'!F724*8.54</f>
        <v>11724.960999999999</v>
      </c>
      <c r="I724" s="8">
        <f>(+'Current &amp; Proposed Revenues'!D724*0.79+'Current &amp; Proposed Revenues'!F724*2.14+'Current Revenues &amp; Distribution'!C724+'Current Revenues &amp; Distribution'!E724)*0.8</f>
        <v>2969.9319599999999</v>
      </c>
      <c r="J724" s="8">
        <f>(+'Current &amp; Proposed Revenues'!D724*0.79+'Current &amp; Proposed Revenues'!F724*2.14+'Current Revenues &amp; Distribution'!C724+'Current Revenues &amp; Distribution'!E724)*0.2</f>
        <v>742.48298999999997</v>
      </c>
      <c r="K724" s="8">
        <f t="shared" si="44"/>
        <v>15437.37595</v>
      </c>
    </row>
    <row r="725" spans="1:11" outlineLevel="2" x14ac:dyDescent="0.25">
      <c r="A725" s="1" t="s">
        <v>640</v>
      </c>
      <c r="B725" s="1" t="s">
        <v>651</v>
      </c>
      <c r="C725" s="8">
        <v>46.61</v>
      </c>
      <c r="D725" s="8">
        <v>6820.8250000000007</v>
      </c>
      <c r="E725" s="8">
        <v>78.0672</v>
      </c>
      <c r="F725" s="8">
        <v>21982.430400000001</v>
      </c>
      <c r="G725" s="8">
        <v>28927.9326</v>
      </c>
      <c r="H725" s="8">
        <f>+'Current &amp; Proposed Revenues'!D725*1.08+'Current &amp; Proposed Revenues'!F725*8.54</f>
        <v>21517.011200000001</v>
      </c>
      <c r="I725" s="8">
        <f>(+'Current &amp; Proposed Revenues'!D725*0.79+'Current &amp; Proposed Revenues'!F725*2.14+'Current Revenues &amp; Distribution'!C725+'Current Revenues &amp; Distribution'!E725)*0.8</f>
        <v>5928.7371200000016</v>
      </c>
      <c r="J725" s="8">
        <f>(+'Current &amp; Proposed Revenues'!D725*0.79+'Current &amp; Proposed Revenues'!F725*2.14+'Current Revenues &amp; Distribution'!C725+'Current Revenues &amp; Distribution'!E725)*0.2</f>
        <v>1482.1842800000004</v>
      </c>
      <c r="K725" s="8">
        <f t="shared" si="44"/>
        <v>28927.932600000004</v>
      </c>
    </row>
    <row r="726" spans="1:11" outlineLevel="2" x14ac:dyDescent="0.25">
      <c r="A726" s="1" t="s">
        <v>640</v>
      </c>
      <c r="B726" s="1" t="s">
        <v>652</v>
      </c>
      <c r="C726" s="8">
        <v>11.06</v>
      </c>
      <c r="D726" s="8">
        <v>454.41</v>
      </c>
      <c r="E726" s="8">
        <v>171.20000000000002</v>
      </c>
      <c r="F726" s="8">
        <v>427.2</v>
      </c>
      <c r="G726" s="8">
        <v>1063.8700000000001</v>
      </c>
      <c r="H726" s="8">
        <f>+'Current &amp; Proposed Revenues'!D726*1.08+'Current &amp; Proposed Revenues'!F726*8.54</f>
        <v>604.04</v>
      </c>
      <c r="I726" s="8">
        <f>(+'Current &amp; Proposed Revenues'!D726*0.79+'Current &amp; Proposed Revenues'!F726*2.14+'Current Revenues &amp; Distribution'!C726+'Current Revenues &amp; Distribution'!E726)*0.8</f>
        <v>367.86400000000003</v>
      </c>
      <c r="J726" s="8">
        <f>(+'Current &amp; Proposed Revenues'!D726*0.79+'Current &amp; Proposed Revenues'!F726*2.14+'Current Revenues &amp; Distribution'!C726+'Current Revenues &amp; Distribution'!E726)*0.2</f>
        <v>91.966000000000008</v>
      </c>
      <c r="K726" s="8">
        <f t="shared" si="44"/>
        <v>1063.8699999999999</v>
      </c>
    </row>
    <row r="727" spans="1:11" outlineLevel="2" x14ac:dyDescent="0.25">
      <c r="A727" s="1" t="s">
        <v>640</v>
      </c>
      <c r="B727" s="1" t="s">
        <v>653</v>
      </c>
      <c r="C727" s="8">
        <v>99.856000000000009</v>
      </c>
      <c r="D727" s="8">
        <v>4362.1303000000007</v>
      </c>
      <c r="E727" s="8">
        <v>107.77040000000001</v>
      </c>
      <c r="F727" s="8">
        <v>13713.3336</v>
      </c>
      <c r="G727" s="8">
        <v>18283.0903</v>
      </c>
      <c r="H727" s="8">
        <f>+'Current &amp; Proposed Revenues'!D727*1.08+'Current &amp; Proposed Revenues'!F727*8.54</f>
        <v>13484.835999999999</v>
      </c>
      <c r="I727" s="8">
        <f>(+'Current &amp; Proposed Revenues'!D727*0.79+'Current &amp; Proposed Revenues'!F727*2.14+'Current Revenues &amp; Distribution'!C727+'Current Revenues &amp; Distribution'!E727)*0.8</f>
        <v>3838.6034399999999</v>
      </c>
      <c r="J727" s="8">
        <f>(+'Current &amp; Proposed Revenues'!D727*0.79+'Current &amp; Proposed Revenues'!F727*2.14+'Current Revenues &amp; Distribution'!C727+'Current Revenues &amp; Distribution'!E727)*0.2</f>
        <v>959.65085999999997</v>
      </c>
      <c r="K727" s="8">
        <f t="shared" si="44"/>
        <v>18283.0903</v>
      </c>
    </row>
    <row r="728" spans="1:11" outlineLevel="2" x14ac:dyDescent="0.25">
      <c r="A728" s="1" t="s">
        <v>640</v>
      </c>
      <c r="B728" s="1" t="s">
        <v>654</v>
      </c>
      <c r="C728" s="8">
        <v>349.57499999999999</v>
      </c>
      <c r="D728" s="8">
        <v>3024.7250000000004</v>
      </c>
      <c r="E728" s="8">
        <v>571.38</v>
      </c>
      <c r="F728" s="8">
        <v>7883.2284</v>
      </c>
      <c r="G728" s="8">
        <v>11828.9084</v>
      </c>
      <c r="H728" s="8">
        <f>+'Current &amp; Proposed Revenues'!D728*1.08+'Current &amp; Proposed Revenues'!F728*8.54</f>
        <v>8050.5301999999992</v>
      </c>
      <c r="I728" s="8">
        <f>(+'Current &amp; Proposed Revenues'!D728*0.79+'Current &amp; Proposed Revenues'!F728*2.14+'Current Revenues &amp; Distribution'!C728+'Current Revenues &amp; Distribution'!E728)*0.8</f>
        <v>3022.7025600000002</v>
      </c>
      <c r="J728" s="8">
        <f>(+'Current &amp; Proposed Revenues'!D728*0.79+'Current &amp; Proposed Revenues'!F728*2.14+'Current Revenues &amp; Distribution'!C728+'Current Revenues &amp; Distribution'!E728)*0.2</f>
        <v>755.67564000000004</v>
      </c>
      <c r="K728" s="8">
        <f t="shared" si="44"/>
        <v>11828.908399999998</v>
      </c>
    </row>
    <row r="729" spans="1:11" outlineLevel="2" x14ac:dyDescent="0.25">
      <c r="A729" s="1" t="s">
        <v>640</v>
      </c>
      <c r="B729" s="1" t="s">
        <v>655</v>
      </c>
      <c r="C729" s="8">
        <v>150.1</v>
      </c>
      <c r="D729" s="8">
        <v>2302.9237000000003</v>
      </c>
      <c r="E729" s="8">
        <v>294.678</v>
      </c>
      <c r="F729" s="8">
        <v>8405.5124400000004</v>
      </c>
      <c r="G729" s="8">
        <v>11153.21414</v>
      </c>
      <c r="H729" s="8">
        <f>+'Current &amp; Proposed Revenues'!D729*1.08+'Current &amp; Proposed Revenues'!F729*8.54</f>
        <v>8051.2926200000002</v>
      </c>
      <c r="I729" s="8">
        <f>(+'Current &amp; Proposed Revenues'!D729*0.79+'Current &amp; Proposed Revenues'!F729*2.14+'Current Revenues &amp; Distribution'!C729+'Current Revenues &amp; Distribution'!E729)*0.8</f>
        <v>2481.5372160000002</v>
      </c>
      <c r="J729" s="8">
        <f>(+'Current &amp; Proposed Revenues'!D729*0.79+'Current &amp; Proposed Revenues'!F729*2.14+'Current Revenues &amp; Distribution'!C729+'Current Revenues &amp; Distribution'!E729)*0.2</f>
        <v>620.38430400000004</v>
      </c>
      <c r="K729" s="8">
        <f t="shared" si="44"/>
        <v>11153.21414</v>
      </c>
    </row>
    <row r="730" spans="1:11" outlineLevel="2" x14ac:dyDescent="0.25">
      <c r="A730" s="1" t="s">
        <v>640</v>
      </c>
      <c r="B730" s="1" t="s">
        <v>153</v>
      </c>
      <c r="C730" s="8">
        <v>234.48779999999999</v>
      </c>
      <c r="D730" s="8">
        <v>2156.0539000000003</v>
      </c>
      <c r="E730" s="8">
        <v>636.94960000000003</v>
      </c>
      <c r="F730" s="8">
        <v>26604.0936</v>
      </c>
      <c r="G730" s="8">
        <v>29631.584900000002</v>
      </c>
      <c r="H730" s="8">
        <f>+'Current &amp; Proposed Revenues'!D730*1.08+'Current &amp; Proposed Revenues'!F730*8.54</f>
        <v>22518.518400000001</v>
      </c>
      <c r="I730" s="8">
        <f>(+'Current &amp; Proposed Revenues'!D730*0.79+'Current &amp; Proposed Revenues'!F730*2.14+'Current Revenues &amp; Distribution'!C730+'Current Revenues &amp; Distribution'!E730)*0.8</f>
        <v>5690.4531999999999</v>
      </c>
      <c r="J730" s="8">
        <f>(+'Current &amp; Proposed Revenues'!D730*0.79+'Current &amp; Proposed Revenues'!F730*2.14+'Current Revenues &amp; Distribution'!C730+'Current Revenues &amp; Distribution'!E730)*0.2</f>
        <v>1422.6133</v>
      </c>
      <c r="K730" s="8">
        <f t="shared" si="44"/>
        <v>29631.584900000002</v>
      </c>
    </row>
    <row r="731" spans="1:11" outlineLevel="2" x14ac:dyDescent="0.25">
      <c r="A731" s="1" t="s">
        <v>640</v>
      </c>
      <c r="B731" s="1" t="s">
        <v>656</v>
      </c>
      <c r="C731" s="8">
        <v>646.08570000000009</v>
      </c>
      <c r="D731" s="8">
        <v>5790.8776200000002</v>
      </c>
      <c r="E731" s="8">
        <v>321</v>
      </c>
      <c r="F731" s="8">
        <v>32193.524999999998</v>
      </c>
      <c r="G731" s="8">
        <v>38951.488319999997</v>
      </c>
      <c r="H731" s="8">
        <f>+'Current &amp; Proposed Revenues'!D731*1.08+'Current &amp; Proposed Revenues'!F731*8.54</f>
        <v>29087.226579999999</v>
      </c>
      <c r="I731" s="8">
        <f>(+'Current &amp; Proposed Revenues'!D731*0.79+'Current &amp; Proposed Revenues'!F731*2.14+'Current Revenues &amp; Distribution'!C731+'Current Revenues &amp; Distribution'!E731)*0.8</f>
        <v>7891.4093920000005</v>
      </c>
      <c r="J731" s="8">
        <f>(+'Current &amp; Proposed Revenues'!D731*0.79+'Current &amp; Proposed Revenues'!F731*2.14+'Current Revenues &amp; Distribution'!C731+'Current Revenues &amp; Distribution'!E731)*0.2</f>
        <v>1972.8523480000001</v>
      </c>
      <c r="K731" s="8">
        <f t="shared" si="44"/>
        <v>38951.488319999997</v>
      </c>
    </row>
    <row r="732" spans="1:11" outlineLevel="2" x14ac:dyDescent="0.25">
      <c r="A732" s="1" t="s">
        <v>640</v>
      </c>
      <c r="B732" s="1" t="s">
        <v>657</v>
      </c>
      <c r="C732" s="8">
        <v>46.61</v>
      </c>
      <c r="D732" s="8">
        <v>458.89800000000002</v>
      </c>
      <c r="E732" s="8">
        <v>0</v>
      </c>
      <c r="F732" s="8">
        <v>427.2</v>
      </c>
      <c r="G732" s="8">
        <v>932.70800000000008</v>
      </c>
      <c r="H732" s="8">
        <f>+'Current &amp; Proposed Revenues'!D732*1.08+'Current &amp; Proposed Revenues'!F732*8.54</f>
        <v>606.63200000000006</v>
      </c>
      <c r="I732" s="8">
        <f>(+'Current &amp; Proposed Revenues'!D732*0.79+'Current &amp; Proposed Revenues'!F732*2.14+'Current Revenues &amp; Distribution'!C732+'Current Revenues &amp; Distribution'!E732)*0.8</f>
        <v>260.86080000000004</v>
      </c>
      <c r="J732" s="8">
        <f>(+'Current &amp; Proposed Revenues'!D732*0.79+'Current &amp; Proposed Revenues'!F732*2.14+'Current Revenues &amp; Distribution'!C732+'Current Revenues &amp; Distribution'!E732)*0.2</f>
        <v>65.21520000000001</v>
      </c>
      <c r="K732" s="8">
        <f t="shared" si="44"/>
        <v>932.70800000000008</v>
      </c>
    </row>
    <row r="733" spans="1:11" outlineLevel="2" x14ac:dyDescent="0.25">
      <c r="A733" s="1" t="s">
        <v>640</v>
      </c>
      <c r="B733" s="1" t="s">
        <v>658</v>
      </c>
      <c r="C733" s="8">
        <v>63.2</v>
      </c>
      <c r="D733" s="8">
        <v>441.56310000000002</v>
      </c>
      <c r="E733" s="8">
        <v>57.78</v>
      </c>
      <c r="F733" s="8">
        <v>1377.72</v>
      </c>
      <c r="G733" s="8">
        <v>1940.2631000000001</v>
      </c>
      <c r="H733" s="8">
        <f>+'Current &amp; Proposed Revenues'!D733*1.08+'Current &amp; Proposed Revenues'!F733*8.54</f>
        <v>1356.6804</v>
      </c>
      <c r="I733" s="8">
        <f>(+'Current &amp; Proposed Revenues'!D733*0.79+'Current &amp; Proposed Revenues'!F733*2.14+'Current Revenues &amp; Distribution'!C733+'Current Revenues &amp; Distribution'!E733)*0.8</f>
        <v>466.86616000000004</v>
      </c>
      <c r="J733" s="8">
        <f>(+'Current &amp; Proposed Revenues'!D733*0.79+'Current &amp; Proposed Revenues'!F733*2.14+'Current Revenues &amp; Distribution'!C733+'Current Revenues &amp; Distribution'!E733)*0.2</f>
        <v>116.71654000000001</v>
      </c>
      <c r="K733" s="8">
        <f t="shared" si="44"/>
        <v>1940.2631000000001</v>
      </c>
    </row>
    <row r="734" spans="1:11" outlineLevel="2" x14ac:dyDescent="0.25">
      <c r="A734" s="1" t="s">
        <v>640</v>
      </c>
      <c r="B734" s="1" t="s">
        <v>659</v>
      </c>
      <c r="C734" s="8">
        <v>78.210000000000008</v>
      </c>
      <c r="D734" s="8">
        <v>933.13000000000011</v>
      </c>
      <c r="E734" s="8">
        <v>62.06</v>
      </c>
      <c r="F734" s="8">
        <v>2888.6196</v>
      </c>
      <c r="G734" s="8">
        <v>3962.0196000000001</v>
      </c>
      <c r="H734" s="8">
        <f>+'Current &amp; Proposed Revenues'!D734*1.08+'Current &amp; Proposed Revenues'!F734*8.54</f>
        <v>2848.7338</v>
      </c>
      <c r="I734" s="8">
        <f>(+'Current &amp; Proposed Revenues'!D734*0.79+'Current &amp; Proposed Revenues'!F734*2.14+'Current Revenues &amp; Distribution'!C734+'Current Revenues &amp; Distribution'!E734)*0.8</f>
        <v>890.62864000000013</v>
      </c>
      <c r="J734" s="8">
        <f>(+'Current &amp; Proposed Revenues'!D734*0.79+'Current &amp; Proposed Revenues'!F734*2.14+'Current Revenues &amp; Distribution'!C734+'Current Revenues &amp; Distribution'!E734)*0.2</f>
        <v>222.65716000000003</v>
      </c>
      <c r="K734" s="8">
        <f t="shared" si="44"/>
        <v>3962.0196000000001</v>
      </c>
    </row>
    <row r="735" spans="1:11" outlineLevel="2" x14ac:dyDescent="0.25">
      <c r="A735" s="1" t="s">
        <v>640</v>
      </c>
      <c r="B735" s="1" t="s">
        <v>660</v>
      </c>
      <c r="C735" s="8">
        <v>0</v>
      </c>
      <c r="D735" s="8">
        <v>3506.5305000000003</v>
      </c>
      <c r="E735" s="8">
        <v>64.2</v>
      </c>
      <c r="F735" s="8">
        <v>5498.3843999999999</v>
      </c>
      <c r="G735" s="8">
        <v>9069.1149000000005</v>
      </c>
      <c r="H735" s="8">
        <f>+'Current &amp; Proposed Revenues'!D735*1.08+'Current &amp; Proposed Revenues'!F735*8.54</f>
        <v>6421.8101999999999</v>
      </c>
      <c r="I735" s="8">
        <f>(+'Current &amp; Proposed Revenues'!D735*0.79+'Current &amp; Proposed Revenues'!F735*2.14+'Current Revenues &amp; Distribution'!C735+'Current Revenues &amp; Distribution'!E735)*0.8</f>
        <v>2117.8437599999997</v>
      </c>
      <c r="J735" s="8">
        <f>(+'Current &amp; Proposed Revenues'!D735*0.79+'Current &amp; Proposed Revenues'!F735*2.14+'Current Revenues &amp; Distribution'!C735+'Current Revenues &amp; Distribution'!E735)*0.2</f>
        <v>529.46093999999994</v>
      </c>
      <c r="K735" s="8">
        <f t="shared" si="44"/>
        <v>9069.1149000000005</v>
      </c>
    </row>
    <row r="736" spans="1:11" outlineLevel="2" x14ac:dyDescent="0.25">
      <c r="A736" s="1" t="s">
        <v>640</v>
      </c>
      <c r="B736" s="1" t="s">
        <v>661</v>
      </c>
      <c r="C736" s="8">
        <v>193.16290000000001</v>
      </c>
      <c r="D736" s="8">
        <v>3005.6921400000001</v>
      </c>
      <c r="E736" s="8">
        <v>171.20000000000002</v>
      </c>
      <c r="F736" s="8">
        <v>19709.694360000001</v>
      </c>
      <c r="G736" s="8">
        <v>23079.749400000001</v>
      </c>
      <c r="H736" s="8">
        <f>+'Current &amp; Proposed Revenues'!D736*1.08+'Current &amp; Proposed Revenues'!F736*8.54</f>
        <v>17496.281340000001</v>
      </c>
      <c r="I736" s="8">
        <f>(+'Current &amp; Proposed Revenues'!D736*0.79+'Current &amp; Proposed Revenues'!F736*2.14+'Current Revenues &amp; Distribution'!C736+'Current Revenues &amp; Distribution'!E736)*0.8</f>
        <v>4466.774448000001</v>
      </c>
      <c r="J736" s="8">
        <f>(+'Current &amp; Proposed Revenues'!D736*0.79+'Current &amp; Proposed Revenues'!F736*2.14+'Current Revenues &amp; Distribution'!C736+'Current Revenues &amp; Distribution'!E736)*0.2</f>
        <v>1116.6936120000003</v>
      </c>
      <c r="K736" s="8">
        <f t="shared" si="44"/>
        <v>23079.749400000001</v>
      </c>
    </row>
    <row r="737" spans="1:11" outlineLevel="2" x14ac:dyDescent="0.25">
      <c r="A737" s="1" t="s">
        <v>640</v>
      </c>
      <c r="B737" s="1" t="s">
        <v>662</v>
      </c>
      <c r="C737" s="8">
        <v>499.64340000000004</v>
      </c>
      <c r="D737" s="8">
        <v>2482.2567000000004</v>
      </c>
      <c r="E737" s="8">
        <v>332.53460000000001</v>
      </c>
      <c r="F737" s="8">
        <v>8135.4152400000003</v>
      </c>
      <c r="G737" s="8">
        <v>11449.84994</v>
      </c>
      <c r="H737" s="8">
        <f>+'Current &amp; Proposed Revenues'!D737*1.08+'Current &amp; Proposed Revenues'!F737*8.54</f>
        <v>7938.8880200000003</v>
      </c>
      <c r="I737" s="8">
        <f>(+'Current &amp; Proposed Revenues'!D737*0.79+'Current &amp; Proposed Revenues'!F737*2.14+'Current Revenues &amp; Distribution'!C737+'Current Revenues &amp; Distribution'!E737)*0.8</f>
        <v>2808.7695360000002</v>
      </c>
      <c r="J737" s="8">
        <f>(+'Current &amp; Proposed Revenues'!D737*0.79+'Current &amp; Proposed Revenues'!F737*2.14+'Current Revenues &amp; Distribution'!C737+'Current Revenues &amp; Distribution'!E737)*0.2</f>
        <v>702.19238400000006</v>
      </c>
      <c r="K737" s="8">
        <f t="shared" si="44"/>
        <v>11449.84994</v>
      </c>
    </row>
    <row r="738" spans="1:11" outlineLevel="2" x14ac:dyDescent="0.25">
      <c r="A738" s="1" t="s">
        <v>640</v>
      </c>
      <c r="B738" s="1" t="s">
        <v>663</v>
      </c>
      <c r="C738" s="8">
        <v>19.75</v>
      </c>
      <c r="D738" s="8">
        <v>2619.0976900000001</v>
      </c>
      <c r="E738" s="8">
        <v>568.08439999999996</v>
      </c>
      <c r="F738" s="8">
        <v>9920.9723999999987</v>
      </c>
      <c r="G738" s="8">
        <v>13127.904489999999</v>
      </c>
      <c r="H738" s="8">
        <f>+'Current &amp; Proposed Revenues'!D738*1.08+'Current &amp; Proposed Revenues'!F738*8.54</f>
        <v>9445.6961599999995</v>
      </c>
      <c r="I738" s="8">
        <f>(+'Current &amp; Proposed Revenues'!D738*0.79+'Current &amp; Proposed Revenues'!F738*2.14+'Current Revenues &amp; Distribution'!C738+'Current Revenues &amp; Distribution'!E738)*0.8</f>
        <v>2945.7666639999998</v>
      </c>
      <c r="J738" s="8">
        <f>(+'Current &amp; Proposed Revenues'!D738*0.79+'Current &amp; Proposed Revenues'!F738*2.14+'Current Revenues &amp; Distribution'!C738+'Current Revenues &amp; Distribution'!E738)*0.2</f>
        <v>736.44166599999994</v>
      </c>
      <c r="K738" s="8">
        <f t="shared" si="44"/>
        <v>13127.904489999999</v>
      </c>
    </row>
    <row r="739" spans="1:11" outlineLevel="2" x14ac:dyDescent="0.25">
      <c r="A739" s="1" t="s">
        <v>640</v>
      </c>
      <c r="B739" s="1" t="s">
        <v>664</v>
      </c>
      <c r="C739" s="8">
        <v>33.649260000000005</v>
      </c>
      <c r="D739" s="8">
        <v>419.47840000000002</v>
      </c>
      <c r="E739" s="8">
        <v>0</v>
      </c>
      <c r="F739" s="8">
        <v>1292.28</v>
      </c>
      <c r="G739" s="8">
        <v>1745.4076600000001</v>
      </c>
      <c r="H739" s="8">
        <f>+'Current &amp; Proposed Revenues'!D739*1.08+'Current &amp; Proposed Revenues'!F739*8.54</f>
        <v>1275.6055999999999</v>
      </c>
      <c r="I739" s="8">
        <f>(+'Current &amp; Proposed Revenues'!D739*0.79+'Current &amp; Proposed Revenues'!F739*2.14+'Current Revenues &amp; Distribution'!C739+'Current Revenues &amp; Distribution'!E739)*0.8</f>
        <v>375.84164800000008</v>
      </c>
      <c r="J739" s="8">
        <f>(+'Current &amp; Proposed Revenues'!D739*0.79+'Current &amp; Proposed Revenues'!F739*2.14+'Current Revenues &amp; Distribution'!C739+'Current Revenues &amp; Distribution'!E739)*0.2</f>
        <v>93.960412000000019</v>
      </c>
      <c r="K739" s="8">
        <f t="shared" si="44"/>
        <v>1745.4076599999999</v>
      </c>
    </row>
    <row r="740" spans="1:11" outlineLevel="2" x14ac:dyDescent="0.25">
      <c r="A740" s="1" t="s">
        <v>640</v>
      </c>
      <c r="B740" s="1" t="s">
        <v>665</v>
      </c>
      <c r="C740" s="8">
        <v>125.4204</v>
      </c>
      <c r="D740" s="8">
        <v>3211.5380000000005</v>
      </c>
      <c r="E740" s="8">
        <v>1448.9683199999999</v>
      </c>
      <c r="F740" s="8">
        <v>6931.32</v>
      </c>
      <c r="G740" s="8">
        <v>11717.246719999999</v>
      </c>
      <c r="H740" s="8">
        <f>+'Current &amp; Proposed Revenues'!D740*1.08+'Current &amp; Proposed Revenues'!F740*8.54</f>
        <v>7397.2519999999995</v>
      </c>
      <c r="I740" s="8">
        <f>(+'Current &amp; Proposed Revenues'!D740*0.79+'Current &amp; Proposed Revenues'!F740*2.14+'Current Revenues &amp; Distribution'!C740+'Current Revenues &amp; Distribution'!E740)*0.8</f>
        <v>3455.9957760000007</v>
      </c>
      <c r="J740" s="8">
        <f>(+'Current &amp; Proposed Revenues'!D740*0.79+'Current &amp; Proposed Revenues'!F740*2.14+'Current Revenues &amp; Distribution'!C740+'Current Revenues &amp; Distribution'!E740)*0.2</f>
        <v>863.99894400000017</v>
      </c>
      <c r="K740" s="8">
        <f t="shared" si="44"/>
        <v>11717.246720000001</v>
      </c>
    </row>
    <row r="741" spans="1:11" outlineLevel="2" x14ac:dyDescent="0.25">
      <c r="A741" s="1" t="s">
        <v>640</v>
      </c>
      <c r="B741" s="1" t="s">
        <v>666</v>
      </c>
      <c r="C741" s="8">
        <v>0</v>
      </c>
      <c r="D741" s="8">
        <v>1467.62462</v>
      </c>
      <c r="E741" s="8">
        <v>54.313200000000002</v>
      </c>
      <c r="F741" s="8">
        <v>10430.835599999999</v>
      </c>
      <c r="G741" s="8">
        <v>11952.773419999998</v>
      </c>
      <c r="H741" s="8">
        <f>+'Current &amp; Proposed Revenues'!D741*1.08+'Current &amp; Proposed Revenues'!F741*8.54</f>
        <v>9188.3738799999992</v>
      </c>
      <c r="I741" s="8">
        <f>(+'Current &amp; Proposed Revenues'!D741*0.79+'Current &amp; Proposed Revenues'!F741*2.14+'Current Revenues &amp; Distribution'!C741+'Current Revenues &amp; Distribution'!E741)*0.8</f>
        <v>2211.5196320000005</v>
      </c>
      <c r="J741" s="8">
        <f>(+'Current &amp; Proposed Revenues'!D741*0.79+'Current &amp; Proposed Revenues'!F741*2.14+'Current Revenues &amp; Distribution'!C741+'Current Revenues &amp; Distribution'!E741)*0.2</f>
        <v>552.87990800000011</v>
      </c>
      <c r="K741" s="8">
        <f t="shared" si="44"/>
        <v>11952.77342</v>
      </c>
    </row>
    <row r="742" spans="1:11" outlineLevel="2" x14ac:dyDescent="0.25">
      <c r="A742" s="1" t="s">
        <v>640</v>
      </c>
      <c r="B742" s="1" t="s">
        <v>667</v>
      </c>
      <c r="C742" s="8">
        <v>1436.5676000000001</v>
      </c>
      <c r="D742" s="8">
        <v>4229.8090999999995</v>
      </c>
      <c r="E742" s="8">
        <v>415.16</v>
      </c>
      <c r="F742" s="8">
        <v>19721.495760000002</v>
      </c>
      <c r="G742" s="8">
        <v>25803.032460000002</v>
      </c>
      <c r="H742" s="8">
        <f>+'Current &amp; Proposed Revenues'!D742*1.08+'Current &amp; Proposed Revenues'!F742*8.54</f>
        <v>18212.694680000001</v>
      </c>
      <c r="I742" s="8">
        <f>(+'Current &amp; Proposed Revenues'!D742*0.79+'Current &amp; Proposed Revenues'!F742*2.14+'Current Revenues &amp; Distribution'!C742+'Current Revenues &amp; Distribution'!E742)*0.8</f>
        <v>6072.2702240000008</v>
      </c>
      <c r="J742" s="8">
        <f>(+'Current &amp; Proposed Revenues'!D742*0.79+'Current &amp; Proposed Revenues'!F742*2.14+'Current Revenues &amp; Distribution'!C742+'Current Revenues &amp; Distribution'!E742)*0.2</f>
        <v>1518.0675560000002</v>
      </c>
      <c r="K742" s="8">
        <f t="shared" si="44"/>
        <v>25803.032460000002</v>
      </c>
    </row>
    <row r="743" spans="1:11" outlineLevel="2" x14ac:dyDescent="0.25">
      <c r="A743" s="1" t="s">
        <v>640</v>
      </c>
      <c r="B743" s="1" t="s">
        <v>668</v>
      </c>
      <c r="C743" s="8">
        <v>84.53</v>
      </c>
      <c r="D743" s="8">
        <v>2703.1037000000001</v>
      </c>
      <c r="E743" s="8">
        <v>147.66</v>
      </c>
      <c r="F743" s="8">
        <v>15136.5504</v>
      </c>
      <c r="G743" s="8">
        <v>18071.844100000002</v>
      </c>
      <c r="H743" s="8">
        <f>+'Current &amp; Proposed Revenues'!D743*1.08+'Current &amp; Proposed Revenues'!F743*8.54</f>
        <v>13664.721999999998</v>
      </c>
      <c r="I743" s="8">
        <f>(+'Current &amp; Proposed Revenues'!D743*0.79+'Current &amp; Proposed Revenues'!F743*2.14+'Current Revenues &amp; Distribution'!C743+'Current Revenues &amp; Distribution'!E743)*0.8</f>
        <v>3525.6976799999998</v>
      </c>
      <c r="J743" s="8">
        <f>(+'Current &amp; Proposed Revenues'!D743*0.79+'Current &amp; Proposed Revenues'!F743*2.14+'Current Revenues &amp; Distribution'!C743+'Current Revenues &amp; Distribution'!E743)*0.2</f>
        <v>881.42441999999994</v>
      </c>
      <c r="K743" s="8">
        <f t="shared" si="44"/>
        <v>18071.844099999998</v>
      </c>
    </row>
    <row r="744" spans="1:11" outlineLevel="2" x14ac:dyDescent="0.25">
      <c r="A744" s="1" t="s">
        <v>640</v>
      </c>
      <c r="B744" s="1" t="s">
        <v>669</v>
      </c>
      <c r="C744" s="8">
        <v>210.93</v>
      </c>
      <c r="D744" s="8">
        <v>946.7623000000001</v>
      </c>
      <c r="E744" s="8">
        <v>57.78</v>
      </c>
      <c r="F744" s="8">
        <v>6178.38</v>
      </c>
      <c r="G744" s="8">
        <v>7393.8523000000005</v>
      </c>
      <c r="H744" s="8">
        <f>+'Current &amp; Proposed Revenues'!D744*1.08+'Current &amp; Proposed Revenues'!F744*8.54</f>
        <v>5487.1831999999995</v>
      </c>
      <c r="I744" s="8">
        <f>(+'Current &amp; Proposed Revenues'!D744*0.79+'Current &amp; Proposed Revenues'!F744*2.14+'Current Revenues &amp; Distribution'!C744+'Current Revenues &amp; Distribution'!E744)*0.8</f>
        <v>1525.3352800000002</v>
      </c>
      <c r="J744" s="8">
        <f>(+'Current &amp; Proposed Revenues'!D744*0.79+'Current &amp; Proposed Revenues'!F744*2.14+'Current Revenues &amp; Distribution'!C744+'Current Revenues &amp; Distribution'!E744)*0.2</f>
        <v>381.33382000000006</v>
      </c>
      <c r="K744" s="8">
        <f t="shared" si="44"/>
        <v>7393.8522999999996</v>
      </c>
    </row>
    <row r="745" spans="1:11" outlineLevel="2" x14ac:dyDescent="0.25">
      <c r="A745" s="1" t="s">
        <v>640</v>
      </c>
      <c r="B745" s="1" t="s">
        <v>670</v>
      </c>
      <c r="C745" s="8">
        <v>10.27</v>
      </c>
      <c r="D745" s="8">
        <v>1276.0132000000001</v>
      </c>
      <c r="E745" s="8">
        <v>0</v>
      </c>
      <c r="F745" s="8">
        <v>2023.86</v>
      </c>
      <c r="G745" s="8">
        <v>3310.1432</v>
      </c>
      <c r="H745" s="8">
        <f>+'Current &amp; Proposed Revenues'!D745*1.08+'Current &amp; Proposed Revenues'!F745*8.54</f>
        <v>2355.2788</v>
      </c>
      <c r="I745" s="8">
        <f>(+'Current &amp; Proposed Revenues'!D745*0.79+'Current &amp; Proposed Revenues'!F745*2.14+'Current Revenues &amp; Distribution'!C745+'Current Revenues &amp; Distribution'!E745)*0.8</f>
        <v>763.89152000000013</v>
      </c>
      <c r="J745" s="8">
        <f>(+'Current &amp; Proposed Revenues'!D745*0.79+'Current &amp; Proposed Revenues'!F745*2.14+'Current Revenues &amp; Distribution'!C745+'Current Revenues &amp; Distribution'!E745)*0.2</f>
        <v>190.97288000000003</v>
      </c>
      <c r="K745" s="8">
        <f t="shared" ref="K745:K813" si="47">SUM(H745:J745)</f>
        <v>3310.1432000000004</v>
      </c>
    </row>
    <row r="746" spans="1:11" outlineLevel="2" x14ac:dyDescent="0.25">
      <c r="A746" s="1" t="s">
        <v>640</v>
      </c>
      <c r="B746" s="1" t="s">
        <v>671</v>
      </c>
      <c r="C746" s="8">
        <v>154.95850000000002</v>
      </c>
      <c r="D746" s="8">
        <v>1301.9875000000002</v>
      </c>
      <c r="E746" s="8">
        <v>128.4</v>
      </c>
      <c r="F746" s="8">
        <v>1228.2</v>
      </c>
      <c r="G746" s="8">
        <v>2813.5460000000003</v>
      </c>
      <c r="H746" s="8">
        <f>+'Current &amp; Proposed Revenues'!D746*1.08+'Current &amp; Proposed Revenues'!F746*8.54</f>
        <v>1734.05</v>
      </c>
      <c r="I746" s="8">
        <f>(+'Current &amp; Proposed Revenues'!D746*0.79+'Current &amp; Proposed Revenues'!F746*2.14+'Current Revenues &amp; Distribution'!C746+'Current Revenues &amp; Distribution'!E746)*0.8</f>
        <v>863.59680000000014</v>
      </c>
      <c r="J746" s="8">
        <f>(+'Current &amp; Proposed Revenues'!D746*0.79+'Current &amp; Proposed Revenues'!F746*2.14+'Current Revenues &amp; Distribution'!C746+'Current Revenues &amp; Distribution'!E746)*0.2</f>
        <v>215.89920000000004</v>
      </c>
      <c r="K746" s="8">
        <f t="shared" si="47"/>
        <v>2813.5459999999998</v>
      </c>
    </row>
    <row r="747" spans="1:11" outlineLevel="2" x14ac:dyDescent="0.25">
      <c r="A747" s="1" t="s">
        <v>640</v>
      </c>
      <c r="B747" s="1" t="s">
        <v>672</v>
      </c>
      <c r="C747" s="8">
        <v>362.25450000000001</v>
      </c>
      <c r="D747" s="8">
        <v>2650.5754000000002</v>
      </c>
      <c r="E747" s="8">
        <v>128.4</v>
      </c>
      <c r="F747" s="8">
        <v>14408.494799999999</v>
      </c>
      <c r="G747" s="8">
        <v>17549.724699999999</v>
      </c>
      <c r="H747" s="8">
        <f>+'Current &amp; Proposed Revenues'!D747*1.08+'Current &amp; Proposed Revenues'!F747*8.54</f>
        <v>13052.212999999998</v>
      </c>
      <c r="I747" s="8">
        <f>(+'Current &amp; Proposed Revenues'!D747*0.79+'Current &amp; Proposed Revenues'!F747*2.14+'Current Revenues &amp; Distribution'!C747+'Current Revenues &amp; Distribution'!E747)*0.8</f>
        <v>3598.00936</v>
      </c>
      <c r="J747" s="8">
        <f>(+'Current &amp; Proposed Revenues'!D747*0.79+'Current &amp; Proposed Revenues'!F747*2.14+'Current Revenues &amp; Distribution'!C747+'Current Revenues &amp; Distribution'!E747)*0.2</f>
        <v>899.50234</v>
      </c>
      <c r="K747" s="8">
        <f t="shared" si="47"/>
        <v>17549.724699999999</v>
      </c>
    </row>
    <row r="748" spans="1:11" outlineLevel="2" x14ac:dyDescent="0.25">
      <c r="A748" s="1" t="s">
        <v>640</v>
      </c>
      <c r="B748" s="1" t="s">
        <v>673</v>
      </c>
      <c r="C748" s="8">
        <v>13.43</v>
      </c>
      <c r="D748" s="8">
        <v>0</v>
      </c>
      <c r="E748" s="8">
        <v>0</v>
      </c>
      <c r="F748" s="8">
        <v>694.19999999999993</v>
      </c>
      <c r="G748" s="8">
        <v>707.62999999999988</v>
      </c>
      <c r="H748" s="8">
        <f>+'Current &amp; Proposed Revenues'!D748*1.08+'Current &amp; Proposed Revenues'!F748*8.54</f>
        <v>555.09999999999991</v>
      </c>
      <c r="I748" s="8">
        <f>(+'Current &amp; Proposed Revenues'!D748*0.79+'Current &amp; Proposed Revenues'!F748*2.14+'Current Revenues &amp; Distribution'!C748+'Current Revenues &amp; Distribution'!E748)*0.8</f>
        <v>122.024</v>
      </c>
      <c r="J748" s="8">
        <f>(+'Current &amp; Proposed Revenues'!D748*0.79+'Current &amp; Proposed Revenues'!F748*2.14+'Current Revenues &amp; Distribution'!C748+'Current Revenues &amp; Distribution'!E748)*0.2</f>
        <v>30.506</v>
      </c>
      <c r="K748" s="8">
        <f t="shared" si="47"/>
        <v>707.62999999999988</v>
      </c>
    </row>
    <row r="749" spans="1:11" outlineLevel="2" x14ac:dyDescent="0.25">
      <c r="A749" s="1" t="s">
        <v>640</v>
      </c>
      <c r="B749" s="1" t="s">
        <v>674</v>
      </c>
      <c r="C749" s="8">
        <v>0</v>
      </c>
      <c r="D749" s="8">
        <v>177.65</v>
      </c>
      <c r="E749" s="8">
        <v>0</v>
      </c>
      <c r="F749" s="8">
        <v>2392.3199999999997</v>
      </c>
      <c r="G749" s="8">
        <v>2569.9699999999998</v>
      </c>
      <c r="H749" s="8">
        <f>+'Current &amp; Proposed Revenues'!D749*1.08+'Current &amp; Proposed Revenues'!F749*8.54</f>
        <v>2015.5599999999997</v>
      </c>
      <c r="I749" s="8">
        <f>(+'Current &amp; Proposed Revenues'!D749*0.79+'Current &amp; Proposed Revenues'!F749*2.14+'Current Revenues &amp; Distribution'!C749+'Current Revenues &amp; Distribution'!E749)*0.8</f>
        <v>443.52800000000002</v>
      </c>
      <c r="J749" s="8">
        <f>(+'Current &amp; Proposed Revenues'!D749*0.79+'Current &amp; Proposed Revenues'!F749*2.14+'Current Revenues &amp; Distribution'!C749+'Current Revenues &amp; Distribution'!E749)*0.2</f>
        <v>110.88200000000001</v>
      </c>
      <c r="K749" s="8">
        <f t="shared" si="47"/>
        <v>2569.9699999999998</v>
      </c>
    </row>
    <row r="750" spans="1:11" outlineLevel="2" x14ac:dyDescent="0.25">
      <c r="A750" s="1" t="s">
        <v>640</v>
      </c>
      <c r="B750" s="1" t="s">
        <v>675</v>
      </c>
      <c r="C750" s="8">
        <v>15.8</v>
      </c>
      <c r="D750" s="8">
        <v>2085.6857999999997</v>
      </c>
      <c r="E750" s="8">
        <v>241.99120000000002</v>
      </c>
      <c r="F750" s="8">
        <v>6393.3683999999994</v>
      </c>
      <c r="G750" s="8">
        <v>8736.8453999999983</v>
      </c>
      <c r="H750" s="8">
        <f>+'Current &amp; Proposed Revenues'!D750*1.08+'Current &amp; Proposed Revenues'!F750*8.54</f>
        <v>6316.8673999999992</v>
      </c>
      <c r="I750" s="8">
        <f>(+'Current &amp; Proposed Revenues'!D750*0.79+'Current &amp; Proposed Revenues'!F750*2.14+'Current Revenues &amp; Distribution'!C750+'Current Revenues &amp; Distribution'!E750)*0.8</f>
        <v>1935.9824000000006</v>
      </c>
      <c r="J750" s="8">
        <f>(+'Current &amp; Proposed Revenues'!D750*0.79+'Current &amp; Proposed Revenues'!F750*2.14+'Current Revenues &amp; Distribution'!C750+'Current Revenues &amp; Distribution'!E750)*0.2</f>
        <v>483.99560000000014</v>
      </c>
      <c r="K750" s="8">
        <f t="shared" si="47"/>
        <v>8736.8454000000002</v>
      </c>
    </row>
    <row r="751" spans="1:11" outlineLevel="2" x14ac:dyDescent="0.25">
      <c r="A751" s="1" t="s">
        <v>640</v>
      </c>
      <c r="B751" s="1" t="s">
        <v>676</v>
      </c>
      <c r="C751" s="8">
        <v>0</v>
      </c>
      <c r="D751" s="8">
        <v>130.9</v>
      </c>
      <c r="E751" s="8">
        <v>0</v>
      </c>
      <c r="F751" s="8">
        <v>0</v>
      </c>
      <c r="G751" s="8">
        <v>130.9</v>
      </c>
      <c r="H751" s="8">
        <f>+'Current &amp; Proposed Revenues'!D751*1.08+'Current &amp; Proposed Revenues'!F751*8.54</f>
        <v>75.600000000000009</v>
      </c>
      <c r="I751" s="8">
        <f>(+'Current &amp; Proposed Revenues'!D751*0.79+'Current &amp; Proposed Revenues'!F751*2.14+'Current Revenues &amp; Distribution'!C751+'Current Revenues &amp; Distribution'!E751)*0.8</f>
        <v>44.240000000000009</v>
      </c>
      <c r="J751" s="8">
        <f>(+'Current &amp; Proposed Revenues'!D751*0.79+'Current &amp; Proposed Revenues'!F751*2.14+'Current Revenues &amp; Distribution'!C751+'Current Revenues &amp; Distribution'!E751)*0.2</f>
        <v>11.060000000000002</v>
      </c>
      <c r="K751" s="8">
        <f t="shared" si="47"/>
        <v>130.90000000000003</v>
      </c>
    </row>
    <row r="752" spans="1:11" outlineLevel="2" x14ac:dyDescent="0.25">
      <c r="A752" s="1" t="s">
        <v>640</v>
      </c>
      <c r="B752" s="1" t="s">
        <v>677</v>
      </c>
      <c r="C752" s="8">
        <v>770.40720999999996</v>
      </c>
      <c r="D752" s="8">
        <v>4360.8026</v>
      </c>
      <c r="E752" s="8">
        <v>822.48760000000004</v>
      </c>
      <c r="F752" s="8">
        <v>23042.2068</v>
      </c>
      <c r="G752" s="8">
        <v>28995.904210000001</v>
      </c>
      <c r="H752" s="8">
        <f>+'Current &amp; Proposed Revenues'!D752*1.08+'Current &amp; Proposed Revenues'!F752*8.54</f>
        <v>20943.6738</v>
      </c>
      <c r="I752" s="8">
        <f>(+'Current &amp; Proposed Revenues'!D752*0.79+'Current &amp; Proposed Revenues'!F752*2.14+'Current Revenues &amp; Distribution'!C752+'Current Revenues &amp; Distribution'!E752)*0.8</f>
        <v>6441.7843280000016</v>
      </c>
      <c r="J752" s="8">
        <f>(+'Current &amp; Proposed Revenues'!D752*0.79+'Current &amp; Proposed Revenues'!F752*2.14+'Current Revenues &amp; Distribution'!C752+'Current Revenues &amp; Distribution'!E752)*0.2</f>
        <v>1610.4460820000004</v>
      </c>
      <c r="K752" s="8">
        <f t="shared" si="47"/>
        <v>28995.904210000001</v>
      </c>
    </row>
    <row r="753" spans="1:11" outlineLevel="2" x14ac:dyDescent="0.25">
      <c r="A753" s="1" t="s">
        <v>640</v>
      </c>
      <c r="B753" s="1" t="s">
        <v>678</v>
      </c>
      <c r="C753" s="8">
        <v>0</v>
      </c>
      <c r="D753" s="8">
        <v>54.230000000000004</v>
      </c>
      <c r="E753" s="8">
        <v>0</v>
      </c>
      <c r="F753" s="8">
        <v>918.48</v>
      </c>
      <c r="G753" s="8">
        <v>972.71</v>
      </c>
      <c r="H753" s="8">
        <f>+'Current &amp; Proposed Revenues'!D753*1.08+'Current &amp; Proposed Revenues'!F753*8.54</f>
        <v>765.76</v>
      </c>
      <c r="I753" s="8">
        <f>(+'Current &amp; Proposed Revenues'!D753*0.79+'Current &amp; Proposed Revenues'!F753*2.14+'Current Revenues &amp; Distribution'!C753+'Current Revenues &amp; Distribution'!E753)*0.8</f>
        <v>165.56000000000003</v>
      </c>
      <c r="J753" s="8">
        <f>(+'Current &amp; Proposed Revenues'!D753*0.79+'Current &amp; Proposed Revenues'!F753*2.14+'Current Revenues &amp; Distribution'!C753+'Current Revenues &amp; Distribution'!E753)*0.2</f>
        <v>41.390000000000008</v>
      </c>
      <c r="K753" s="8">
        <f t="shared" si="47"/>
        <v>972.71</v>
      </c>
    </row>
    <row r="754" spans="1:11" outlineLevel="2" x14ac:dyDescent="0.25">
      <c r="A754" s="1" t="s">
        <v>640</v>
      </c>
      <c r="B754" s="1" t="s">
        <v>679</v>
      </c>
      <c r="C754" s="8">
        <v>246.05339999999998</v>
      </c>
      <c r="D754" s="8">
        <v>1000.4126000000001</v>
      </c>
      <c r="E754" s="8">
        <v>149.71439999999998</v>
      </c>
      <c r="F754" s="8">
        <v>7585.5767999999998</v>
      </c>
      <c r="G754" s="8">
        <v>8981.7572</v>
      </c>
      <c r="H754" s="8">
        <f>+'Current &amp; Proposed Revenues'!D754*1.08+'Current &amp; Proposed Revenues'!F754*8.54</f>
        <v>6643.398799999999</v>
      </c>
      <c r="I754" s="8">
        <f>(+'Current &amp; Proposed Revenues'!D754*0.79+'Current &amp; Proposed Revenues'!F754*2.14+'Current Revenues &amp; Distribution'!C754+'Current Revenues &amp; Distribution'!E754)*0.8</f>
        <v>1870.6867199999997</v>
      </c>
      <c r="J754" s="8">
        <f>(+'Current &amp; Proposed Revenues'!D754*0.79+'Current &amp; Proposed Revenues'!F754*2.14+'Current Revenues &amp; Distribution'!C754+'Current Revenues &amp; Distribution'!E754)*0.2</f>
        <v>467.67167999999992</v>
      </c>
      <c r="K754" s="8">
        <f t="shared" si="47"/>
        <v>8981.7571999999982</v>
      </c>
    </row>
    <row r="755" spans="1:11" outlineLevel="2" x14ac:dyDescent="0.25">
      <c r="A755" s="1" t="s">
        <v>640</v>
      </c>
      <c r="B755" s="1" t="s">
        <v>212</v>
      </c>
      <c r="C755" s="8">
        <v>121.98390000000001</v>
      </c>
      <c r="D755" s="8">
        <v>598.10079999999994</v>
      </c>
      <c r="E755" s="8">
        <v>0</v>
      </c>
      <c r="F755" s="8">
        <v>758.28</v>
      </c>
      <c r="G755" s="8">
        <v>1478.3646999999999</v>
      </c>
      <c r="H755" s="8">
        <f>+'Current &amp; Proposed Revenues'!D755*1.08+'Current &amp; Proposed Revenues'!F755*8.54</f>
        <v>951.76719999999989</v>
      </c>
      <c r="I755" s="8">
        <f>(+'Current &amp; Proposed Revenues'!D755*0.79+'Current &amp; Proposed Revenues'!F755*2.14+'Current Revenues &amp; Distribution'!C755+'Current Revenues &amp; Distribution'!E755)*0.8</f>
        <v>421.27800000000008</v>
      </c>
      <c r="J755" s="8">
        <f>(+'Current &amp; Proposed Revenues'!D755*0.79+'Current &amp; Proposed Revenues'!F755*2.14+'Current Revenues &amp; Distribution'!C755+'Current Revenues &amp; Distribution'!E755)*0.2</f>
        <v>105.31950000000002</v>
      </c>
      <c r="K755" s="8">
        <f t="shared" si="47"/>
        <v>1478.3647000000001</v>
      </c>
    </row>
    <row r="756" spans="1:11" outlineLevel="2" x14ac:dyDescent="0.25">
      <c r="A756" s="1" t="s">
        <v>640</v>
      </c>
      <c r="B756" s="1" t="s">
        <v>680</v>
      </c>
      <c r="C756" s="8">
        <v>297.83000000000004</v>
      </c>
      <c r="D756" s="8">
        <v>785.40000000000009</v>
      </c>
      <c r="E756" s="8">
        <v>0</v>
      </c>
      <c r="F756" s="8">
        <v>4389.4799999999996</v>
      </c>
      <c r="G756" s="8">
        <v>5472.7099999999991</v>
      </c>
      <c r="H756" s="8">
        <f>+'Current &amp; Proposed Revenues'!D756*1.08+'Current &amp; Proposed Revenues'!F756*8.54</f>
        <v>3963.5399999999995</v>
      </c>
      <c r="I756" s="8">
        <f>(+'Current &amp; Proposed Revenues'!D756*0.79+'Current &amp; Proposed Revenues'!F756*2.14+'Current Revenues &amp; Distribution'!C756+'Current Revenues &amp; Distribution'!E756)*0.8</f>
        <v>1207.336</v>
      </c>
      <c r="J756" s="8">
        <f>(+'Current &amp; Proposed Revenues'!D756*0.79+'Current &amp; Proposed Revenues'!F756*2.14+'Current Revenues &amp; Distribution'!C756+'Current Revenues &amp; Distribution'!E756)*0.2</f>
        <v>301.834</v>
      </c>
      <c r="K756" s="8">
        <f t="shared" si="47"/>
        <v>5472.7099999999991</v>
      </c>
    </row>
    <row r="757" spans="1:11" outlineLevel="2" x14ac:dyDescent="0.25">
      <c r="A757" s="1" t="s">
        <v>640</v>
      </c>
      <c r="B757" s="1" t="s">
        <v>681</v>
      </c>
      <c r="C757" s="8">
        <v>93.2911</v>
      </c>
      <c r="D757" s="8">
        <v>976.43920000000003</v>
      </c>
      <c r="E757" s="8">
        <v>0</v>
      </c>
      <c r="F757" s="8">
        <v>2039.8799999999999</v>
      </c>
      <c r="G757" s="8">
        <v>3109.6102999999998</v>
      </c>
      <c r="H757" s="8">
        <f>+'Current &amp; Proposed Revenues'!D757*1.08+'Current &amp; Proposed Revenues'!F757*8.54</f>
        <v>2195.0727999999999</v>
      </c>
      <c r="I757" s="8">
        <f>(+'Current &amp; Proposed Revenues'!D757*0.79+'Current &amp; Proposed Revenues'!F757*2.14+'Current Revenues &amp; Distribution'!C757+'Current Revenues &amp; Distribution'!E757)*0.8</f>
        <v>731.63000000000011</v>
      </c>
      <c r="J757" s="8">
        <f>(+'Current &amp; Proposed Revenues'!D757*0.79+'Current &amp; Proposed Revenues'!F757*2.14+'Current Revenues &amp; Distribution'!C757+'Current Revenues &amp; Distribution'!E757)*0.2</f>
        <v>182.90750000000003</v>
      </c>
      <c r="K757" s="8">
        <f t="shared" si="47"/>
        <v>3109.6103000000003</v>
      </c>
    </row>
    <row r="758" spans="1:11" outlineLevel="1" x14ac:dyDescent="0.25">
      <c r="A758" s="23" t="s">
        <v>1237</v>
      </c>
      <c r="B758" s="22"/>
      <c r="C758" s="8">
        <f t="shared" ref="C758:K758" si="48">SUBTOTAL(9,C711:C757)</f>
        <v>8068.888570000001</v>
      </c>
      <c r="D758" s="8">
        <f t="shared" si="48"/>
        <v>95903.795239999992</v>
      </c>
      <c r="E758" s="8">
        <f t="shared" si="48"/>
        <v>10065.036320000001</v>
      </c>
      <c r="F758" s="8">
        <f t="shared" si="48"/>
        <v>376768.82639999996</v>
      </c>
      <c r="G758" s="8">
        <f t="shared" si="48"/>
        <v>490806.54652999999</v>
      </c>
      <c r="H758" s="8">
        <f t="shared" si="48"/>
        <v>356662.23735999997</v>
      </c>
      <c r="I758" s="8">
        <f t="shared" si="48"/>
        <v>107315.44733600001</v>
      </c>
      <c r="J758" s="8">
        <f t="shared" si="48"/>
        <v>26828.861834000003</v>
      </c>
      <c r="K758" s="8">
        <f t="shared" si="48"/>
        <v>490806.54652999999</v>
      </c>
    </row>
    <row r="759" spans="1:11" outlineLevel="2" x14ac:dyDescent="0.25">
      <c r="A759" s="1" t="s">
        <v>682</v>
      </c>
      <c r="B759" s="1" t="s">
        <v>683</v>
      </c>
      <c r="C759" s="8">
        <v>215.70160000000001</v>
      </c>
      <c r="D759" s="8">
        <v>8965.3166900000015</v>
      </c>
      <c r="E759" s="8">
        <v>145.60560000000001</v>
      </c>
      <c r="F759" s="8">
        <v>20185.434959999999</v>
      </c>
      <c r="G759" s="8">
        <v>29512.058850000001</v>
      </c>
      <c r="H759" s="8">
        <f>+'Current &amp; Proposed Revenues'!D759*1.08+'Current &amp; Proposed Revenues'!F759*8.54</f>
        <v>21318.617839999999</v>
      </c>
      <c r="I759" s="8">
        <f>(+'Current &amp; Proposed Revenues'!D759*0.79+'Current &amp; Proposed Revenues'!F759*2.14+'Current Revenues &amp; Distribution'!C759+'Current Revenues &amp; Distribution'!E759)*0.8</f>
        <v>6554.752808000002</v>
      </c>
      <c r="J759" s="8">
        <f>(+'Current &amp; Proposed Revenues'!D759*0.79+'Current &amp; Proposed Revenues'!F759*2.14+'Current Revenues &amp; Distribution'!C759+'Current Revenues &amp; Distribution'!E759)*0.2</f>
        <v>1638.6882020000005</v>
      </c>
      <c r="K759" s="8">
        <f t="shared" si="47"/>
        <v>29512.058850000001</v>
      </c>
    </row>
    <row r="760" spans="1:11" outlineLevel="2" x14ac:dyDescent="0.25">
      <c r="A760" s="1" t="s">
        <v>682</v>
      </c>
      <c r="B760" s="1" t="s">
        <v>684</v>
      </c>
      <c r="C760" s="8">
        <v>75.555599999999998</v>
      </c>
      <c r="D760" s="8">
        <v>6312.58518</v>
      </c>
      <c r="E760" s="8">
        <v>157.65380000000002</v>
      </c>
      <c r="F760" s="8">
        <v>24217.220400000002</v>
      </c>
      <c r="G760" s="8">
        <v>30763.01498</v>
      </c>
      <c r="H760" s="8">
        <f>+'Current &amp; Proposed Revenues'!D760*1.08+'Current &amp; Proposed Revenues'!F760*8.54</f>
        <v>23010.477320000002</v>
      </c>
      <c r="I760" s="8">
        <f>(+'Current &amp; Proposed Revenues'!D760*0.79+'Current &amp; Proposed Revenues'!F760*2.14+'Current Revenues &amp; Distribution'!C760+'Current Revenues &amp; Distribution'!E760)*0.8</f>
        <v>6202.0301280000003</v>
      </c>
      <c r="J760" s="8">
        <f>(+'Current &amp; Proposed Revenues'!D760*0.79+'Current &amp; Proposed Revenues'!F760*2.14+'Current Revenues &amp; Distribution'!C760+'Current Revenues &amp; Distribution'!E760)*0.2</f>
        <v>1550.5075320000001</v>
      </c>
      <c r="K760" s="8">
        <f t="shared" si="47"/>
        <v>30763.014980000004</v>
      </c>
    </row>
    <row r="761" spans="1:11" outlineLevel="2" x14ac:dyDescent="0.25">
      <c r="A761" s="1" t="s">
        <v>682</v>
      </c>
      <c r="B761" s="1" t="s">
        <v>183</v>
      </c>
      <c r="C761" s="8">
        <v>83.273899999999998</v>
      </c>
      <c r="D761" s="8">
        <v>2451.1773000000003</v>
      </c>
      <c r="E761" s="8">
        <v>79.180000000000007</v>
      </c>
      <c r="F761" s="8">
        <v>7924.5599999999995</v>
      </c>
      <c r="G761" s="8">
        <v>10538.191199999999</v>
      </c>
      <c r="H761" s="8">
        <f>+'Current &amp; Proposed Revenues'!D761*1.08+'Current &amp; Proposed Revenues'!F761*8.54</f>
        <v>7752.3331999999991</v>
      </c>
      <c r="I761" s="8">
        <f>(+'Current &amp; Proposed Revenues'!D761*0.79+'Current &amp; Proposed Revenues'!F761*2.14+'Current Revenues &amp; Distribution'!C761+'Current Revenues &amp; Distribution'!E761)*0.8</f>
        <v>2228.6864</v>
      </c>
      <c r="J761" s="8">
        <f>(+'Current &amp; Proposed Revenues'!D761*0.79+'Current &amp; Proposed Revenues'!F761*2.14+'Current Revenues &amp; Distribution'!C761+'Current Revenues &amp; Distribution'!E761)*0.2</f>
        <v>557.17160000000001</v>
      </c>
      <c r="K761" s="8">
        <f t="shared" si="47"/>
        <v>10538.191199999999</v>
      </c>
    </row>
    <row r="762" spans="1:11" outlineLevel="2" x14ac:dyDescent="0.25">
      <c r="A762" s="1" t="s">
        <v>682</v>
      </c>
      <c r="B762" s="1" t="s">
        <v>685</v>
      </c>
      <c r="C762" s="8">
        <v>419.18980000000005</v>
      </c>
      <c r="D762" s="8">
        <v>7916.345800000001</v>
      </c>
      <c r="E762" s="8">
        <v>569.15440000000001</v>
      </c>
      <c r="F762" s="8">
        <v>11714.251199999999</v>
      </c>
      <c r="G762" s="8">
        <v>20618.941200000001</v>
      </c>
      <c r="H762" s="8">
        <f>+'Current &amp; Proposed Revenues'!D762*1.08+'Current &amp; Proposed Revenues'!F762*8.54</f>
        <v>13939.020799999998</v>
      </c>
      <c r="I762" s="8">
        <f>(+'Current &amp; Proposed Revenues'!D762*0.79+'Current &amp; Proposed Revenues'!F762*2.14+'Current Revenues &amp; Distribution'!C762+'Current Revenues &amp; Distribution'!E762)*0.8</f>
        <v>5343.9363200000007</v>
      </c>
      <c r="J762" s="8">
        <f>(+'Current &amp; Proposed Revenues'!D762*0.79+'Current &amp; Proposed Revenues'!F762*2.14+'Current Revenues &amp; Distribution'!C762+'Current Revenues &amp; Distribution'!E762)*0.2</f>
        <v>1335.9840800000002</v>
      </c>
      <c r="K762" s="8">
        <f t="shared" si="47"/>
        <v>20618.941200000001</v>
      </c>
    </row>
    <row r="763" spans="1:11" outlineLevel="2" x14ac:dyDescent="0.25">
      <c r="A763" s="1" t="s">
        <v>682</v>
      </c>
      <c r="B763" s="1" t="s">
        <v>686</v>
      </c>
      <c r="C763" s="8">
        <v>599.89440000000002</v>
      </c>
      <c r="D763" s="8">
        <v>6272.4811600000003</v>
      </c>
      <c r="E763" s="8">
        <v>117.7</v>
      </c>
      <c r="F763" s="8">
        <v>9824.9592000000011</v>
      </c>
      <c r="G763" s="8">
        <v>16815.034760000002</v>
      </c>
      <c r="H763" s="8">
        <f>+'Current &amp; Proposed Revenues'!D763*1.08+'Current &amp; Proposed Revenues'!F763*8.54</f>
        <v>11478.89704</v>
      </c>
      <c r="I763" s="8">
        <f>(+'Current &amp; Proposed Revenues'!D763*0.79+'Current &amp; Proposed Revenues'!F763*2.14+'Current Revenues &amp; Distribution'!C763+'Current Revenues &amp; Distribution'!E763)*0.8</f>
        <v>4268.9101760000003</v>
      </c>
      <c r="J763" s="8">
        <f>(+'Current &amp; Proposed Revenues'!D763*0.79+'Current &amp; Proposed Revenues'!F763*2.14+'Current Revenues &amp; Distribution'!C763+'Current Revenues &amp; Distribution'!E763)*0.2</f>
        <v>1067.2275440000001</v>
      </c>
      <c r="K763" s="8">
        <f t="shared" si="47"/>
        <v>16815.034760000002</v>
      </c>
    </row>
    <row r="764" spans="1:11" outlineLevel="2" x14ac:dyDescent="0.25">
      <c r="A764" s="1" t="s">
        <v>682</v>
      </c>
      <c r="B764" s="1" t="s">
        <v>687</v>
      </c>
      <c r="C764" s="8">
        <v>14940.543200000002</v>
      </c>
      <c r="D764" s="8">
        <v>3591.4472000000001</v>
      </c>
      <c r="E764" s="8">
        <v>960.73160000000007</v>
      </c>
      <c r="F764" s="8">
        <v>104513.6256</v>
      </c>
      <c r="G764" s="8">
        <v>124006.34760000001</v>
      </c>
      <c r="H764" s="8">
        <f>+'Current &amp; Proposed Revenues'!D764*1.08+'Current &amp; Proposed Revenues'!F764*8.54</f>
        <v>85645.961599999995</v>
      </c>
      <c r="I764" s="8">
        <f>(+'Current &amp; Proposed Revenues'!D764*0.79+'Current &amp; Proposed Revenues'!F764*2.14+'Current Revenues &amp; Distribution'!C764+'Current Revenues &amp; Distribution'!E764)*0.8</f>
        <v>30688.308799999999</v>
      </c>
      <c r="J764" s="8">
        <f>(+'Current &amp; Proposed Revenues'!D764*0.79+'Current &amp; Proposed Revenues'!F764*2.14+'Current Revenues &amp; Distribution'!C764+'Current Revenues &amp; Distribution'!E764)*0.2</f>
        <v>7672.0771999999997</v>
      </c>
      <c r="K764" s="8">
        <f t="shared" si="47"/>
        <v>124006.34759999999</v>
      </c>
    </row>
    <row r="765" spans="1:11" outlineLevel="2" x14ac:dyDescent="0.25">
      <c r="A765" s="1" t="s">
        <v>682</v>
      </c>
      <c r="B765" s="1" t="s">
        <v>688</v>
      </c>
      <c r="C765" s="8">
        <v>0</v>
      </c>
      <c r="D765" s="8">
        <v>1237.4164000000001</v>
      </c>
      <c r="E765" s="8">
        <v>0</v>
      </c>
      <c r="F765" s="8">
        <v>3408.5219999999995</v>
      </c>
      <c r="G765" s="8">
        <v>4645.9383999999991</v>
      </c>
      <c r="H765" s="8">
        <f>+'Current &amp; Proposed Revenues'!D765*1.08+'Current &amp; Proposed Revenues'!F765*8.54</f>
        <v>3440.1985999999997</v>
      </c>
      <c r="I765" s="8">
        <f>(+'Current &amp; Proposed Revenues'!D765*0.79+'Current &amp; Proposed Revenues'!F765*2.14+'Current Revenues &amp; Distribution'!C765+'Current Revenues &amp; Distribution'!E765)*0.8</f>
        <v>964.59184000000005</v>
      </c>
      <c r="J765" s="8">
        <f>(+'Current &amp; Proposed Revenues'!D765*0.79+'Current &amp; Proposed Revenues'!F765*2.14+'Current Revenues &amp; Distribution'!C765+'Current Revenues &amp; Distribution'!E765)*0.2</f>
        <v>241.14796000000001</v>
      </c>
      <c r="K765" s="8">
        <f t="shared" si="47"/>
        <v>4645.9384</v>
      </c>
    </row>
    <row r="766" spans="1:11" outlineLevel="2" x14ac:dyDescent="0.25">
      <c r="A766" s="1" t="s">
        <v>682</v>
      </c>
      <c r="B766" s="1" t="s">
        <v>689</v>
      </c>
      <c r="C766" s="8">
        <v>80.311400000000006</v>
      </c>
      <c r="D766" s="8">
        <v>7089.7684000000008</v>
      </c>
      <c r="E766" s="8">
        <v>41.513860000000001</v>
      </c>
      <c r="F766" s="8">
        <v>13611.446400000001</v>
      </c>
      <c r="G766" s="8">
        <v>20823.040059999999</v>
      </c>
      <c r="H766" s="8">
        <f>+'Current &amp; Proposed Revenues'!D766*1.08+'Current &amp; Proposed Revenues'!F766*8.54</f>
        <v>14978.684799999999</v>
      </c>
      <c r="I766" s="8">
        <f>(+'Current &amp; Proposed Revenues'!D766*0.79+'Current &amp; Proposed Revenues'!F766*2.14+'Current Revenues &amp; Distribution'!C766+'Current Revenues &amp; Distribution'!E766)*0.8</f>
        <v>4675.4842080000008</v>
      </c>
      <c r="J766" s="8">
        <f>(+'Current &amp; Proposed Revenues'!D766*0.79+'Current &amp; Proposed Revenues'!F766*2.14+'Current Revenues &amp; Distribution'!C766+'Current Revenues &amp; Distribution'!E766)*0.2</f>
        <v>1168.8710520000002</v>
      </c>
      <c r="K766" s="8">
        <f t="shared" si="47"/>
        <v>20823.040059999999</v>
      </c>
    </row>
    <row r="767" spans="1:11" outlineLevel="2" x14ac:dyDescent="0.25">
      <c r="A767" s="1" t="s">
        <v>682</v>
      </c>
      <c r="B767" s="1" t="s">
        <v>690</v>
      </c>
      <c r="C767" s="8">
        <v>221.27900000000002</v>
      </c>
      <c r="D767" s="8">
        <v>5028.2617</v>
      </c>
      <c r="E767" s="8">
        <v>0</v>
      </c>
      <c r="F767" s="8">
        <v>26039.441999999999</v>
      </c>
      <c r="G767" s="8">
        <v>31288.9827</v>
      </c>
      <c r="H767" s="8">
        <f>+'Current &amp; Proposed Revenues'!D767*1.08+'Current &amp; Proposed Revenues'!F767*8.54</f>
        <v>23725.823799999998</v>
      </c>
      <c r="I767" s="8">
        <f>(+'Current &amp; Proposed Revenues'!D767*0.79+'Current &amp; Proposed Revenues'!F767*2.14+'Current Revenues &amp; Distribution'!C767+'Current Revenues &amp; Distribution'!E767)*0.8</f>
        <v>6050.5271200000007</v>
      </c>
      <c r="J767" s="8">
        <f>(+'Current &amp; Proposed Revenues'!D767*0.79+'Current &amp; Proposed Revenues'!F767*2.14+'Current Revenues &amp; Distribution'!C767+'Current Revenues &amp; Distribution'!E767)*0.2</f>
        <v>1512.6317800000002</v>
      </c>
      <c r="K767" s="8">
        <f t="shared" si="47"/>
        <v>31288.982699999997</v>
      </c>
    </row>
    <row r="768" spans="1:11" outlineLevel="2" x14ac:dyDescent="0.25">
      <c r="A768" s="1" t="s">
        <v>682</v>
      </c>
      <c r="B768" s="1" t="s">
        <v>691</v>
      </c>
      <c r="C768" s="8">
        <v>809.86850000000015</v>
      </c>
      <c r="D768" s="8">
        <v>2500.1713</v>
      </c>
      <c r="E768" s="8">
        <v>181.27940000000001</v>
      </c>
      <c r="F768" s="8">
        <v>7347.4128000000001</v>
      </c>
      <c r="G768" s="8">
        <v>10838.732</v>
      </c>
      <c r="H768" s="8">
        <f>+'Current &amp; Proposed Revenues'!D768*1.08+'Current &amp; Proposed Revenues'!F768*8.54</f>
        <v>7319.1275999999998</v>
      </c>
      <c r="I768" s="8">
        <f>(+'Current &amp; Proposed Revenues'!D768*0.79+'Current &amp; Proposed Revenues'!F768*2.14+'Current Revenues &amp; Distribution'!C768+'Current Revenues &amp; Distribution'!E768)*0.8</f>
        <v>2815.6835200000005</v>
      </c>
      <c r="J768" s="8">
        <f>(+'Current &amp; Proposed Revenues'!D768*0.79+'Current &amp; Proposed Revenues'!F768*2.14+'Current Revenues &amp; Distribution'!C768+'Current Revenues &amp; Distribution'!E768)*0.2</f>
        <v>703.92088000000012</v>
      </c>
      <c r="K768" s="8">
        <f t="shared" si="47"/>
        <v>10838.732</v>
      </c>
    </row>
    <row r="769" spans="1:11" outlineLevel="2" x14ac:dyDescent="0.25">
      <c r="A769" s="1" t="s">
        <v>682</v>
      </c>
      <c r="B769" s="1" t="s">
        <v>692</v>
      </c>
      <c r="C769" s="8">
        <v>467.03219999999999</v>
      </c>
      <c r="D769" s="8">
        <v>6772.2424000000001</v>
      </c>
      <c r="E769" s="8">
        <v>85.600000000000009</v>
      </c>
      <c r="F769" s="8">
        <v>13636.544399999999</v>
      </c>
      <c r="G769" s="8">
        <v>20961.418999999998</v>
      </c>
      <c r="H769" s="8">
        <f>+'Current &amp; Proposed Revenues'!D769*1.08+'Current &amp; Proposed Revenues'!F769*8.54</f>
        <v>14815.3698</v>
      </c>
      <c r="I769" s="8">
        <f>(+'Current &amp; Proposed Revenues'!D769*0.79+'Current &amp; Proposed Revenues'!F769*2.14+'Current Revenues &amp; Distribution'!C769+'Current Revenues &amp; Distribution'!E769)*0.8</f>
        <v>4916.8393600000009</v>
      </c>
      <c r="J769" s="8">
        <f>(+'Current &amp; Proposed Revenues'!D769*0.79+'Current &amp; Proposed Revenues'!F769*2.14+'Current Revenues &amp; Distribution'!C769+'Current Revenues &amp; Distribution'!E769)*0.2</f>
        <v>1229.2098400000002</v>
      </c>
      <c r="K769" s="8">
        <f t="shared" si="47"/>
        <v>20961.419000000002</v>
      </c>
    </row>
    <row r="770" spans="1:11" outlineLevel="2" x14ac:dyDescent="0.25">
      <c r="A770" s="1" t="s">
        <v>682</v>
      </c>
      <c r="B770" s="1" t="s">
        <v>693</v>
      </c>
      <c r="C770" s="8">
        <v>179.1088</v>
      </c>
      <c r="D770" s="8">
        <v>2526.2091800000003</v>
      </c>
      <c r="E770" s="8">
        <v>0</v>
      </c>
      <c r="F770" s="8">
        <v>7778.8847999999998</v>
      </c>
      <c r="G770" s="8">
        <v>10484.20278</v>
      </c>
      <c r="H770" s="8">
        <f>+'Current &amp; Proposed Revenues'!D770*1.08+'Current &amp; Proposed Revenues'!F770*8.54</f>
        <v>7679.1815199999992</v>
      </c>
      <c r="I770" s="8">
        <f>(+'Current &amp; Proposed Revenues'!D770*0.79+'Current &amp; Proposed Revenues'!F770*2.14+'Current Revenues &amp; Distribution'!C770+'Current Revenues &amp; Distribution'!E770)*0.8</f>
        <v>2244.0170080000003</v>
      </c>
      <c r="J770" s="8">
        <f>(+'Current &amp; Proposed Revenues'!D770*0.79+'Current &amp; Proposed Revenues'!F770*2.14+'Current Revenues &amp; Distribution'!C770+'Current Revenues &amp; Distribution'!E770)*0.2</f>
        <v>561.00425200000006</v>
      </c>
      <c r="K770" s="8">
        <f t="shared" si="47"/>
        <v>10484.20278</v>
      </c>
    </row>
    <row r="771" spans="1:11" outlineLevel="2" x14ac:dyDescent="0.25">
      <c r="A771" s="1" t="s">
        <v>682</v>
      </c>
      <c r="B771" s="1" t="s">
        <v>694</v>
      </c>
      <c r="C771" s="8">
        <v>0</v>
      </c>
      <c r="D771" s="8">
        <v>3441.0805000000005</v>
      </c>
      <c r="E771" s="8">
        <v>496.39440000000002</v>
      </c>
      <c r="F771" s="8">
        <v>7221.9228000000003</v>
      </c>
      <c r="G771" s="8">
        <v>11159.397700000001</v>
      </c>
      <c r="H771" s="8">
        <f>+'Current &amp; Proposed Revenues'!D771*1.08+'Current &amp; Proposed Revenues'!F771*8.54</f>
        <v>7762.1953999999996</v>
      </c>
      <c r="I771" s="8">
        <f>(+'Current &amp; Proposed Revenues'!D771*0.79+'Current &amp; Proposed Revenues'!F771*2.14+'Current Revenues &amp; Distribution'!C771+'Current Revenues &amp; Distribution'!E771)*0.8</f>
        <v>2717.7618400000006</v>
      </c>
      <c r="J771" s="8">
        <f>(+'Current &amp; Proposed Revenues'!D771*0.79+'Current &amp; Proposed Revenues'!F771*2.14+'Current Revenues &amp; Distribution'!C771+'Current Revenues &amp; Distribution'!E771)*0.2</f>
        <v>679.44046000000014</v>
      </c>
      <c r="K771" s="8">
        <f t="shared" si="47"/>
        <v>11159.3977</v>
      </c>
    </row>
    <row r="772" spans="1:11" outlineLevel="2" x14ac:dyDescent="0.25">
      <c r="A772" s="1" t="s">
        <v>682</v>
      </c>
      <c r="B772" s="1" t="s">
        <v>695</v>
      </c>
      <c r="C772" s="8">
        <v>0</v>
      </c>
      <c r="D772" s="8">
        <v>1520.2913000000001</v>
      </c>
      <c r="E772" s="8">
        <v>0</v>
      </c>
      <c r="F772" s="8">
        <v>2127.4559999999997</v>
      </c>
      <c r="G772" s="8">
        <v>3647.7473</v>
      </c>
      <c r="H772" s="8">
        <f>+'Current &amp; Proposed Revenues'!D772*1.08+'Current &amp; Proposed Revenues'!F772*8.54</f>
        <v>2579.1971999999996</v>
      </c>
      <c r="I772" s="8">
        <f>(+'Current &amp; Proposed Revenues'!D772*0.79+'Current &amp; Proposed Revenues'!F772*2.14+'Current Revenues &amp; Distribution'!C772+'Current Revenues &amp; Distribution'!E772)*0.8</f>
        <v>854.84007999999994</v>
      </c>
      <c r="J772" s="8">
        <f>(+'Current &amp; Proposed Revenues'!D772*0.79+'Current &amp; Proposed Revenues'!F772*2.14+'Current Revenues &amp; Distribution'!C772+'Current Revenues &amp; Distribution'!E772)*0.2</f>
        <v>213.71001999999999</v>
      </c>
      <c r="K772" s="8">
        <f t="shared" si="47"/>
        <v>3647.7472999999995</v>
      </c>
    </row>
    <row r="773" spans="1:11" outlineLevel="2" x14ac:dyDescent="0.25">
      <c r="A773" s="1" t="s">
        <v>682</v>
      </c>
      <c r="B773" s="1" t="s">
        <v>696</v>
      </c>
      <c r="C773" s="8">
        <v>1342.5655000000002</v>
      </c>
      <c r="D773" s="8">
        <v>8007.1343000000006</v>
      </c>
      <c r="E773" s="8">
        <v>245.0086</v>
      </c>
      <c r="F773" s="8">
        <v>28016.491559999999</v>
      </c>
      <c r="G773" s="8">
        <v>37611.199959999998</v>
      </c>
      <c r="H773" s="8">
        <f>+'Current &amp; Proposed Revenues'!D773*1.08+'Current &amp; Proposed Revenues'!F773*8.54</f>
        <v>27027.141379999997</v>
      </c>
      <c r="I773" s="8">
        <f>(+'Current &amp; Proposed Revenues'!D773*0.79+'Current &amp; Proposed Revenues'!F773*2.14+'Current Revenues &amp; Distribution'!C773+'Current Revenues &amp; Distribution'!E773)*0.8</f>
        <v>8467.2468639999988</v>
      </c>
      <c r="J773" s="8">
        <f>(+'Current &amp; Proposed Revenues'!D773*0.79+'Current &amp; Proposed Revenues'!F773*2.14+'Current Revenues &amp; Distribution'!C773+'Current Revenues &amp; Distribution'!E773)*0.2</f>
        <v>2116.8117159999997</v>
      </c>
      <c r="K773" s="8">
        <f t="shared" si="47"/>
        <v>37611.199959999991</v>
      </c>
    </row>
    <row r="774" spans="1:11" outlineLevel="2" x14ac:dyDescent="0.25">
      <c r="A774" s="1" t="s">
        <v>682</v>
      </c>
      <c r="B774" s="1" t="s">
        <v>697</v>
      </c>
      <c r="C774" s="8">
        <v>381.03280000000001</v>
      </c>
      <c r="D774" s="8">
        <v>10126.928900000001</v>
      </c>
      <c r="E774" s="8">
        <v>1390.0583999999999</v>
      </c>
      <c r="F774" s="8">
        <v>50191.300800000005</v>
      </c>
      <c r="G774" s="8">
        <v>62089.320900000006</v>
      </c>
      <c r="H774" s="8">
        <f>+'Current &amp; Proposed Revenues'!D774*1.08+'Current &amp; Proposed Revenues'!F774*8.54</f>
        <v>45982.950000000004</v>
      </c>
      <c r="I774" s="8">
        <f>(+'Current &amp; Proposed Revenues'!D774*0.79+'Current &amp; Proposed Revenues'!F774*2.14+'Current Revenues &amp; Distribution'!C774+'Current Revenues &amp; Distribution'!E774)*0.8</f>
        <v>12885.096720000003</v>
      </c>
      <c r="J774" s="8">
        <f>(+'Current &amp; Proposed Revenues'!D774*0.79+'Current &amp; Proposed Revenues'!F774*2.14+'Current Revenues &amp; Distribution'!C774+'Current Revenues &amp; Distribution'!E774)*0.2</f>
        <v>3221.2741800000008</v>
      </c>
      <c r="K774" s="8">
        <f t="shared" si="47"/>
        <v>62089.320900000006</v>
      </c>
    </row>
    <row r="775" spans="1:11" outlineLevel="2" x14ac:dyDescent="0.25">
      <c r="A775" s="1" t="s">
        <v>682</v>
      </c>
      <c r="B775" s="1" t="s">
        <v>698</v>
      </c>
      <c r="C775" s="8">
        <v>202.91150000000002</v>
      </c>
      <c r="D775" s="8">
        <v>8671.0216999999993</v>
      </c>
      <c r="E775" s="8">
        <v>668.9212</v>
      </c>
      <c r="F775" s="8">
        <v>22738.787999999997</v>
      </c>
      <c r="G775" s="8">
        <v>32281.642399999997</v>
      </c>
      <c r="H775" s="8">
        <f>+'Current &amp; Proposed Revenues'!D775*1.08+'Current &amp; Proposed Revenues'!F775*8.54</f>
        <v>23190.376799999998</v>
      </c>
      <c r="I775" s="8">
        <f>(+'Current &amp; Proposed Revenues'!D775*0.79+'Current &amp; Proposed Revenues'!F775*2.14+'Current Revenues &amp; Distribution'!C775+'Current Revenues &amp; Distribution'!E775)*0.8</f>
        <v>7273.0124800000012</v>
      </c>
      <c r="J775" s="8">
        <f>(+'Current &amp; Proposed Revenues'!D775*0.79+'Current &amp; Proposed Revenues'!F775*2.14+'Current Revenues &amp; Distribution'!C775+'Current Revenues &amp; Distribution'!E775)*0.2</f>
        <v>1818.2531200000003</v>
      </c>
      <c r="K775" s="8">
        <f t="shared" si="47"/>
        <v>32281.642400000001</v>
      </c>
    </row>
    <row r="776" spans="1:11" outlineLevel="2" x14ac:dyDescent="0.25">
      <c r="A776" s="1" t="s">
        <v>682</v>
      </c>
      <c r="B776" s="1" t="s">
        <v>699</v>
      </c>
      <c r="C776" s="8">
        <v>26.346500000000002</v>
      </c>
      <c r="D776" s="8">
        <v>10728.451800000001</v>
      </c>
      <c r="E776" s="8">
        <v>808.83439999999996</v>
      </c>
      <c r="F776" s="8">
        <v>30247.5756</v>
      </c>
      <c r="G776" s="8">
        <v>41811.208299999998</v>
      </c>
      <c r="H776" s="8">
        <f>+'Current &amp; Proposed Revenues'!D776*1.08+'Current &amp; Proposed Revenues'!F776*8.54</f>
        <v>30382.843000000001</v>
      </c>
      <c r="I776" s="8">
        <f>(+'Current &amp; Proposed Revenues'!D776*0.79+'Current &amp; Proposed Revenues'!F776*2.14+'Current Revenues &amp; Distribution'!C776+'Current Revenues &amp; Distribution'!E776)*0.8</f>
        <v>9142.6922400000021</v>
      </c>
      <c r="J776" s="8">
        <f>(+'Current &amp; Proposed Revenues'!D776*0.79+'Current &amp; Proposed Revenues'!F776*2.14+'Current Revenues &amp; Distribution'!C776+'Current Revenues &amp; Distribution'!E776)*0.2</f>
        <v>2285.6730600000005</v>
      </c>
      <c r="K776" s="8">
        <f t="shared" si="47"/>
        <v>41811.208300000006</v>
      </c>
    </row>
    <row r="777" spans="1:11" outlineLevel="1" x14ac:dyDescent="0.25">
      <c r="A777" s="23" t="s">
        <v>1236</v>
      </c>
      <c r="B777" s="22"/>
      <c r="C777" s="8">
        <f t="shared" ref="C777:K777" si="49">SUBTOTAL(9,C759:C776)</f>
        <v>20044.614700000002</v>
      </c>
      <c r="D777" s="8">
        <f t="shared" si="49"/>
        <v>103158.33121</v>
      </c>
      <c r="E777" s="8">
        <f t="shared" si="49"/>
        <v>5947.635659999999</v>
      </c>
      <c r="F777" s="8">
        <f t="shared" si="49"/>
        <v>390745.83851999999</v>
      </c>
      <c r="G777" s="8">
        <f t="shared" si="49"/>
        <v>519896.42008999997</v>
      </c>
      <c r="H777" s="8">
        <f t="shared" si="49"/>
        <v>372028.39769999997</v>
      </c>
      <c r="I777" s="8">
        <f t="shared" si="49"/>
        <v>118294.41791200002</v>
      </c>
      <c r="J777" s="8">
        <f t="shared" si="49"/>
        <v>29573.604478000005</v>
      </c>
      <c r="K777" s="8">
        <f t="shared" si="49"/>
        <v>519896.42008999997</v>
      </c>
    </row>
    <row r="778" spans="1:11" outlineLevel="2" x14ac:dyDescent="0.25">
      <c r="A778" s="1" t="s">
        <v>700</v>
      </c>
      <c r="B778" s="1" t="s">
        <v>113</v>
      </c>
      <c r="C778" s="8">
        <v>0</v>
      </c>
      <c r="D778" s="8">
        <v>1775.1536000000001</v>
      </c>
      <c r="E778" s="8">
        <v>0</v>
      </c>
      <c r="F778" s="8">
        <v>7483.5828000000001</v>
      </c>
      <c r="G778" s="8">
        <v>9258.7363999999998</v>
      </c>
      <c r="H778" s="8">
        <f>+'Current &amp; Proposed Revenues'!D778*1.08+'Current &amp; Proposed Revenues'!F778*8.54</f>
        <v>7009.2857999999997</v>
      </c>
      <c r="I778" s="8">
        <f>(+'Current &amp; Proposed Revenues'!D778*0.79+'Current &amp; Proposed Revenues'!F778*2.14+'Current Revenues &amp; Distribution'!C778+'Current Revenues &amp; Distribution'!E778)*0.8</f>
        <v>1799.5604800000001</v>
      </c>
      <c r="J778" s="8">
        <f>(+'Current &amp; Proposed Revenues'!D778*0.79+'Current &amp; Proposed Revenues'!F778*2.14+'Current Revenues &amp; Distribution'!C778+'Current Revenues &amp; Distribution'!E778)*0.2</f>
        <v>449.89012000000002</v>
      </c>
      <c r="K778" s="8">
        <f t="shared" si="47"/>
        <v>9258.7363999999998</v>
      </c>
    </row>
    <row r="779" spans="1:11" outlineLevel="2" x14ac:dyDescent="0.25">
      <c r="A779" s="1" t="s">
        <v>700</v>
      </c>
      <c r="B779" s="1" t="s">
        <v>45</v>
      </c>
      <c r="C779" s="8">
        <v>0</v>
      </c>
      <c r="D779" s="8">
        <v>2855.3217000000004</v>
      </c>
      <c r="E779" s="8">
        <v>0</v>
      </c>
      <c r="F779" s="8">
        <v>13970.294399999999</v>
      </c>
      <c r="G779" s="8">
        <v>16825.616099999999</v>
      </c>
      <c r="H779" s="8">
        <f>+'Current &amp; Proposed Revenues'!D779*1.08+'Current &amp; Proposed Revenues'!F779*8.54</f>
        <v>12820.065999999997</v>
      </c>
      <c r="I779" s="8">
        <f>(+'Current &amp; Proposed Revenues'!D779*0.79+'Current &amp; Proposed Revenues'!F779*2.14+'Current Revenues &amp; Distribution'!C779+'Current Revenues &amp; Distribution'!E779)*0.8</f>
        <v>3204.4400800000003</v>
      </c>
      <c r="J779" s="8">
        <f>(+'Current &amp; Proposed Revenues'!D779*0.79+'Current &amp; Proposed Revenues'!F779*2.14+'Current Revenues &amp; Distribution'!C779+'Current Revenues &amp; Distribution'!E779)*0.2</f>
        <v>801.11002000000008</v>
      </c>
      <c r="K779" s="8">
        <f t="shared" si="47"/>
        <v>16825.616099999999</v>
      </c>
    </row>
    <row r="780" spans="1:11" outlineLevel="2" x14ac:dyDescent="0.25">
      <c r="A780" s="1" t="s">
        <v>700</v>
      </c>
      <c r="B780" s="1" t="s">
        <v>701</v>
      </c>
      <c r="C780" s="8">
        <v>0</v>
      </c>
      <c r="D780" s="8">
        <v>1029.1358</v>
      </c>
      <c r="E780" s="8">
        <v>0</v>
      </c>
      <c r="F780" s="8">
        <v>897.12</v>
      </c>
      <c r="G780" s="8">
        <v>1926.2557999999999</v>
      </c>
      <c r="H780" s="8">
        <f>+'Current &amp; Proposed Revenues'!D780*1.08+'Current &amp; Proposed Revenues'!F780*8.54</f>
        <v>1311.7271999999998</v>
      </c>
      <c r="I780" s="8">
        <f>(+'Current &amp; Proposed Revenues'!D780*0.79+'Current &amp; Proposed Revenues'!F780*2.14+'Current Revenues &amp; Distribution'!C780+'Current Revenues &amp; Distribution'!E780)*0.8</f>
        <v>491.62288000000012</v>
      </c>
      <c r="J780" s="8">
        <f>(+'Current &amp; Proposed Revenues'!D780*0.79+'Current &amp; Proposed Revenues'!F780*2.14+'Current Revenues &amp; Distribution'!C780+'Current Revenues &amp; Distribution'!E780)*0.2</f>
        <v>122.90572000000003</v>
      </c>
      <c r="K780" s="8">
        <f t="shared" si="47"/>
        <v>1926.2557999999999</v>
      </c>
    </row>
    <row r="781" spans="1:11" outlineLevel="2" x14ac:dyDescent="0.25">
      <c r="A781" s="1" t="s">
        <v>700</v>
      </c>
      <c r="B781" s="1" t="s">
        <v>702</v>
      </c>
      <c r="C781" s="8">
        <v>31.6</v>
      </c>
      <c r="D781" s="8">
        <v>1378.8445000000002</v>
      </c>
      <c r="E781" s="8">
        <v>449.40000000000003</v>
      </c>
      <c r="F781" s="8">
        <v>11532.5844</v>
      </c>
      <c r="G781" s="8">
        <v>13392.428899999999</v>
      </c>
      <c r="H781" s="8">
        <f>+'Current &amp; Proposed Revenues'!D781*1.08+'Current &amp; Proposed Revenues'!F781*8.54</f>
        <v>10018.086199999998</v>
      </c>
      <c r="I781" s="8">
        <f>(+'Current &amp; Proposed Revenues'!D781*0.79+'Current &amp; Proposed Revenues'!F781*2.14+'Current Revenues &amp; Distribution'!C781+'Current Revenues &amp; Distribution'!E781)*0.8</f>
        <v>2699.4741600000002</v>
      </c>
      <c r="J781" s="8">
        <f>(+'Current &amp; Proposed Revenues'!D781*0.79+'Current &amp; Proposed Revenues'!F781*2.14+'Current Revenues &amp; Distribution'!C781+'Current Revenues &amp; Distribution'!E781)*0.2</f>
        <v>674.86854000000005</v>
      </c>
      <c r="K781" s="8">
        <f t="shared" si="47"/>
        <v>13392.428899999997</v>
      </c>
    </row>
    <row r="782" spans="1:11" outlineLevel="2" x14ac:dyDescent="0.25">
      <c r="A782" s="1" t="s">
        <v>700</v>
      </c>
      <c r="B782" s="1" t="s">
        <v>703</v>
      </c>
      <c r="C782" s="8">
        <v>0</v>
      </c>
      <c r="D782" s="8">
        <v>1282.2590000000002</v>
      </c>
      <c r="E782" s="8">
        <v>0</v>
      </c>
      <c r="F782" s="8">
        <v>2926.3199999999997</v>
      </c>
      <c r="G782" s="8">
        <v>4208.5789999999997</v>
      </c>
      <c r="H782" s="8">
        <f>+'Current &amp; Proposed Revenues'!D782*1.08+'Current &amp; Proposed Revenues'!F782*8.54</f>
        <v>3080.5159999999996</v>
      </c>
      <c r="I782" s="8">
        <f>(+'Current &amp; Proposed Revenues'!D782*0.79+'Current &amp; Proposed Revenues'!F782*2.14+'Current Revenues &amp; Distribution'!C782+'Current Revenues &amp; Distribution'!E782)*0.8</f>
        <v>902.45040000000017</v>
      </c>
      <c r="J782" s="8">
        <f>(+'Current &amp; Proposed Revenues'!D782*0.79+'Current &amp; Proposed Revenues'!F782*2.14+'Current Revenues &amp; Distribution'!C782+'Current Revenues &amp; Distribution'!E782)*0.2</f>
        <v>225.61260000000004</v>
      </c>
      <c r="K782" s="8">
        <f t="shared" si="47"/>
        <v>4208.5789999999997</v>
      </c>
    </row>
    <row r="783" spans="1:11" outlineLevel="2" x14ac:dyDescent="0.25">
      <c r="A783" s="1" t="s">
        <v>700</v>
      </c>
      <c r="B783" s="1" t="s">
        <v>704</v>
      </c>
      <c r="C783" s="8">
        <v>0</v>
      </c>
      <c r="D783" s="8">
        <v>252.45000000000002</v>
      </c>
      <c r="E783" s="8">
        <v>137.58060000000003</v>
      </c>
      <c r="F783" s="8">
        <v>2160.6707999999999</v>
      </c>
      <c r="G783" s="8">
        <v>2550.7013999999999</v>
      </c>
      <c r="H783" s="8">
        <f>+'Current &amp; Proposed Revenues'!D783*1.08+'Current &amp; Proposed Revenues'!F783*8.54</f>
        <v>1873.5273999999997</v>
      </c>
      <c r="I783" s="8">
        <f>(+'Current &amp; Proposed Revenues'!D783*0.79+'Current &amp; Proposed Revenues'!F783*2.14+'Current Revenues &amp; Distribution'!C783+'Current Revenues &amp; Distribution'!E783)*0.8</f>
        <v>541.7392000000001</v>
      </c>
      <c r="J783" s="8">
        <f>(+'Current &amp; Proposed Revenues'!D783*0.79+'Current &amp; Proposed Revenues'!F783*2.14+'Current Revenues &amp; Distribution'!C783+'Current Revenues &amp; Distribution'!E783)*0.2</f>
        <v>135.43480000000002</v>
      </c>
      <c r="K783" s="8">
        <f t="shared" si="47"/>
        <v>2550.7013999999999</v>
      </c>
    </row>
    <row r="784" spans="1:11" outlineLevel="2" x14ac:dyDescent="0.25">
      <c r="A784" s="1" t="s">
        <v>700</v>
      </c>
      <c r="B784" s="1" t="s">
        <v>705</v>
      </c>
      <c r="C784" s="8">
        <v>0</v>
      </c>
      <c r="D784" s="8">
        <v>703.08260000000007</v>
      </c>
      <c r="E784" s="8">
        <v>0</v>
      </c>
      <c r="F784" s="8">
        <v>2719.4483999999998</v>
      </c>
      <c r="G784" s="8">
        <v>3422.5309999999999</v>
      </c>
      <c r="H784" s="8">
        <f>+'Current &amp; Proposed Revenues'!D784*1.08+'Current &amp; Proposed Revenues'!F784*8.54</f>
        <v>2580.5985999999998</v>
      </c>
      <c r="I784" s="8">
        <f>(+'Current &amp; Proposed Revenues'!D784*0.79+'Current &amp; Proposed Revenues'!F784*2.14+'Current Revenues &amp; Distribution'!C784+'Current Revenues &amp; Distribution'!E784)*0.8</f>
        <v>673.54592000000002</v>
      </c>
      <c r="J784" s="8">
        <f>(+'Current &amp; Proposed Revenues'!D784*0.79+'Current &amp; Proposed Revenues'!F784*2.14+'Current Revenues &amp; Distribution'!C784+'Current Revenues &amp; Distribution'!E784)*0.2</f>
        <v>168.38648000000001</v>
      </c>
      <c r="K784" s="8">
        <f t="shared" si="47"/>
        <v>3422.5309999999999</v>
      </c>
    </row>
    <row r="785" spans="1:11" outlineLevel="2" x14ac:dyDescent="0.25">
      <c r="A785" s="1" t="s">
        <v>700</v>
      </c>
      <c r="B785" s="1" t="s">
        <v>706</v>
      </c>
      <c r="C785" s="8">
        <v>0</v>
      </c>
      <c r="D785" s="8">
        <v>1074.4833000000001</v>
      </c>
      <c r="E785" s="8">
        <v>0</v>
      </c>
      <c r="F785" s="8">
        <v>4122.4799999999996</v>
      </c>
      <c r="G785" s="8">
        <v>5196.9632999999994</v>
      </c>
      <c r="H785" s="8">
        <f>+'Current &amp; Proposed Revenues'!D785*1.08+'Current &amp; Proposed Revenues'!F785*8.54</f>
        <v>3916.9971999999998</v>
      </c>
      <c r="I785" s="8">
        <f>(+'Current &amp; Proposed Revenues'!D785*0.79+'Current &amp; Proposed Revenues'!F785*2.14+'Current Revenues &amp; Distribution'!C785+'Current Revenues &amp; Distribution'!E785)*0.8</f>
        <v>1023.9728800000001</v>
      </c>
      <c r="J785" s="8">
        <f>(+'Current &amp; Proposed Revenues'!D785*0.79+'Current &amp; Proposed Revenues'!F785*2.14+'Current Revenues &amp; Distribution'!C785+'Current Revenues &amp; Distribution'!E785)*0.2</f>
        <v>255.99322000000004</v>
      </c>
      <c r="K785" s="8">
        <f t="shared" si="47"/>
        <v>5196.9633000000003</v>
      </c>
    </row>
    <row r="786" spans="1:11" outlineLevel="2" x14ac:dyDescent="0.25">
      <c r="A786" s="1" t="s">
        <v>700</v>
      </c>
      <c r="B786" s="1" t="s">
        <v>707</v>
      </c>
      <c r="C786" s="8">
        <v>0</v>
      </c>
      <c r="D786" s="8">
        <v>87.89</v>
      </c>
      <c r="E786" s="8">
        <v>0</v>
      </c>
      <c r="F786" s="8">
        <v>961.19999999999993</v>
      </c>
      <c r="G786" s="8">
        <v>1049.0899999999999</v>
      </c>
      <c r="H786" s="8">
        <f>+'Current &amp; Proposed Revenues'!D786*1.08+'Current &amp; Proposed Revenues'!F786*8.54</f>
        <v>819.3599999999999</v>
      </c>
      <c r="I786" s="8">
        <f>(+'Current &amp; Proposed Revenues'!D786*0.79+'Current &amp; Proposed Revenues'!F786*2.14+'Current Revenues &amp; Distribution'!C786+'Current Revenues &amp; Distribution'!E786)*0.8</f>
        <v>183.78400000000002</v>
      </c>
      <c r="J786" s="8">
        <f>(+'Current &amp; Proposed Revenues'!D786*0.79+'Current &amp; Proposed Revenues'!F786*2.14+'Current Revenues &amp; Distribution'!C786+'Current Revenues &amp; Distribution'!E786)*0.2</f>
        <v>45.946000000000005</v>
      </c>
      <c r="K786" s="8">
        <f t="shared" si="47"/>
        <v>1049.0899999999999</v>
      </c>
    </row>
    <row r="787" spans="1:11" outlineLevel="2" x14ac:dyDescent="0.25">
      <c r="A787" s="1" t="s">
        <v>700</v>
      </c>
      <c r="B787" s="1" t="s">
        <v>636</v>
      </c>
      <c r="C787" s="8">
        <v>231.47</v>
      </c>
      <c r="D787" s="8">
        <v>2320.0716000000002</v>
      </c>
      <c r="E787" s="8">
        <v>0</v>
      </c>
      <c r="F787" s="8">
        <v>4389.4799999999996</v>
      </c>
      <c r="G787" s="8">
        <v>6941.0216</v>
      </c>
      <c r="H787" s="8">
        <f>+'Current &amp; Proposed Revenues'!D787*1.08+'Current &amp; Proposed Revenues'!F787*8.54</f>
        <v>4849.8743999999997</v>
      </c>
      <c r="I787" s="8">
        <f>(+'Current &amp; Proposed Revenues'!D787*0.79+'Current &amp; Proposed Revenues'!F787*2.14+'Current Revenues &amp; Distribution'!C787+'Current Revenues &amp; Distribution'!E787)*0.8</f>
        <v>1672.91776</v>
      </c>
      <c r="J787" s="8">
        <f>(+'Current &amp; Proposed Revenues'!D787*0.79+'Current &amp; Proposed Revenues'!F787*2.14+'Current Revenues &amp; Distribution'!C787+'Current Revenues &amp; Distribution'!E787)*0.2</f>
        <v>418.22944000000001</v>
      </c>
      <c r="K787" s="8">
        <f t="shared" si="47"/>
        <v>6941.0216</v>
      </c>
    </row>
    <row r="788" spans="1:11" outlineLevel="2" x14ac:dyDescent="0.25">
      <c r="A788" s="1" t="s">
        <v>700</v>
      </c>
      <c r="B788" s="1" t="s">
        <v>708</v>
      </c>
      <c r="C788" s="8">
        <v>0</v>
      </c>
      <c r="D788" s="8">
        <v>1574.2258400000001</v>
      </c>
      <c r="E788" s="8">
        <v>0</v>
      </c>
      <c r="F788" s="8">
        <v>6446.7683999999999</v>
      </c>
      <c r="G788" s="8">
        <v>8020.99424</v>
      </c>
      <c r="H788" s="8">
        <f>+'Current &amp; Proposed Revenues'!D788*1.08+'Current &amp; Proposed Revenues'!F788*8.54</f>
        <v>6064.1787599999998</v>
      </c>
      <c r="I788" s="8">
        <f>(+'Current &amp; Proposed Revenues'!D788*0.79+'Current &amp; Proposed Revenues'!F788*2.14+'Current Revenues &amp; Distribution'!C788+'Current Revenues &amp; Distribution'!E788)*0.8</f>
        <v>1565.4523840000002</v>
      </c>
      <c r="J788" s="8">
        <f>(+'Current &amp; Proposed Revenues'!D788*0.79+'Current &amp; Proposed Revenues'!F788*2.14+'Current Revenues &amp; Distribution'!C788+'Current Revenues &amp; Distribution'!E788)*0.2</f>
        <v>391.36309600000004</v>
      </c>
      <c r="K788" s="8">
        <f t="shared" si="47"/>
        <v>8020.99424</v>
      </c>
    </row>
    <row r="789" spans="1:11" outlineLevel="2" x14ac:dyDescent="0.25">
      <c r="A789" s="1" t="s">
        <v>700</v>
      </c>
      <c r="B789" s="1" t="s">
        <v>709</v>
      </c>
      <c r="C789" s="8">
        <v>0</v>
      </c>
      <c r="D789" s="8">
        <v>1723.018</v>
      </c>
      <c r="E789" s="8">
        <v>0</v>
      </c>
      <c r="F789" s="8">
        <v>4415.0051999999996</v>
      </c>
      <c r="G789" s="8">
        <v>6138.0231999999996</v>
      </c>
      <c r="H789" s="8">
        <f>+'Current &amp; Proposed Revenues'!D789*1.08+'Current &amp; Proposed Revenues'!F789*8.54</f>
        <v>4525.4625999999998</v>
      </c>
      <c r="I789" s="8">
        <f>(+'Current &amp; Proposed Revenues'!D789*0.79+'Current &amp; Proposed Revenues'!F789*2.14+'Current Revenues &amp; Distribution'!C789+'Current Revenues &amp; Distribution'!E789)*0.8</f>
        <v>1290.0484800000004</v>
      </c>
      <c r="J789" s="8">
        <f>(+'Current &amp; Proposed Revenues'!D789*0.79+'Current &amp; Proposed Revenues'!F789*2.14+'Current Revenues &amp; Distribution'!C789+'Current Revenues &amp; Distribution'!E789)*0.2</f>
        <v>322.5121200000001</v>
      </c>
      <c r="K789" s="8">
        <f t="shared" si="47"/>
        <v>6138.0232000000005</v>
      </c>
    </row>
    <row r="790" spans="1:11" outlineLevel="2" x14ac:dyDescent="0.25">
      <c r="A790" s="1" t="s">
        <v>700</v>
      </c>
      <c r="B790" s="1" t="s">
        <v>313</v>
      </c>
      <c r="C790" s="8">
        <v>0</v>
      </c>
      <c r="D790" s="8">
        <v>717.89300000000003</v>
      </c>
      <c r="E790" s="8">
        <v>0</v>
      </c>
      <c r="F790" s="8">
        <v>8167.8610799999997</v>
      </c>
      <c r="G790" s="8">
        <v>8885.7540799999988</v>
      </c>
      <c r="H790" s="8">
        <f>+'Current &amp; Proposed Revenues'!D790*1.08+'Current &amp; Proposed Revenues'!F790*8.54</f>
        <v>6945.8417399999989</v>
      </c>
      <c r="I790" s="8">
        <f>(+'Current &amp; Proposed Revenues'!D790*0.79+'Current &amp; Proposed Revenues'!F790*2.14+'Current Revenues &amp; Distribution'!C790+'Current Revenues &amp; Distribution'!E790)*0.8</f>
        <v>1551.9298719999999</v>
      </c>
      <c r="J790" s="8">
        <f>(+'Current &amp; Proposed Revenues'!D790*0.79+'Current &amp; Proposed Revenues'!F790*2.14+'Current Revenues &amp; Distribution'!C790+'Current Revenues &amp; Distribution'!E790)*0.2</f>
        <v>387.98246799999998</v>
      </c>
      <c r="K790" s="8">
        <f t="shared" si="47"/>
        <v>8885.7540799999988</v>
      </c>
    </row>
    <row r="791" spans="1:11" outlineLevel="2" x14ac:dyDescent="0.25">
      <c r="A791" s="1" t="s">
        <v>700</v>
      </c>
      <c r="B791" s="1" t="s">
        <v>287</v>
      </c>
      <c r="C791" s="8">
        <v>33.18</v>
      </c>
      <c r="D791" s="8">
        <v>3250.6584000000003</v>
      </c>
      <c r="E791" s="8">
        <v>0</v>
      </c>
      <c r="F791" s="8">
        <v>10010.577600000001</v>
      </c>
      <c r="G791" s="8">
        <v>13294.416000000001</v>
      </c>
      <c r="H791" s="8">
        <f>+'Current &amp; Proposed Revenues'!D791*1.08+'Current &amp; Proposed Revenues'!F791*8.54</f>
        <v>9882.0983999999989</v>
      </c>
      <c r="I791" s="8">
        <f>(+'Current &amp; Proposed Revenues'!D791*0.79+'Current &amp; Proposed Revenues'!F791*2.14+'Current Revenues &amp; Distribution'!C791+'Current Revenues &amp; Distribution'!E791)*0.8</f>
        <v>2729.8540800000001</v>
      </c>
      <c r="J791" s="8">
        <f>(+'Current &amp; Proposed Revenues'!D791*0.79+'Current &amp; Proposed Revenues'!F791*2.14+'Current Revenues &amp; Distribution'!C791+'Current Revenues &amp; Distribution'!E791)*0.2</f>
        <v>682.46352000000002</v>
      </c>
      <c r="K791" s="8">
        <f t="shared" si="47"/>
        <v>13294.415999999999</v>
      </c>
    </row>
    <row r="792" spans="1:11" outlineLevel="2" x14ac:dyDescent="0.25">
      <c r="A792" s="1" t="s">
        <v>700</v>
      </c>
      <c r="B792" s="1" t="s">
        <v>710</v>
      </c>
      <c r="C792" s="8">
        <v>0</v>
      </c>
      <c r="D792" s="8">
        <v>1599.598</v>
      </c>
      <c r="E792" s="8">
        <v>0</v>
      </c>
      <c r="F792" s="8">
        <v>1562.9112</v>
      </c>
      <c r="G792" s="8">
        <v>3162.5092</v>
      </c>
      <c r="H792" s="8">
        <f>+'Current &amp; Proposed Revenues'!D792*1.08+'Current &amp; Proposed Revenues'!F792*8.54</f>
        <v>2173.5756000000001</v>
      </c>
      <c r="I792" s="8">
        <f>(+'Current &amp; Proposed Revenues'!D792*0.79+'Current &amp; Proposed Revenues'!F792*2.14+'Current Revenues &amp; Distribution'!C792+'Current Revenues &amp; Distribution'!E792)*0.8</f>
        <v>791.14688000000012</v>
      </c>
      <c r="J792" s="8">
        <f>(+'Current &amp; Proposed Revenues'!D792*0.79+'Current &amp; Proposed Revenues'!F792*2.14+'Current Revenues &amp; Distribution'!C792+'Current Revenues &amp; Distribution'!E792)*0.2</f>
        <v>197.78672000000003</v>
      </c>
      <c r="K792" s="8">
        <f t="shared" si="47"/>
        <v>3162.5092000000004</v>
      </c>
    </row>
    <row r="793" spans="1:11" outlineLevel="1" x14ac:dyDescent="0.25">
      <c r="A793" s="23" t="s">
        <v>1235</v>
      </c>
      <c r="B793" s="22"/>
      <c r="C793" s="8">
        <f t="shared" ref="C793:K793" si="50">SUBTOTAL(9,C778:C792)</f>
        <v>296.25</v>
      </c>
      <c r="D793" s="8">
        <f t="shared" si="50"/>
        <v>21624.085339999998</v>
      </c>
      <c r="E793" s="8">
        <f t="shared" si="50"/>
        <v>586.98060000000009</v>
      </c>
      <c r="F793" s="8">
        <f t="shared" si="50"/>
        <v>81766.304279999997</v>
      </c>
      <c r="G793" s="8">
        <f t="shared" si="50"/>
        <v>104273.62022</v>
      </c>
      <c r="H793" s="8">
        <f t="shared" si="50"/>
        <v>77871.195899999992</v>
      </c>
      <c r="I793" s="8">
        <f t="shared" si="50"/>
        <v>21121.939456000004</v>
      </c>
      <c r="J793" s="8">
        <f t="shared" si="50"/>
        <v>5280.4848640000009</v>
      </c>
      <c r="K793" s="8">
        <f t="shared" si="50"/>
        <v>104273.62022</v>
      </c>
    </row>
    <row r="794" spans="1:11" outlineLevel="2" x14ac:dyDescent="0.25">
      <c r="A794" s="1" t="s">
        <v>711</v>
      </c>
      <c r="B794" s="1" t="s">
        <v>712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f>+'Current &amp; Proposed Revenues'!D794*1.08+'Current &amp; Proposed Revenues'!F794*8.54</f>
        <v>0</v>
      </c>
      <c r="I794" s="8">
        <f>(+'Current &amp; Proposed Revenues'!D794*0.79+'Current &amp; Proposed Revenues'!F794*2.14+'Current Revenues &amp; Distribution'!C794+'Current Revenues &amp; Distribution'!E794)*0.8</f>
        <v>0</v>
      </c>
      <c r="J794" s="8">
        <f>(+'Current &amp; Proposed Revenues'!D794*0.79+'Current &amp; Proposed Revenues'!F794*2.14+'Current Revenues &amp; Distribution'!C794+'Current Revenues &amp; Distribution'!E794)*0.2</f>
        <v>0</v>
      </c>
      <c r="K794" s="8">
        <f t="shared" si="47"/>
        <v>0</v>
      </c>
    </row>
    <row r="795" spans="1:11" outlineLevel="2" x14ac:dyDescent="0.25">
      <c r="A795" s="1" t="s">
        <v>711</v>
      </c>
      <c r="B795" s="1" t="s">
        <v>713</v>
      </c>
      <c r="C795" s="8">
        <v>251.22</v>
      </c>
      <c r="D795" s="8">
        <v>371.66250000000002</v>
      </c>
      <c r="E795" s="8">
        <v>0</v>
      </c>
      <c r="F795" s="8">
        <v>0</v>
      </c>
      <c r="G795" s="8">
        <v>622.88250000000005</v>
      </c>
      <c r="H795" s="8">
        <f>+'Current &amp; Proposed Revenues'!D795*1.08+'Current &amp; Proposed Revenues'!F795*8.54</f>
        <v>214.65</v>
      </c>
      <c r="I795" s="8">
        <f>(+'Current &amp; Proposed Revenues'!D795*0.79+'Current &amp; Proposed Revenues'!F795*2.14+'Current Revenues &amp; Distribution'!C795+'Current Revenues &amp; Distribution'!E795)*0.8</f>
        <v>326.58600000000001</v>
      </c>
      <c r="J795" s="8">
        <f>(+'Current &amp; Proposed Revenues'!D795*0.79+'Current &amp; Proposed Revenues'!F795*2.14+'Current Revenues &amp; Distribution'!C795+'Current Revenues &amp; Distribution'!E795)*0.2</f>
        <v>81.646500000000003</v>
      </c>
      <c r="K795" s="8">
        <f t="shared" si="47"/>
        <v>622.88249999999994</v>
      </c>
    </row>
    <row r="796" spans="1:11" outlineLevel="1" x14ac:dyDescent="0.25">
      <c r="A796" s="23" t="s">
        <v>1234</v>
      </c>
      <c r="B796" s="22"/>
      <c r="C796" s="8">
        <f t="shared" ref="C796:K796" si="51">SUBTOTAL(9,C794:C795)</f>
        <v>251.22</v>
      </c>
      <c r="D796" s="8">
        <f t="shared" si="51"/>
        <v>371.66250000000002</v>
      </c>
      <c r="E796" s="8">
        <f t="shared" si="51"/>
        <v>0</v>
      </c>
      <c r="F796" s="8">
        <f t="shared" si="51"/>
        <v>0</v>
      </c>
      <c r="G796" s="8">
        <f t="shared" si="51"/>
        <v>622.88250000000005</v>
      </c>
      <c r="H796" s="8">
        <f t="shared" si="51"/>
        <v>214.65</v>
      </c>
      <c r="I796" s="8">
        <f t="shared" si="51"/>
        <v>326.58600000000001</v>
      </c>
      <c r="J796" s="8">
        <f t="shared" si="51"/>
        <v>81.646500000000003</v>
      </c>
      <c r="K796" s="8">
        <f t="shared" si="51"/>
        <v>622.88249999999994</v>
      </c>
    </row>
    <row r="797" spans="1:11" outlineLevel="2" x14ac:dyDescent="0.25">
      <c r="A797" s="1" t="s">
        <v>714</v>
      </c>
      <c r="B797" s="1" t="s">
        <v>712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f>+'Current &amp; Proposed Revenues'!D797*1.08+'Current &amp; Proposed Revenues'!F797*8.54</f>
        <v>0</v>
      </c>
      <c r="I797" s="8">
        <f>(+'Current &amp; Proposed Revenues'!D797*0.79+'Current &amp; Proposed Revenues'!F797*2.14+'Current Revenues &amp; Distribution'!C797+'Current Revenues &amp; Distribution'!E797)*0.8</f>
        <v>0</v>
      </c>
      <c r="J797" s="8">
        <f>(+'Current &amp; Proposed Revenues'!D797*0.79+'Current &amp; Proposed Revenues'!F797*2.14+'Current Revenues &amp; Distribution'!C797+'Current Revenues &amp; Distribution'!E797)*0.2</f>
        <v>0</v>
      </c>
      <c r="K797" s="8">
        <f t="shared" si="47"/>
        <v>0</v>
      </c>
    </row>
    <row r="798" spans="1:11" outlineLevel="1" x14ac:dyDescent="0.25">
      <c r="A798" s="23" t="s">
        <v>1233</v>
      </c>
      <c r="B798" s="22"/>
      <c r="C798" s="8">
        <f t="shared" ref="C798:K798" si="52">SUBTOTAL(9,C797:C797)</f>
        <v>0</v>
      </c>
      <c r="D798" s="8">
        <f t="shared" si="52"/>
        <v>0</v>
      </c>
      <c r="E798" s="8">
        <f t="shared" si="52"/>
        <v>0</v>
      </c>
      <c r="F798" s="8">
        <f t="shared" si="52"/>
        <v>0</v>
      </c>
      <c r="G798" s="8">
        <f t="shared" si="52"/>
        <v>0</v>
      </c>
      <c r="H798" s="8">
        <f t="shared" si="52"/>
        <v>0</v>
      </c>
      <c r="I798" s="8">
        <f t="shared" si="52"/>
        <v>0</v>
      </c>
      <c r="J798" s="8">
        <f t="shared" si="52"/>
        <v>0</v>
      </c>
      <c r="K798" s="8">
        <f t="shared" si="52"/>
        <v>0</v>
      </c>
    </row>
    <row r="799" spans="1:11" outlineLevel="2" x14ac:dyDescent="0.25">
      <c r="A799" s="1" t="s">
        <v>715</v>
      </c>
      <c r="B799" s="1" t="s">
        <v>716</v>
      </c>
      <c r="C799" s="8">
        <v>0</v>
      </c>
      <c r="D799" s="8">
        <v>686.47700000000009</v>
      </c>
      <c r="E799" s="8">
        <v>0</v>
      </c>
      <c r="F799" s="8">
        <v>7827.1583999999993</v>
      </c>
      <c r="G799" s="8">
        <v>8513.6353999999992</v>
      </c>
      <c r="H799" s="8">
        <f>+'Current &amp; Proposed Revenues'!D799*1.08+'Current &amp; Proposed Revenues'!F799*8.54</f>
        <v>6655.2631999999994</v>
      </c>
      <c r="I799" s="8">
        <f>(+'Current &amp; Proposed Revenues'!D799*0.79+'Current &amp; Proposed Revenues'!F799*2.14+'Current Revenues &amp; Distribution'!C799+'Current Revenues &amp; Distribution'!E799)*0.8</f>
        <v>1486.69776</v>
      </c>
      <c r="J799" s="8">
        <f>(+'Current &amp; Proposed Revenues'!D799*0.79+'Current &amp; Proposed Revenues'!F799*2.14+'Current Revenues &amp; Distribution'!C799+'Current Revenues &amp; Distribution'!E799)*0.2</f>
        <v>371.67444</v>
      </c>
      <c r="K799" s="8">
        <f t="shared" si="47"/>
        <v>8513.6353999999992</v>
      </c>
    </row>
    <row r="800" spans="1:11" outlineLevel="2" x14ac:dyDescent="0.25">
      <c r="A800" s="1" t="s">
        <v>715</v>
      </c>
      <c r="B800" s="1" t="s">
        <v>717</v>
      </c>
      <c r="C800" s="8">
        <v>78.683999999999997</v>
      </c>
      <c r="D800" s="8">
        <v>1109.7328000000002</v>
      </c>
      <c r="E800" s="8">
        <v>84.872399999999999</v>
      </c>
      <c r="F800" s="8">
        <v>10401.4656</v>
      </c>
      <c r="G800" s="8">
        <v>11674.754799999999</v>
      </c>
      <c r="H800" s="8">
        <f>+'Current &amp; Proposed Revenues'!D800*1.08+'Current &amp; Proposed Revenues'!F800*8.54</f>
        <v>8958.1919999999991</v>
      </c>
      <c r="I800" s="8">
        <f>(+'Current &amp; Proposed Revenues'!D800*0.79+'Current &amp; Proposed Revenues'!F800*2.14+'Current Revenues &amp; Distribution'!C800+'Current Revenues &amp; Distribution'!E800)*0.8</f>
        <v>2173.2502400000008</v>
      </c>
      <c r="J800" s="8">
        <f>(+'Current &amp; Proposed Revenues'!D800*0.79+'Current &amp; Proposed Revenues'!F800*2.14+'Current Revenues &amp; Distribution'!C800+'Current Revenues &amp; Distribution'!E800)*0.2</f>
        <v>543.31256000000019</v>
      </c>
      <c r="K800" s="8">
        <f t="shared" si="47"/>
        <v>11674.754800000001</v>
      </c>
    </row>
    <row r="801" spans="1:11" outlineLevel="2" x14ac:dyDescent="0.25">
      <c r="A801" s="1" t="s">
        <v>715</v>
      </c>
      <c r="B801" s="1" t="s">
        <v>393</v>
      </c>
      <c r="C801" s="8">
        <v>294.17230000000001</v>
      </c>
      <c r="D801" s="8">
        <v>1296.0783000000001</v>
      </c>
      <c r="E801" s="8">
        <v>162.91820000000001</v>
      </c>
      <c r="F801" s="8">
        <v>4742.9880000000003</v>
      </c>
      <c r="G801" s="8">
        <v>6496.1568000000007</v>
      </c>
      <c r="H801" s="8">
        <f>+'Current &amp; Proposed Revenues'!D801*1.08+'Current &amp; Proposed Revenues'!F801*8.54</f>
        <v>4541.1512000000002</v>
      </c>
      <c r="I801" s="8">
        <f>(+'Current &amp; Proposed Revenues'!D801*0.79+'Current &amp; Proposed Revenues'!F801*2.14+'Current Revenues &amp; Distribution'!C801+'Current Revenues &amp; Distribution'!E801)*0.8</f>
        <v>1564.0044800000003</v>
      </c>
      <c r="J801" s="8">
        <f>(+'Current &amp; Proposed Revenues'!D801*0.79+'Current &amp; Proposed Revenues'!F801*2.14+'Current Revenues &amp; Distribution'!C801+'Current Revenues &amp; Distribution'!E801)*0.2</f>
        <v>391.00112000000007</v>
      </c>
      <c r="K801" s="8">
        <f t="shared" si="47"/>
        <v>6496.1568000000007</v>
      </c>
    </row>
    <row r="802" spans="1:11" outlineLevel="2" x14ac:dyDescent="0.25">
      <c r="A802" s="1" t="s">
        <v>715</v>
      </c>
      <c r="B802" s="1" t="s">
        <v>429</v>
      </c>
      <c r="C802" s="8">
        <v>0</v>
      </c>
      <c r="D802" s="8">
        <v>2322.5886200000004</v>
      </c>
      <c r="E802" s="8">
        <v>177.62</v>
      </c>
      <c r="F802" s="8">
        <v>6881.7647999999999</v>
      </c>
      <c r="G802" s="8">
        <v>9381.9734200000003</v>
      </c>
      <c r="H802" s="8">
        <f>+'Current &amp; Proposed Revenues'!D802*1.08+'Current &amp; Proposed Revenues'!F802*8.54</f>
        <v>6844.2224800000004</v>
      </c>
      <c r="I802" s="8">
        <f>(+'Current &amp; Proposed Revenues'!D802*0.79+'Current &amp; Proposed Revenues'!F802*2.14+'Current Revenues &amp; Distribution'!C802+'Current Revenues &amp; Distribution'!E802)*0.8</f>
        <v>2030.200752</v>
      </c>
      <c r="J802" s="8">
        <f>(+'Current &amp; Proposed Revenues'!D802*0.79+'Current &amp; Proposed Revenues'!F802*2.14+'Current Revenues &amp; Distribution'!C802+'Current Revenues &amp; Distribution'!E802)*0.2</f>
        <v>507.55018799999999</v>
      </c>
      <c r="K802" s="8">
        <f t="shared" si="47"/>
        <v>9381.9734200000003</v>
      </c>
    </row>
    <row r="803" spans="1:11" outlineLevel="2" x14ac:dyDescent="0.25">
      <c r="A803" s="1" t="s">
        <v>715</v>
      </c>
      <c r="B803" s="1" t="s">
        <v>718</v>
      </c>
      <c r="C803" s="8">
        <v>129.56</v>
      </c>
      <c r="D803" s="8">
        <v>1826.42713</v>
      </c>
      <c r="E803" s="8">
        <v>0</v>
      </c>
      <c r="F803" s="8">
        <v>1399.08</v>
      </c>
      <c r="G803" s="8">
        <v>3355.0671299999999</v>
      </c>
      <c r="H803" s="8">
        <f>+'Current &amp; Proposed Revenues'!D803*1.08+'Current &amp; Proposed Revenues'!F803*8.54</f>
        <v>2173.57492</v>
      </c>
      <c r="I803" s="8">
        <f>(+'Current &amp; Proposed Revenues'!D803*0.79+'Current &amp; Proposed Revenues'!F803*2.14+'Current Revenues &amp; Distribution'!C803+'Current Revenues &amp; Distribution'!E803)*0.8</f>
        <v>945.19376799999998</v>
      </c>
      <c r="J803" s="8">
        <f>(+'Current &amp; Proposed Revenues'!D803*0.79+'Current &amp; Proposed Revenues'!F803*2.14+'Current Revenues &amp; Distribution'!C803+'Current Revenues &amp; Distribution'!E803)*0.2</f>
        <v>236.29844199999999</v>
      </c>
      <c r="K803" s="8">
        <f t="shared" si="47"/>
        <v>3355.0671299999999</v>
      </c>
    </row>
    <row r="804" spans="1:11" outlineLevel="2" x14ac:dyDescent="0.25">
      <c r="A804" s="1" t="s">
        <v>715</v>
      </c>
      <c r="B804" s="1" t="s">
        <v>189</v>
      </c>
      <c r="C804" s="8">
        <v>142.279</v>
      </c>
      <c r="D804" s="8">
        <v>2170.7352700000001</v>
      </c>
      <c r="E804" s="8">
        <v>0</v>
      </c>
      <c r="F804" s="8">
        <v>6906.1151999999993</v>
      </c>
      <c r="G804" s="8">
        <v>9219.1294699999999</v>
      </c>
      <c r="H804" s="8">
        <f>+'Current &amp; Proposed Revenues'!D804*1.08+'Current &amp; Proposed Revenues'!F804*8.54</f>
        <v>6775.9922799999995</v>
      </c>
      <c r="I804" s="8">
        <f>(+'Current &amp; Proposed Revenues'!D804*0.79+'Current &amp; Proposed Revenues'!F804*2.14+'Current Revenues &amp; Distribution'!C804+'Current Revenues &amp; Distribution'!E804)*0.8</f>
        <v>1954.5097519999999</v>
      </c>
      <c r="J804" s="8">
        <f>(+'Current &amp; Proposed Revenues'!D804*0.79+'Current &amp; Proposed Revenues'!F804*2.14+'Current Revenues &amp; Distribution'!C804+'Current Revenues &amp; Distribution'!E804)*0.2</f>
        <v>488.62743799999998</v>
      </c>
      <c r="K804" s="8">
        <f t="shared" si="47"/>
        <v>9219.1294699999999</v>
      </c>
    </row>
    <row r="805" spans="1:11" outlineLevel="2" x14ac:dyDescent="0.25">
      <c r="A805" s="1" t="s">
        <v>715</v>
      </c>
      <c r="B805" s="1" t="s">
        <v>571</v>
      </c>
      <c r="C805" s="8">
        <v>25.675000000000001</v>
      </c>
      <c r="D805" s="8">
        <v>1143.4676000000002</v>
      </c>
      <c r="E805" s="8">
        <v>0</v>
      </c>
      <c r="F805" s="8">
        <v>9650.6615999999995</v>
      </c>
      <c r="G805" s="8">
        <v>10819.804199999999</v>
      </c>
      <c r="H805" s="8">
        <f>+'Current &amp; Proposed Revenues'!D805*1.08+'Current &amp; Proposed Revenues'!F805*8.54</f>
        <v>8377.3132000000005</v>
      </c>
      <c r="I805" s="8">
        <f>(+'Current &amp; Proposed Revenues'!D805*0.79+'Current &amp; Proposed Revenues'!F805*2.14+'Current Revenues &amp; Distribution'!C805+'Current Revenues &amp; Distribution'!E805)*0.8</f>
        <v>1953.9928000000004</v>
      </c>
      <c r="J805" s="8">
        <f>(+'Current &amp; Proposed Revenues'!D805*0.79+'Current &amp; Proposed Revenues'!F805*2.14+'Current Revenues &amp; Distribution'!C805+'Current Revenues &amp; Distribution'!E805)*0.2</f>
        <v>488.49820000000011</v>
      </c>
      <c r="K805" s="8">
        <f t="shared" si="47"/>
        <v>10819.8042</v>
      </c>
    </row>
    <row r="806" spans="1:11" outlineLevel="2" x14ac:dyDescent="0.25">
      <c r="A806" s="1" t="s">
        <v>715</v>
      </c>
      <c r="B806" s="1" t="s">
        <v>464</v>
      </c>
      <c r="C806" s="8">
        <v>0</v>
      </c>
      <c r="D806" s="8">
        <v>527.95709999999997</v>
      </c>
      <c r="E806" s="8">
        <v>0</v>
      </c>
      <c r="F806" s="8">
        <v>3113.8607999999999</v>
      </c>
      <c r="G806" s="8">
        <v>3641.8179</v>
      </c>
      <c r="H806" s="8">
        <f>+'Current &amp; Proposed Revenues'!D806*1.08+'Current &amp; Proposed Revenues'!F806*8.54</f>
        <v>2794.8388</v>
      </c>
      <c r="I806" s="8">
        <f>(+'Current &amp; Proposed Revenues'!D806*0.79+'Current &amp; Proposed Revenues'!F806*2.14+'Current Revenues &amp; Distribution'!C806+'Current Revenues &amp; Distribution'!E806)*0.8</f>
        <v>677.58328000000006</v>
      </c>
      <c r="J806" s="8">
        <f>(+'Current &amp; Proposed Revenues'!D806*0.79+'Current &amp; Proposed Revenues'!F806*2.14+'Current Revenues &amp; Distribution'!C806+'Current Revenues &amp; Distribution'!E806)*0.2</f>
        <v>169.39582000000001</v>
      </c>
      <c r="K806" s="8">
        <f t="shared" si="47"/>
        <v>3641.8179000000005</v>
      </c>
    </row>
    <row r="807" spans="1:11" outlineLevel="2" x14ac:dyDescent="0.25">
      <c r="A807" s="1" t="s">
        <v>715</v>
      </c>
      <c r="B807" s="1" t="s">
        <v>719</v>
      </c>
      <c r="C807" s="8">
        <v>0</v>
      </c>
      <c r="D807" s="8">
        <v>394.57000000000005</v>
      </c>
      <c r="E807" s="8">
        <v>0</v>
      </c>
      <c r="F807" s="8">
        <v>4859.3999999999996</v>
      </c>
      <c r="G807" s="8">
        <v>5253.9699999999993</v>
      </c>
      <c r="H807" s="8">
        <f>+'Current &amp; Proposed Revenues'!D807*1.08+'Current &amp; Proposed Revenues'!F807*8.54</f>
        <v>4113.58</v>
      </c>
      <c r="I807" s="8">
        <f>(+'Current &amp; Proposed Revenues'!D807*0.79+'Current &amp; Proposed Revenues'!F807*2.14+'Current Revenues &amp; Distribution'!C807+'Current Revenues &amp; Distribution'!E807)*0.8</f>
        <v>912.31200000000013</v>
      </c>
      <c r="J807" s="8">
        <f>(+'Current &amp; Proposed Revenues'!D807*0.79+'Current &amp; Proposed Revenues'!F807*2.14+'Current Revenues &amp; Distribution'!C807+'Current Revenues &amp; Distribution'!E807)*0.2</f>
        <v>228.07800000000003</v>
      </c>
      <c r="K807" s="8">
        <f t="shared" si="47"/>
        <v>5253.97</v>
      </c>
    </row>
    <row r="808" spans="1:11" outlineLevel="2" x14ac:dyDescent="0.25">
      <c r="A808" s="1" t="s">
        <v>715</v>
      </c>
      <c r="B808" s="1" t="s">
        <v>172</v>
      </c>
      <c r="C808" s="8">
        <v>20.974500000000003</v>
      </c>
      <c r="D808" s="8">
        <v>2261.5499500000001</v>
      </c>
      <c r="E808" s="8">
        <v>333.84000000000003</v>
      </c>
      <c r="F808" s="8">
        <v>9123.9239999999991</v>
      </c>
      <c r="G808" s="8">
        <v>11740.28845</v>
      </c>
      <c r="H808" s="8">
        <f>+'Current &amp; Proposed Revenues'!D808*1.08+'Current &amp; Proposed Revenues'!F808*8.54</f>
        <v>8601.857799999998</v>
      </c>
      <c r="I808" s="8">
        <f>(+'Current &amp; Proposed Revenues'!D808*0.79+'Current &amp; Proposed Revenues'!F808*2.14+'Current Revenues &amp; Distribution'!C808+'Current Revenues &amp; Distribution'!E808)*0.8</f>
        <v>2510.7445200000002</v>
      </c>
      <c r="J808" s="8">
        <f>(+'Current &amp; Proposed Revenues'!D808*0.79+'Current &amp; Proposed Revenues'!F808*2.14+'Current Revenues &amp; Distribution'!C808+'Current Revenues &amp; Distribution'!E808)*0.2</f>
        <v>627.68613000000005</v>
      </c>
      <c r="K808" s="8">
        <f t="shared" si="47"/>
        <v>11740.288449999998</v>
      </c>
    </row>
    <row r="809" spans="1:11" outlineLevel="2" x14ac:dyDescent="0.25">
      <c r="A809" s="1" t="s">
        <v>715</v>
      </c>
      <c r="B809" s="1" t="s">
        <v>720</v>
      </c>
      <c r="C809" s="8">
        <v>73.778100000000009</v>
      </c>
      <c r="D809" s="8">
        <v>3020.80548</v>
      </c>
      <c r="E809" s="8">
        <v>0</v>
      </c>
      <c r="F809" s="8">
        <v>11035.857599999999</v>
      </c>
      <c r="G809" s="8">
        <v>14130.44118</v>
      </c>
      <c r="H809" s="8">
        <f>+'Current &amp; Proposed Revenues'!D809*1.08+'Current &amp; Proposed Revenues'!F809*8.54</f>
        <v>10569.189119999999</v>
      </c>
      <c r="I809" s="8">
        <f>(+'Current &amp; Proposed Revenues'!D809*0.79+'Current &amp; Proposed Revenues'!F809*2.14+'Current Revenues &amp; Distribution'!C809+'Current Revenues &amp; Distribution'!E809)*0.8</f>
        <v>2849.0016480000004</v>
      </c>
      <c r="J809" s="8">
        <f>(+'Current &amp; Proposed Revenues'!D809*0.79+'Current &amp; Proposed Revenues'!F809*2.14+'Current Revenues &amp; Distribution'!C809+'Current Revenues &amp; Distribution'!E809)*0.2</f>
        <v>712.2504120000001</v>
      </c>
      <c r="K809" s="8">
        <f t="shared" si="47"/>
        <v>14130.44118</v>
      </c>
    </row>
    <row r="810" spans="1:11" outlineLevel="2" x14ac:dyDescent="0.25">
      <c r="A810" s="1" t="s">
        <v>715</v>
      </c>
      <c r="B810" s="1" t="s">
        <v>11</v>
      </c>
      <c r="C810" s="8">
        <v>15.8</v>
      </c>
      <c r="D810" s="8">
        <v>466.30320000000006</v>
      </c>
      <c r="E810" s="8">
        <v>282.48</v>
      </c>
      <c r="F810" s="8">
        <v>853.86599999999999</v>
      </c>
      <c r="G810" s="8">
        <v>1618.4492</v>
      </c>
      <c r="H810" s="8">
        <f>+'Current &amp; Proposed Revenues'!D810*1.08+'Current &amp; Proposed Revenues'!F810*8.54</f>
        <v>952.08179999999993</v>
      </c>
      <c r="I810" s="8">
        <f>(+'Current &amp; Proposed Revenues'!D810*0.79+'Current &amp; Proposed Revenues'!F810*2.14+'Current Revenues &amp; Distribution'!C810+'Current Revenues &amp; Distribution'!E810)*0.8</f>
        <v>533.09392000000014</v>
      </c>
      <c r="J810" s="8">
        <f>(+'Current &amp; Proposed Revenues'!D810*0.79+'Current &amp; Proposed Revenues'!F810*2.14+'Current Revenues &amp; Distribution'!C810+'Current Revenues &amp; Distribution'!E810)*0.2</f>
        <v>133.27348000000003</v>
      </c>
      <c r="K810" s="8">
        <f t="shared" si="47"/>
        <v>1618.4492000000002</v>
      </c>
    </row>
    <row r="811" spans="1:11" outlineLevel="2" x14ac:dyDescent="0.25">
      <c r="A811" s="1" t="s">
        <v>715</v>
      </c>
      <c r="B811" s="1" t="s">
        <v>721</v>
      </c>
      <c r="C811" s="8">
        <v>247.5307</v>
      </c>
      <c r="D811" s="8">
        <v>10443.269320000001</v>
      </c>
      <c r="E811" s="8">
        <v>256.8</v>
      </c>
      <c r="F811" s="8">
        <v>31091.680080000002</v>
      </c>
      <c r="G811" s="8">
        <v>42039.280100000004</v>
      </c>
      <c r="H811" s="8">
        <f>+'Current &amp; Proposed Revenues'!D811*1.08+'Current &amp; Proposed Revenues'!F811*8.54</f>
        <v>30893.106119999997</v>
      </c>
      <c r="I811" s="8">
        <f>(+'Current &amp; Proposed Revenues'!D811*0.79+'Current &amp; Proposed Revenues'!F811*2.14+'Current Revenues &amp; Distribution'!C811+'Current Revenues &amp; Distribution'!E811)*0.8</f>
        <v>8916.9391840000008</v>
      </c>
      <c r="J811" s="8">
        <f>(+'Current &amp; Proposed Revenues'!D811*0.79+'Current &amp; Proposed Revenues'!F811*2.14+'Current Revenues &amp; Distribution'!C811+'Current Revenues &amp; Distribution'!E811)*0.2</f>
        <v>2229.2347960000002</v>
      </c>
      <c r="K811" s="8">
        <f t="shared" si="47"/>
        <v>42039.280099999996</v>
      </c>
    </row>
    <row r="812" spans="1:11" outlineLevel="2" x14ac:dyDescent="0.25">
      <c r="A812" s="1" t="s">
        <v>715</v>
      </c>
      <c r="B812" s="1" t="s">
        <v>722</v>
      </c>
      <c r="C812" s="8">
        <v>275.7337</v>
      </c>
      <c r="D812" s="8">
        <v>3602.9664000000002</v>
      </c>
      <c r="E812" s="8">
        <v>191.2304</v>
      </c>
      <c r="F812" s="8">
        <v>16135.877999999999</v>
      </c>
      <c r="G812" s="8">
        <v>20205.808499999999</v>
      </c>
      <c r="H812" s="8">
        <f>+'Current &amp; Proposed Revenues'!D812*1.08+'Current &amp; Proposed Revenues'!F812*8.54</f>
        <v>14983.516599999999</v>
      </c>
      <c r="I812" s="8">
        <f>(+'Current &amp; Proposed Revenues'!D812*0.79+'Current &amp; Proposed Revenues'!F812*2.14+'Current Revenues &amp; Distribution'!C812+'Current Revenues &amp; Distribution'!E812)*0.8</f>
        <v>4177.8335200000001</v>
      </c>
      <c r="J812" s="8">
        <f>(+'Current &amp; Proposed Revenues'!D812*0.79+'Current &amp; Proposed Revenues'!F812*2.14+'Current Revenues &amp; Distribution'!C812+'Current Revenues &amp; Distribution'!E812)*0.2</f>
        <v>1044.45838</v>
      </c>
      <c r="K812" s="8">
        <f t="shared" si="47"/>
        <v>20205.808499999999</v>
      </c>
    </row>
    <row r="813" spans="1:11" outlineLevel="2" x14ac:dyDescent="0.25">
      <c r="A813" s="1" t="s">
        <v>715</v>
      </c>
      <c r="B813" s="1" t="s">
        <v>723</v>
      </c>
      <c r="C813" s="8">
        <v>0</v>
      </c>
      <c r="D813" s="8">
        <v>39.270000000000003</v>
      </c>
      <c r="E813" s="8">
        <v>0</v>
      </c>
      <c r="F813" s="8">
        <v>0</v>
      </c>
      <c r="G813" s="8">
        <v>39.270000000000003</v>
      </c>
      <c r="H813" s="8">
        <f>+'Current &amp; Proposed Revenues'!D813*1.08+'Current &amp; Proposed Revenues'!F813*8.54</f>
        <v>22.68</v>
      </c>
      <c r="I813" s="8">
        <f>(+'Current &amp; Proposed Revenues'!D813*0.79+'Current &amp; Proposed Revenues'!F813*2.14+'Current Revenues &amp; Distribution'!C813+'Current Revenues &amp; Distribution'!E813)*0.8</f>
        <v>13.272</v>
      </c>
      <c r="J813" s="8">
        <f>(+'Current &amp; Proposed Revenues'!D813*0.79+'Current &amp; Proposed Revenues'!F813*2.14+'Current Revenues &amp; Distribution'!C813+'Current Revenues &amp; Distribution'!E813)*0.2</f>
        <v>3.3180000000000001</v>
      </c>
      <c r="K813" s="8">
        <f t="shared" si="47"/>
        <v>39.269999999999996</v>
      </c>
    </row>
    <row r="814" spans="1:11" outlineLevel="2" x14ac:dyDescent="0.25">
      <c r="A814" s="1" t="s">
        <v>715</v>
      </c>
      <c r="B814" s="1" t="s">
        <v>724</v>
      </c>
      <c r="C814" s="8">
        <v>15.8</v>
      </c>
      <c r="D814" s="8">
        <v>3217.7090000000003</v>
      </c>
      <c r="E814" s="8">
        <v>62.06</v>
      </c>
      <c r="F814" s="8">
        <v>4507.9639200000001</v>
      </c>
      <c r="G814" s="8">
        <v>7803.5329200000006</v>
      </c>
      <c r="H814" s="8">
        <f>+'Current &amp; Proposed Revenues'!D814*1.08+'Current &amp; Proposed Revenues'!F814*8.54</f>
        <v>5463.0387599999995</v>
      </c>
      <c r="I814" s="8">
        <f>(+'Current &amp; Proposed Revenues'!D814*0.79+'Current &amp; Proposed Revenues'!F814*2.14+'Current Revenues &amp; Distribution'!C814+'Current Revenues &amp; Distribution'!E814)*0.8</f>
        <v>1872.3953280000003</v>
      </c>
      <c r="J814" s="8">
        <f>(+'Current &amp; Proposed Revenues'!D814*0.79+'Current &amp; Proposed Revenues'!F814*2.14+'Current Revenues &amp; Distribution'!C814+'Current Revenues &amp; Distribution'!E814)*0.2</f>
        <v>468.09883200000007</v>
      </c>
      <c r="K814" s="8">
        <f t="shared" ref="K814:K880" si="53">SUM(H814:J814)</f>
        <v>7803.5329199999996</v>
      </c>
    </row>
    <row r="815" spans="1:11" outlineLevel="2" x14ac:dyDescent="0.25">
      <c r="A815" s="1" t="s">
        <v>715</v>
      </c>
      <c r="B815" s="1" t="s">
        <v>311</v>
      </c>
      <c r="C815" s="8">
        <v>63.2</v>
      </c>
      <c r="D815" s="8">
        <v>993.82085000000018</v>
      </c>
      <c r="E815" s="8">
        <v>78.495199999999997</v>
      </c>
      <c r="F815" s="8">
        <v>6280.4807999999994</v>
      </c>
      <c r="G815" s="8">
        <v>7415.9968499999995</v>
      </c>
      <c r="H815" s="8">
        <f>+'Current &amp; Proposed Revenues'!D815*1.08+'Current &amp; Proposed Revenues'!F815*8.54</f>
        <v>5596.0037999999995</v>
      </c>
      <c r="I815" s="8">
        <f>(+'Current &amp; Proposed Revenues'!D815*0.79+'Current &amp; Proposed Revenues'!F815*2.14+'Current Revenues &amp; Distribution'!C815+'Current Revenues &amp; Distribution'!E815)*0.8</f>
        <v>1455.9944400000002</v>
      </c>
      <c r="J815" s="8">
        <f>(+'Current &amp; Proposed Revenues'!D815*0.79+'Current &amp; Proposed Revenues'!F815*2.14+'Current Revenues &amp; Distribution'!C815+'Current Revenues &amp; Distribution'!E815)*0.2</f>
        <v>363.99861000000004</v>
      </c>
      <c r="K815" s="8">
        <f t="shared" si="53"/>
        <v>7415.9968499999995</v>
      </c>
    </row>
    <row r="816" spans="1:11" outlineLevel="2" x14ac:dyDescent="0.25">
      <c r="A816" s="1" t="s">
        <v>715</v>
      </c>
      <c r="B816" s="1" t="s">
        <v>725</v>
      </c>
      <c r="C816" s="8">
        <v>4.1475</v>
      </c>
      <c r="D816" s="8">
        <v>1974.2338000000002</v>
      </c>
      <c r="E816" s="8">
        <v>0</v>
      </c>
      <c r="F816" s="8">
        <v>5210.1311999999998</v>
      </c>
      <c r="G816" s="8">
        <v>7188.5124999999998</v>
      </c>
      <c r="H816" s="8">
        <f>+'Current &amp; Proposed Revenues'!D816*1.08+'Current &amp; Proposed Revenues'!F816*8.54</f>
        <v>5306.3527999999997</v>
      </c>
      <c r="I816" s="8">
        <f>(+'Current &amp; Proposed Revenues'!D816*0.79+'Current &amp; Proposed Revenues'!F816*2.14+'Current Revenues &amp; Distribution'!C816+'Current Revenues &amp; Distribution'!E816)*0.8</f>
        <v>1505.7277600000002</v>
      </c>
      <c r="J816" s="8">
        <f>(+'Current &amp; Proposed Revenues'!D816*0.79+'Current &amp; Proposed Revenues'!F816*2.14+'Current Revenues &amp; Distribution'!C816+'Current Revenues &amp; Distribution'!E816)*0.2</f>
        <v>376.43194000000005</v>
      </c>
      <c r="K816" s="8">
        <f t="shared" si="53"/>
        <v>7188.5125000000007</v>
      </c>
    </row>
    <row r="817" spans="1:11" outlineLevel="2" x14ac:dyDescent="0.25">
      <c r="A817" s="1" t="s">
        <v>715</v>
      </c>
      <c r="B817" s="1" t="s">
        <v>105</v>
      </c>
      <c r="C817" s="8">
        <v>0</v>
      </c>
      <c r="D817" s="8">
        <v>644.28980000000013</v>
      </c>
      <c r="E817" s="8">
        <v>291.04000000000002</v>
      </c>
      <c r="F817" s="8">
        <v>2543.9759999999997</v>
      </c>
      <c r="G817" s="8">
        <v>3479.3058000000001</v>
      </c>
      <c r="H817" s="8">
        <f>+'Current &amp; Proposed Revenues'!D817*1.08+'Current &amp; Proposed Revenues'!F817*8.54</f>
        <v>2406.3311999999996</v>
      </c>
      <c r="I817" s="8">
        <f>(+'Current &amp; Proposed Revenues'!D817*0.79+'Current &amp; Proposed Revenues'!F817*2.14+'Current Revenues &amp; Distribution'!C817+'Current Revenues &amp; Distribution'!E817)*0.8</f>
        <v>858.37968000000001</v>
      </c>
      <c r="J817" s="8">
        <f>(+'Current &amp; Proposed Revenues'!D817*0.79+'Current &amp; Proposed Revenues'!F817*2.14+'Current Revenues &amp; Distribution'!C817+'Current Revenues &amp; Distribution'!E817)*0.2</f>
        <v>214.59492</v>
      </c>
      <c r="K817" s="8">
        <f t="shared" si="53"/>
        <v>3479.3057999999996</v>
      </c>
    </row>
    <row r="818" spans="1:11" outlineLevel="2" x14ac:dyDescent="0.25">
      <c r="A818" s="1" t="s">
        <v>715</v>
      </c>
      <c r="B818" s="1" t="s">
        <v>726</v>
      </c>
      <c r="C818" s="8">
        <v>201.45000000000002</v>
      </c>
      <c r="D818" s="8">
        <v>1952.5642400000002</v>
      </c>
      <c r="E818" s="8">
        <v>0</v>
      </c>
      <c r="F818" s="8">
        <v>5000.3759999999993</v>
      </c>
      <c r="G818" s="8">
        <v>7154.3902399999988</v>
      </c>
      <c r="H818" s="8">
        <f>+'Current &amp; Proposed Revenues'!D818*1.08+'Current &amp; Proposed Revenues'!F818*8.54</f>
        <v>5126.1121599999997</v>
      </c>
      <c r="I818" s="8">
        <f>(+'Current &amp; Proposed Revenues'!D818*0.79+'Current &amp; Proposed Revenues'!F818*2.14+'Current Revenues &amp; Distribution'!C818+'Current Revenues &amp; Distribution'!E818)*0.8</f>
        <v>1622.622464</v>
      </c>
      <c r="J818" s="8">
        <f>(+'Current &amp; Proposed Revenues'!D818*0.79+'Current &amp; Proposed Revenues'!F818*2.14+'Current Revenues &amp; Distribution'!C818+'Current Revenues &amp; Distribution'!E818)*0.2</f>
        <v>405.65561600000001</v>
      </c>
      <c r="K818" s="8">
        <f t="shared" si="53"/>
        <v>7154.3902399999997</v>
      </c>
    </row>
    <row r="819" spans="1:11" outlineLevel="2" x14ac:dyDescent="0.25">
      <c r="A819" s="1" t="s">
        <v>715</v>
      </c>
      <c r="B819" s="1" t="s">
        <v>727</v>
      </c>
      <c r="C819" s="8">
        <v>111.78500000000001</v>
      </c>
      <c r="D819" s="8">
        <v>3403.6057000000001</v>
      </c>
      <c r="E819" s="8">
        <v>229.19399999999999</v>
      </c>
      <c r="F819" s="8">
        <v>10407.66</v>
      </c>
      <c r="G819" s="8">
        <v>14152.244699999999</v>
      </c>
      <c r="H819" s="8">
        <f>+'Current &amp; Proposed Revenues'!D819*1.08+'Current &amp; Proposed Revenues'!F819*8.54</f>
        <v>10287.9488</v>
      </c>
      <c r="I819" s="8">
        <f>(+'Current &amp; Proposed Revenues'!D819*0.79+'Current &amp; Proposed Revenues'!F819*2.14+'Current Revenues &amp; Distribution'!C819+'Current Revenues &amp; Distribution'!E819)*0.8</f>
        <v>3091.4367200000002</v>
      </c>
      <c r="J819" s="8">
        <f>(+'Current &amp; Proposed Revenues'!D819*0.79+'Current &amp; Proposed Revenues'!F819*2.14+'Current Revenues &amp; Distribution'!C819+'Current Revenues &amp; Distribution'!E819)*0.2</f>
        <v>772.85918000000004</v>
      </c>
      <c r="K819" s="8">
        <f t="shared" si="53"/>
        <v>14152.244699999999</v>
      </c>
    </row>
    <row r="820" spans="1:11" outlineLevel="2" x14ac:dyDescent="0.25">
      <c r="A820" s="1" t="s">
        <v>715</v>
      </c>
      <c r="B820" s="1" t="s">
        <v>728</v>
      </c>
      <c r="C820" s="8">
        <v>68.548299999999998</v>
      </c>
      <c r="D820" s="8">
        <v>979.35640000000012</v>
      </c>
      <c r="E820" s="8">
        <v>0</v>
      </c>
      <c r="F820" s="8">
        <v>851.30279999999993</v>
      </c>
      <c r="G820" s="8">
        <v>1899.2075</v>
      </c>
      <c r="H820" s="8">
        <f>+'Current &amp; Proposed Revenues'!D820*1.08+'Current &amp; Proposed Revenues'!F820*8.54</f>
        <v>1246.3409999999999</v>
      </c>
      <c r="I820" s="8">
        <f>(+'Current &amp; Proposed Revenues'!D820*0.79+'Current &amp; Proposed Revenues'!F820*2.14+'Current Revenues &amp; Distribution'!C820+'Current Revenues &amp; Distribution'!E820)*0.8</f>
        <v>522.29320000000007</v>
      </c>
      <c r="J820" s="8">
        <f>(+'Current &amp; Proposed Revenues'!D820*0.79+'Current &amp; Proposed Revenues'!F820*2.14+'Current Revenues &amp; Distribution'!C820+'Current Revenues &amp; Distribution'!E820)*0.2</f>
        <v>130.57330000000002</v>
      </c>
      <c r="K820" s="8">
        <f t="shared" si="53"/>
        <v>1899.2075</v>
      </c>
    </row>
    <row r="821" spans="1:11" outlineLevel="2" x14ac:dyDescent="0.25">
      <c r="A821" s="1" t="s">
        <v>715</v>
      </c>
      <c r="B821" s="1" t="s">
        <v>729</v>
      </c>
      <c r="C821" s="8">
        <v>106.65</v>
      </c>
      <c r="D821" s="8">
        <v>2315.3592000000003</v>
      </c>
      <c r="E821" s="8">
        <v>0</v>
      </c>
      <c r="F821" s="8">
        <v>6218.7397199999996</v>
      </c>
      <c r="G821" s="8">
        <v>8640.74892</v>
      </c>
      <c r="H821" s="8">
        <f>+'Current &amp; Proposed Revenues'!D821*1.08+'Current &amp; Proposed Revenues'!F821*8.54</f>
        <v>6309.8754599999993</v>
      </c>
      <c r="I821" s="8">
        <f>(+'Current &amp; Proposed Revenues'!D821*0.79+'Current &amp; Proposed Revenues'!F821*2.14+'Current Revenues &amp; Distribution'!C821+'Current Revenues &amp; Distribution'!E821)*0.8</f>
        <v>1864.6987680000002</v>
      </c>
      <c r="J821" s="8">
        <f>(+'Current &amp; Proposed Revenues'!D821*0.79+'Current &amp; Proposed Revenues'!F821*2.14+'Current Revenues &amp; Distribution'!C821+'Current Revenues &amp; Distribution'!E821)*0.2</f>
        <v>466.17469200000005</v>
      </c>
      <c r="K821" s="8">
        <f t="shared" si="53"/>
        <v>8640.74892</v>
      </c>
    </row>
    <row r="822" spans="1:11" outlineLevel="2" x14ac:dyDescent="0.25">
      <c r="A822" s="1" t="s">
        <v>715</v>
      </c>
      <c r="B822" s="1" t="s">
        <v>730</v>
      </c>
      <c r="C822" s="8">
        <v>3.95</v>
      </c>
      <c r="D822" s="8">
        <v>3099.2650700000004</v>
      </c>
      <c r="E822" s="8">
        <v>0</v>
      </c>
      <c r="F822" s="8">
        <v>21593.251199999999</v>
      </c>
      <c r="G822" s="8">
        <v>24696.466269999997</v>
      </c>
      <c r="H822" s="8">
        <f>+'Current &amp; Proposed Revenues'!D822*1.08+'Current &amp; Proposed Revenues'!F822*8.54</f>
        <v>19056.463479999999</v>
      </c>
      <c r="I822" s="8">
        <f>(+'Current &amp; Proposed Revenues'!D822*0.79+'Current &amp; Proposed Revenues'!F822*2.14+'Current Revenues &amp; Distribution'!C822+'Current Revenues &amp; Distribution'!E822)*0.8</f>
        <v>4512.0022320000007</v>
      </c>
      <c r="J822" s="8">
        <f>(+'Current &amp; Proposed Revenues'!D822*0.79+'Current &amp; Proposed Revenues'!F822*2.14+'Current Revenues &amp; Distribution'!C822+'Current Revenues &amp; Distribution'!E822)*0.2</f>
        <v>1128.0005580000002</v>
      </c>
      <c r="K822" s="8">
        <f t="shared" si="53"/>
        <v>24696.466269999997</v>
      </c>
    </row>
    <row r="823" spans="1:11" outlineLevel="2" x14ac:dyDescent="0.25">
      <c r="A823" s="1" t="s">
        <v>715</v>
      </c>
      <c r="B823" s="1" t="s">
        <v>731</v>
      </c>
      <c r="C823" s="8">
        <v>0</v>
      </c>
      <c r="D823" s="8">
        <v>672.82600000000002</v>
      </c>
      <c r="E823" s="8">
        <v>0</v>
      </c>
      <c r="F823" s="8">
        <v>4080.0269999999996</v>
      </c>
      <c r="G823" s="8">
        <v>4752.8529999999992</v>
      </c>
      <c r="H823" s="8">
        <f>+'Current &amp; Proposed Revenues'!D823*1.08+'Current &amp; Proposed Revenues'!F823*8.54</f>
        <v>3651.0774999999994</v>
      </c>
      <c r="I823" s="8">
        <f>(+'Current &amp; Proposed Revenues'!D823*0.79+'Current &amp; Proposed Revenues'!F823*2.14+'Current Revenues &amp; Distribution'!C823+'Current Revenues &amp; Distribution'!E823)*0.8</f>
        <v>881.42039999999997</v>
      </c>
      <c r="J823" s="8">
        <f>(+'Current &amp; Proposed Revenues'!D823*0.79+'Current &amp; Proposed Revenues'!F823*2.14+'Current Revenues &amp; Distribution'!C823+'Current Revenues &amp; Distribution'!E823)*0.2</f>
        <v>220.35509999999999</v>
      </c>
      <c r="K823" s="8">
        <f t="shared" si="53"/>
        <v>4752.8529999999992</v>
      </c>
    </row>
    <row r="824" spans="1:11" outlineLevel="1" x14ac:dyDescent="0.25">
      <c r="A824" s="23" t="s">
        <v>1232</v>
      </c>
      <c r="B824" s="22"/>
      <c r="C824" s="8">
        <f t="shared" ref="C824:K824" si="54">SUBTOTAL(9,C799:C823)</f>
        <v>1879.7181000000003</v>
      </c>
      <c r="D824" s="8">
        <f t="shared" si="54"/>
        <v>50565.228230000008</v>
      </c>
      <c r="E824" s="8">
        <f t="shared" si="54"/>
        <v>2150.5502000000001</v>
      </c>
      <c r="F824" s="8">
        <f t="shared" si="54"/>
        <v>190717.60871999999</v>
      </c>
      <c r="G824" s="8">
        <f t="shared" si="54"/>
        <v>245313.10525000002</v>
      </c>
      <c r="H824" s="8">
        <f t="shared" si="54"/>
        <v>181706.10447999998</v>
      </c>
      <c r="I824" s="8">
        <f t="shared" si="54"/>
        <v>50885.600616000011</v>
      </c>
      <c r="J824" s="8">
        <f t="shared" si="54"/>
        <v>12721.400154000003</v>
      </c>
      <c r="K824" s="8">
        <f t="shared" si="54"/>
        <v>245313.10525000002</v>
      </c>
    </row>
    <row r="825" spans="1:11" outlineLevel="2" x14ac:dyDescent="0.25">
      <c r="A825" s="1" t="s">
        <v>732</v>
      </c>
      <c r="B825" s="1" t="s">
        <v>733</v>
      </c>
      <c r="C825" s="8">
        <v>54.510000000000005</v>
      </c>
      <c r="D825" s="8">
        <v>1977.1790500000002</v>
      </c>
      <c r="E825" s="8">
        <v>142.2244</v>
      </c>
      <c r="F825" s="8">
        <v>15075.140399999998</v>
      </c>
      <c r="G825" s="8">
        <v>17249.053849999997</v>
      </c>
      <c r="H825" s="8">
        <f>+'Current &amp; Proposed Revenues'!D825*1.08+'Current &amp; Proposed Revenues'!F825*8.54</f>
        <v>13196.366399999999</v>
      </c>
      <c r="I825" s="8">
        <f>(+'Current &amp; Proposed Revenues'!D825*0.79+'Current &amp; Proposed Revenues'!F825*2.14+'Current Revenues &amp; Distribution'!C825+'Current Revenues &amp; Distribution'!E825)*0.8</f>
        <v>3242.1499600000006</v>
      </c>
      <c r="J825" s="8">
        <f>(+'Current &amp; Proposed Revenues'!D825*0.79+'Current &amp; Proposed Revenues'!F825*2.14+'Current Revenues &amp; Distribution'!C825+'Current Revenues &amp; Distribution'!E825)*0.2</f>
        <v>810.53749000000016</v>
      </c>
      <c r="K825" s="8">
        <f t="shared" si="53"/>
        <v>17249.05385</v>
      </c>
    </row>
    <row r="826" spans="1:11" outlineLevel="2" x14ac:dyDescent="0.25">
      <c r="A826" s="1" t="s">
        <v>732</v>
      </c>
      <c r="B826" s="1" t="s">
        <v>734</v>
      </c>
      <c r="C826" s="8">
        <v>187.23000000000002</v>
      </c>
      <c r="D826" s="8">
        <v>2068.4818000000005</v>
      </c>
      <c r="E826" s="8">
        <v>0</v>
      </c>
      <c r="F826" s="8">
        <v>7106.0447999999997</v>
      </c>
      <c r="G826" s="8">
        <v>9361.7566000000006</v>
      </c>
      <c r="H826" s="8">
        <f>+'Current &amp; Proposed Revenues'!D826*1.08+'Current &amp; Proposed Revenues'!F826*8.54</f>
        <v>6876.8055999999997</v>
      </c>
      <c r="I826" s="8">
        <f>(+'Current &amp; Proposed Revenues'!D826*0.79+'Current &amp; Proposed Revenues'!F826*2.14+'Current Revenues &amp; Distribution'!C826+'Current Revenues &amp; Distribution'!E826)*0.8</f>
        <v>1987.9608000000001</v>
      </c>
      <c r="J826" s="8">
        <f>(+'Current &amp; Proposed Revenues'!D826*0.79+'Current &amp; Proposed Revenues'!F826*2.14+'Current Revenues &amp; Distribution'!C826+'Current Revenues &amp; Distribution'!E826)*0.2</f>
        <v>496.99020000000002</v>
      </c>
      <c r="K826" s="8">
        <f t="shared" si="53"/>
        <v>9361.7566000000006</v>
      </c>
    </row>
    <row r="827" spans="1:11" outlineLevel="2" x14ac:dyDescent="0.25">
      <c r="A827" s="1" t="s">
        <v>732</v>
      </c>
      <c r="B827" s="1" t="s">
        <v>735</v>
      </c>
      <c r="C827" s="8">
        <v>239.06190000000001</v>
      </c>
      <c r="D827" s="8">
        <v>4040.7595799999999</v>
      </c>
      <c r="E827" s="8">
        <v>252.52</v>
      </c>
      <c r="F827" s="8">
        <v>13898.492759999999</v>
      </c>
      <c r="G827" s="8">
        <v>18430.83424</v>
      </c>
      <c r="H827" s="8">
        <f>+'Current &amp; Proposed Revenues'!D827*1.08+'Current &amp; Proposed Revenues'!F827*8.54</f>
        <v>13447.289499999999</v>
      </c>
      <c r="I827" s="8">
        <f>(+'Current &amp; Proposed Revenues'!D827*0.79+'Current &amp; Proposed Revenues'!F827*2.14+'Current Revenues &amp; Distribution'!C827+'Current Revenues &amp; Distribution'!E827)*0.8</f>
        <v>3986.8357920000003</v>
      </c>
      <c r="J827" s="8">
        <f>(+'Current &amp; Proposed Revenues'!D827*0.79+'Current &amp; Proposed Revenues'!F827*2.14+'Current Revenues &amp; Distribution'!C827+'Current Revenues &amp; Distribution'!E827)*0.2</f>
        <v>996.70894800000008</v>
      </c>
      <c r="K827" s="8">
        <f t="shared" si="53"/>
        <v>18430.83424</v>
      </c>
    </row>
    <row r="828" spans="1:11" outlineLevel="2" x14ac:dyDescent="0.25">
      <c r="A828" s="1" t="s">
        <v>732</v>
      </c>
      <c r="B828" s="1" t="s">
        <v>736</v>
      </c>
      <c r="C828" s="8">
        <v>0</v>
      </c>
      <c r="D828" s="8">
        <v>1506.6964</v>
      </c>
      <c r="E828" s="8">
        <v>573.52</v>
      </c>
      <c r="F828" s="8">
        <v>9087.3984</v>
      </c>
      <c r="G828" s="8">
        <v>11167.614799999999</v>
      </c>
      <c r="H828" s="8">
        <f>+'Current &amp; Proposed Revenues'!D828*1.08+'Current &amp; Proposed Revenues'!F828*8.54</f>
        <v>8136.6927999999989</v>
      </c>
      <c r="I828" s="8">
        <f>(+'Current &amp; Proposed Revenues'!D828*0.79+'Current &amp; Proposed Revenues'!F828*2.14+'Current Revenues &amp; Distribution'!C828+'Current Revenues &amp; Distribution'!E828)*0.8</f>
        <v>2424.7375999999999</v>
      </c>
      <c r="J828" s="8">
        <f>(+'Current &amp; Proposed Revenues'!D828*0.79+'Current &amp; Proposed Revenues'!F828*2.14+'Current Revenues &amp; Distribution'!C828+'Current Revenues &amp; Distribution'!E828)*0.2</f>
        <v>606.18439999999998</v>
      </c>
      <c r="K828" s="8">
        <f t="shared" si="53"/>
        <v>11167.614799999999</v>
      </c>
    </row>
    <row r="829" spans="1:11" outlineLevel="2" x14ac:dyDescent="0.25">
      <c r="A829" s="1" t="s">
        <v>732</v>
      </c>
      <c r="B829" s="1" t="s">
        <v>737</v>
      </c>
      <c r="C829" s="8">
        <v>142.99</v>
      </c>
      <c r="D829" s="8">
        <v>1298.902</v>
      </c>
      <c r="E829" s="8">
        <v>0</v>
      </c>
      <c r="F829" s="8">
        <v>6019.8887999999997</v>
      </c>
      <c r="G829" s="8">
        <v>7461.7807999999995</v>
      </c>
      <c r="H829" s="8">
        <f>+'Current &amp; Proposed Revenues'!D829*1.08+'Current &amp; Proposed Revenues'!F829*8.54</f>
        <v>5563.8243999999995</v>
      </c>
      <c r="I829" s="8">
        <f>(+'Current &amp; Proposed Revenues'!D829*0.79+'Current &amp; Proposed Revenues'!F829*2.14+'Current Revenues &amp; Distribution'!C829+'Current Revenues &amp; Distribution'!E829)*0.8</f>
        <v>1518.3651200000004</v>
      </c>
      <c r="J829" s="8">
        <f>(+'Current &amp; Proposed Revenues'!D829*0.79+'Current &amp; Proposed Revenues'!F829*2.14+'Current Revenues &amp; Distribution'!C829+'Current Revenues &amp; Distribution'!E829)*0.2</f>
        <v>379.5912800000001</v>
      </c>
      <c r="K829" s="8">
        <f t="shared" si="53"/>
        <v>7461.7808000000005</v>
      </c>
    </row>
    <row r="830" spans="1:11" outlineLevel="2" x14ac:dyDescent="0.25">
      <c r="A830" s="1" t="s">
        <v>732</v>
      </c>
      <c r="B830" s="1" t="s">
        <v>738</v>
      </c>
      <c r="C830" s="8">
        <v>136.8596</v>
      </c>
      <c r="D830" s="8">
        <v>2677.34258</v>
      </c>
      <c r="E830" s="8">
        <v>1750.7340000000002</v>
      </c>
      <c r="F830" s="8">
        <v>7717.9019999999991</v>
      </c>
      <c r="G830" s="8">
        <v>12282.838179999999</v>
      </c>
      <c r="H830" s="8">
        <f>+'Current &amp; Proposed Revenues'!D830*1.08+'Current &amp; Proposed Revenues'!F830*8.54</f>
        <v>7717.7037199999995</v>
      </c>
      <c r="I830" s="8">
        <f>(+'Current &amp; Proposed Revenues'!D830*0.79+'Current &amp; Proposed Revenues'!F830*2.14+'Current Revenues &amp; Distribution'!C830+'Current Revenues &amp; Distribution'!E830)*0.8</f>
        <v>3652.1075680000004</v>
      </c>
      <c r="J830" s="8">
        <f>(+'Current &amp; Proposed Revenues'!D830*0.79+'Current &amp; Proposed Revenues'!F830*2.14+'Current Revenues &amp; Distribution'!C830+'Current Revenues &amp; Distribution'!E830)*0.2</f>
        <v>913.02689200000009</v>
      </c>
      <c r="K830" s="8">
        <f t="shared" si="53"/>
        <v>12282.838180000001</v>
      </c>
    </row>
    <row r="831" spans="1:11" outlineLevel="2" x14ac:dyDescent="0.25">
      <c r="A831" s="1" t="s">
        <v>732</v>
      </c>
      <c r="B831" s="1" t="s">
        <v>739</v>
      </c>
      <c r="C831" s="8">
        <v>0</v>
      </c>
      <c r="D831" s="8">
        <v>0</v>
      </c>
      <c r="E831" s="8">
        <v>90.605460000000008</v>
      </c>
      <c r="F831" s="8">
        <v>0</v>
      </c>
      <c r="G831" s="8">
        <v>90.605460000000008</v>
      </c>
      <c r="H831" s="8">
        <f>+'Current &amp; Proposed Revenues'!D831*1.08+'Current &amp; Proposed Revenues'!F831*8.54</f>
        <v>0</v>
      </c>
      <c r="I831" s="8">
        <f>(+'Current &amp; Proposed Revenues'!D831*0.79+'Current &amp; Proposed Revenues'!F831*2.14+'Current Revenues &amp; Distribution'!C831+'Current Revenues &amp; Distribution'!E831)*0.8</f>
        <v>72.484368000000003</v>
      </c>
      <c r="J831" s="8">
        <f>(+'Current &amp; Proposed Revenues'!D831*0.79+'Current &amp; Proposed Revenues'!F831*2.14+'Current Revenues &amp; Distribution'!C831+'Current Revenues &amp; Distribution'!E831)*0.2</f>
        <v>18.121092000000001</v>
      </c>
      <c r="K831" s="8">
        <f t="shared" si="53"/>
        <v>90.605460000000008</v>
      </c>
    </row>
    <row r="832" spans="1:11" outlineLevel="2" x14ac:dyDescent="0.25">
      <c r="A832" s="1" t="s">
        <v>732</v>
      </c>
      <c r="B832" s="1" t="s">
        <v>740</v>
      </c>
      <c r="C832" s="8">
        <v>0</v>
      </c>
      <c r="D832" s="8">
        <v>1221.2596000000001</v>
      </c>
      <c r="E832" s="8">
        <v>0</v>
      </c>
      <c r="F832" s="8">
        <v>6930.7860000000001</v>
      </c>
      <c r="G832" s="8">
        <v>8152.0456000000004</v>
      </c>
      <c r="H832" s="8">
        <f>+'Current &amp; Proposed Revenues'!D832*1.08+'Current &amp; Proposed Revenues'!F832*8.54</f>
        <v>6247.3593999999994</v>
      </c>
      <c r="I832" s="8">
        <f>(+'Current &amp; Proposed Revenues'!D832*0.79+'Current &amp; Proposed Revenues'!F832*2.14+'Current Revenues &amp; Distribution'!C832+'Current Revenues &amp; Distribution'!E832)*0.8</f>
        <v>1523.7489600000001</v>
      </c>
      <c r="J832" s="8">
        <f>(+'Current &amp; Proposed Revenues'!D832*0.79+'Current &amp; Proposed Revenues'!F832*2.14+'Current Revenues &amp; Distribution'!C832+'Current Revenues &amp; Distribution'!E832)*0.2</f>
        <v>380.93724000000003</v>
      </c>
      <c r="K832" s="8">
        <f t="shared" si="53"/>
        <v>8152.0455999999995</v>
      </c>
    </row>
    <row r="833" spans="1:11" outlineLevel="2" x14ac:dyDescent="0.25">
      <c r="A833" s="1" t="s">
        <v>732</v>
      </c>
      <c r="B833" s="1" t="s">
        <v>741</v>
      </c>
      <c r="C833" s="8">
        <v>140.85700000000003</v>
      </c>
      <c r="D833" s="8">
        <v>5470.5728000000008</v>
      </c>
      <c r="E833" s="8">
        <v>0</v>
      </c>
      <c r="F833" s="8">
        <v>18203.88912</v>
      </c>
      <c r="G833" s="8">
        <v>23815.318920000002</v>
      </c>
      <c r="H833" s="8">
        <f>+'Current &amp; Proposed Revenues'!D833*1.08+'Current &amp; Proposed Revenues'!F833*8.54</f>
        <v>17715.768559999997</v>
      </c>
      <c r="I833" s="8">
        <f>(+'Current &amp; Proposed Revenues'!D833*0.79+'Current &amp; Proposed Revenues'!F833*2.14+'Current Revenues &amp; Distribution'!C833+'Current Revenues &amp; Distribution'!E833)*0.8</f>
        <v>4879.6402880000005</v>
      </c>
      <c r="J833" s="8">
        <f>(+'Current &amp; Proposed Revenues'!D833*0.79+'Current &amp; Proposed Revenues'!F833*2.14+'Current Revenues &amp; Distribution'!C833+'Current Revenues &amp; Distribution'!E833)*0.2</f>
        <v>1219.9100720000001</v>
      </c>
      <c r="K833" s="8">
        <f t="shared" si="53"/>
        <v>23815.318919999998</v>
      </c>
    </row>
    <row r="834" spans="1:11" outlineLevel="2" x14ac:dyDescent="0.25">
      <c r="A834" s="1" t="s">
        <v>732</v>
      </c>
      <c r="B834" s="1" t="s">
        <v>742</v>
      </c>
      <c r="C834" s="8">
        <v>78.210000000000008</v>
      </c>
      <c r="D834" s="8">
        <v>1783.8023500000002</v>
      </c>
      <c r="E834" s="8">
        <v>635.58000000000004</v>
      </c>
      <c r="F834" s="8">
        <v>9471.3871199999994</v>
      </c>
      <c r="G834" s="8">
        <v>11968.97947</v>
      </c>
      <c r="H834" s="8">
        <f>+'Current &amp; Proposed Revenues'!D834*1.08+'Current &amp; Proposed Revenues'!F834*8.54</f>
        <v>8603.7797599999994</v>
      </c>
      <c r="I834" s="8">
        <f>(+'Current &amp; Proposed Revenues'!D834*0.79+'Current &amp; Proposed Revenues'!F834*2.14+'Current Revenues &amp; Distribution'!C834+'Current Revenues &amp; Distribution'!E834)*0.8</f>
        <v>2692.159768</v>
      </c>
      <c r="J834" s="8">
        <f>(+'Current &amp; Proposed Revenues'!D834*0.79+'Current &amp; Proposed Revenues'!F834*2.14+'Current Revenues &amp; Distribution'!C834+'Current Revenues &amp; Distribution'!E834)*0.2</f>
        <v>673.039942</v>
      </c>
      <c r="K834" s="8">
        <f t="shared" si="53"/>
        <v>11968.979469999998</v>
      </c>
    </row>
    <row r="835" spans="1:11" outlineLevel="2" x14ac:dyDescent="0.25">
      <c r="A835" s="1" t="s">
        <v>732</v>
      </c>
      <c r="B835" s="1" t="s">
        <v>743</v>
      </c>
      <c r="C835" s="8">
        <v>18.170000000000002</v>
      </c>
      <c r="D835" s="8">
        <v>968.04290000000003</v>
      </c>
      <c r="E835" s="8">
        <v>0</v>
      </c>
      <c r="F835" s="8">
        <v>4207.92</v>
      </c>
      <c r="G835" s="8">
        <v>5194.1329000000005</v>
      </c>
      <c r="H835" s="8">
        <f>+'Current &amp; Proposed Revenues'!D835*1.08+'Current &amp; Proposed Revenues'!F835*8.54</f>
        <v>3923.8435999999997</v>
      </c>
      <c r="I835" s="8">
        <f>(+'Current &amp; Proposed Revenues'!D835*0.79+'Current &amp; Proposed Revenues'!F835*2.14+'Current Revenues &amp; Distribution'!C835+'Current Revenues &amp; Distribution'!E835)*0.8</f>
        <v>1016.2314400000001</v>
      </c>
      <c r="J835" s="8">
        <f>(+'Current &amp; Proposed Revenues'!D835*0.79+'Current &amp; Proposed Revenues'!F835*2.14+'Current Revenues &amp; Distribution'!C835+'Current Revenues &amp; Distribution'!E835)*0.2</f>
        <v>254.05786000000003</v>
      </c>
      <c r="K835" s="8">
        <f t="shared" si="53"/>
        <v>5194.1328999999996</v>
      </c>
    </row>
    <row r="836" spans="1:11" outlineLevel="2" x14ac:dyDescent="0.25">
      <c r="A836" s="1" t="s">
        <v>732</v>
      </c>
      <c r="B836" s="1" t="s">
        <v>744</v>
      </c>
      <c r="C836" s="8">
        <v>188.03580000000002</v>
      </c>
      <c r="D836" s="8">
        <v>4300.7942999999996</v>
      </c>
      <c r="E836" s="8">
        <v>0</v>
      </c>
      <c r="F836" s="8">
        <v>12886.060799999999</v>
      </c>
      <c r="G836" s="8">
        <v>17374.890899999999</v>
      </c>
      <c r="H836" s="8">
        <f>+'Current &amp; Proposed Revenues'!D836*1.08+'Current &amp; Proposed Revenues'!F836*8.54</f>
        <v>12787.903599999998</v>
      </c>
      <c r="I836" s="8">
        <f>(+'Current &amp; Proposed Revenues'!D836*0.79+'Current &amp; Proposed Revenues'!F836*2.14+'Current Revenues &amp; Distribution'!C836+'Current Revenues &amp; Distribution'!E836)*0.8</f>
        <v>3669.5898400000001</v>
      </c>
      <c r="J836" s="8">
        <f>(+'Current &amp; Proposed Revenues'!D836*0.79+'Current &amp; Proposed Revenues'!F836*2.14+'Current Revenues &amp; Distribution'!C836+'Current Revenues &amp; Distribution'!E836)*0.2</f>
        <v>917.39746000000002</v>
      </c>
      <c r="K836" s="8">
        <f t="shared" si="53"/>
        <v>17374.890899999999</v>
      </c>
    </row>
    <row r="837" spans="1:11" outlineLevel="2" x14ac:dyDescent="0.25">
      <c r="A837" s="1" t="s">
        <v>732</v>
      </c>
      <c r="B837" s="1" t="s">
        <v>745</v>
      </c>
      <c r="C837" s="8">
        <v>189.60000000000002</v>
      </c>
      <c r="D837" s="8">
        <v>2356.0317000000005</v>
      </c>
      <c r="E837" s="8">
        <v>124.12</v>
      </c>
      <c r="F837" s="8">
        <v>5385.8172000000004</v>
      </c>
      <c r="G837" s="8">
        <v>8055.5689000000002</v>
      </c>
      <c r="H837" s="8">
        <f>+'Current &amp; Proposed Revenues'!D837*1.08+'Current &amp; Proposed Revenues'!F837*8.54</f>
        <v>5667.3393999999998</v>
      </c>
      <c r="I837" s="8">
        <f>(+'Current &amp; Proposed Revenues'!D837*0.79+'Current &amp; Proposed Revenues'!F837*2.14+'Current Revenues &amp; Distribution'!C837+'Current Revenues &amp; Distribution'!E837)*0.8</f>
        <v>1910.5835999999999</v>
      </c>
      <c r="J837" s="8">
        <f>(+'Current &amp; Proposed Revenues'!D837*0.79+'Current &amp; Proposed Revenues'!F837*2.14+'Current Revenues &amp; Distribution'!C837+'Current Revenues &amp; Distribution'!E837)*0.2</f>
        <v>477.64589999999998</v>
      </c>
      <c r="K837" s="8">
        <f t="shared" si="53"/>
        <v>8055.5689000000002</v>
      </c>
    </row>
    <row r="838" spans="1:11" outlineLevel="2" x14ac:dyDescent="0.25">
      <c r="A838" s="1" t="s">
        <v>732</v>
      </c>
      <c r="B838" s="1" t="s">
        <v>746</v>
      </c>
      <c r="C838" s="8">
        <v>90.123199999999997</v>
      </c>
      <c r="D838" s="8">
        <v>3379.8006000000005</v>
      </c>
      <c r="E838" s="8">
        <v>0.77039999999999997</v>
      </c>
      <c r="F838" s="8">
        <v>10897.6584</v>
      </c>
      <c r="G838" s="8">
        <v>14368.3526</v>
      </c>
      <c r="H838" s="8">
        <f>+'Current &amp; Proposed Revenues'!D838*1.08+'Current &amp; Proposed Revenues'!F838*8.54</f>
        <v>10666.015599999999</v>
      </c>
      <c r="I838" s="8">
        <f>(+'Current &amp; Proposed Revenues'!D838*0.79+'Current &amp; Proposed Revenues'!F838*2.14+'Current Revenues &amp; Distribution'!C838+'Current Revenues &amp; Distribution'!E838)*0.8</f>
        <v>2961.8696</v>
      </c>
      <c r="J838" s="8">
        <f>(+'Current &amp; Proposed Revenues'!D838*0.79+'Current &amp; Proposed Revenues'!F838*2.14+'Current Revenues &amp; Distribution'!C838+'Current Revenues &amp; Distribution'!E838)*0.2</f>
        <v>740.4674</v>
      </c>
      <c r="K838" s="8">
        <f t="shared" si="53"/>
        <v>14368.352599999998</v>
      </c>
    </row>
    <row r="839" spans="1:11" outlineLevel="2" x14ac:dyDescent="0.25">
      <c r="A839" s="1" t="s">
        <v>732</v>
      </c>
      <c r="B839" s="1" t="s">
        <v>747</v>
      </c>
      <c r="C839" s="8">
        <v>0</v>
      </c>
      <c r="D839" s="8">
        <v>2185.9365000000003</v>
      </c>
      <c r="E839" s="8">
        <v>0</v>
      </c>
      <c r="F839" s="8">
        <v>5457.48</v>
      </c>
      <c r="G839" s="8">
        <v>7643.4164999999994</v>
      </c>
      <c r="H839" s="8">
        <f>+'Current &amp; Proposed Revenues'!D839*1.08+'Current &amp; Proposed Revenues'!F839*8.54</f>
        <v>5626.4059999999999</v>
      </c>
      <c r="I839" s="8">
        <f>(+'Current &amp; Proposed Revenues'!D839*0.79+'Current &amp; Proposed Revenues'!F839*2.14+'Current Revenues &amp; Distribution'!C839+'Current Revenues &amp; Distribution'!E839)*0.8</f>
        <v>1613.6084000000001</v>
      </c>
      <c r="J839" s="8">
        <f>(+'Current &amp; Proposed Revenues'!D839*0.79+'Current &amp; Proposed Revenues'!F839*2.14+'Current Revenues &amp; Distribution'!C839+'Current Revenues &amp; Distribution'!E839)*0.2</f>
        <v>403.40210000000002</v>
      </c>
      <c r="K839" s="8">
        <f t="shared" si="53"/>
        <v>7643.4165000000003</v>
      </c>
    </row>
    <row r="840" spans="1:11" outlineLevel="2" x14ac:dyDescent="0.25">
      <c r="A840" s="1" t="s">
        <v>732</v>
      </c>
      <c r="B840" s="1" t="s">
        <v>748</v>
      </c>
      <c r="C840" s="8">
        <v>177.48140000000001</v>
      </c>
      <c r="D840" s="8">
        <v>2787.5529000000001</v>
      </c>
      <c r="E840" s="8">
        <v>454.75</v>
      </c>
      <c r="F840" s="8">
        <v>2561.88636</v>
      </c>
      <c r="G840" s="8">
        <v>5981.6706599999998</v>
      </c>
      <c r="H840" s="8">
        <f>+'Current &amp; Proposed Revenues'!D840*1.08+'Current &amp; Proposed Revenues'!F840*8.54</f>
        <v>3658.47318</v>
      </c>
      <c r="I840" s="8">
        <f>(+'Current &amp; Proposed Revenues'!D840*0.79+'Current &amp; Proposed Revenues'!F840*2.14+'Current Revenues &amp; Distribution'!C840+'Current Revenues &amp; Distribution'!E840)*0.8</f>
        <v>1858.5579840000003</v>
      </c>
      <c r="J840" s="8">
        <f>(+'Current &amp; Proposed Revenues'!D840*0.79+'Current &amp; Proposed Revenues'!F840*2.14+'Current Revenues &amp; Distribution'!C840+'Current Revenues &amp; Distribution'!E840)*0.2</f>
        <v>464.63949600000007</v>
      </c>
      <c r="K840" s="8">
        <f t="shared" si="53"/>
        <v>5981.6706599999998</v>
      </c>
    </row>
    <row r="841" spans="1:11" outlineLevel="2" x14ac:dyDescent="0.25">
      <c r="A841" s="1" t="s">
        <v>732</v>
      </c>
      <c r="B841" s="1" t="s">
        <v>749</v>
      </c>
      <c r="C841" s="8">
        <v>109.39919999999999</v>
      </c>
      <c r="D841" s="8">
        <v>1768.3262300000001</v>
      </c>
      <c r="E841" s="8">
        <v>160.5</v>
      </c>
      <c r="F841" s="8">
        <v>2659.3199999999997</v>
      </c>
      <c r="G841" s="8">
        <v>4697.5454300000001</v>
      </c>
      <c r="H841" s="8">
        <f>+'Current &amp; Proposed Revenues'!D841*1.08+'Current &amp; Proposed Revenues'!F841*8.54</f>
        <v>3147.7393199999997</v>
      </c>
      <c r="I841" s="8">
        <f>(+'Current &amp; Proposed Revenues'!D841*0.79+'Current &amp; Proposed Revenues'!F841*2.14+'Current Revenues &amp; Distribution'!C841+'Current Revenues &amp; Distribution'!E841)*0.8</f>
        <v>1239.8448880000003</v>
      </c>
      <c r="J841" s="8">
        <f>(+'Current &amp; Proposed Revenues'!D841*0.79+'Current &amp; Proposed Revenues'!F841*2.14+'Current Revenues &amp; Distribution'!C841+'Current Revenues &amp; Distribution'!E841)*0.2</f>
        <v>309.96122200000008</v>
      </c>
      <c r="K841" s="8">
        <f t="shared" si="53"/>
        <v>4697.5454300000001</v>
      </c>
    </row>
    <row r="842" spans="1:11" outlineLevel="2" x14ac:dyDescent="0.25">
      <c r="A842" s="1" t="s">
        <v>732</v>
      </c>
      <c r="B842" s="1" t="s">
        <v>750</v>
      </c>
      <c r="C842" s="8">
        <v>0</v>
      </c>
      <c r="D842" s="8">
        <v>1503.6296000000002</v>
      </c>
      <c r="E842" s="8">
        <v>0</v>
      </c>
      <c r="F842" s="8">
        <v>3464.4851999999996</v>
      </c>
      <c r="G842" s="8">
        <v>4968.1147999999994</v>
      </c>
      <c r="H842" s="8">
        <f>+'Current &amp; Proposed Revenues'!D842*1.08+'Current &amp; Proposed Revenues'!F842*8.54</f>
        <v>3638.6970000000001</v>
      </c>
      <c r="I842" s="8">
        <f>(+'Current &amp; Proposed Revenues'!D842*0.79+'Current &amp; Proposed Revenues'!F842*2.14+'Current Revenues &amp; Distribution'!C842+'Current Revenues &amp; Distribution'!E842)*0.8</f>
        <v>1063.5342400000002</v>
      </c>
      <c r="J842" s="8">
        <f>(+'Current &amp; Proposed Revenues'!D842*0.79+'Current &amp; Proposed Revenues'!F842*2.14+'Current Revenues &amp; Distribution'!C842+'Current Revenues &amp; Distribution'!E842)*0.2</f>
        <v>265.88356000000005</v>
      </c>
      <c r="K842" s="8">
        <f t="shared" si="53"/>
        <v>4968.1148000000003</v>
      </c>
    </row>
    <row r="843" spans="1:11" outlineLevel="2" x14ac:dyDescent="0.25">
      <c r="A843" s="1" t="s">
        <v>732</v>
      </c>
      <c r="B843" s="1" t="s">
        <v>751</v>
      </c>
      <c r="C843" s="8">
        <v>75.84</v>
      </c>
      <c r="D843" s="8">
        <v>3151.5857999999998</v>
      </c>
      <c r="E843" s="8">
        <v>0</v>
      </c>
      <c r="F843" s="8">
        <v>10025.209200000001</v>
      </c>
      <c r="G843" s="8">
        <v>13252.635000000002</v>
      </c>
      <c r="H843" s="8">
        <f>+'Current &amp; Proposed Revenues'!D843*1.08+'Current &amp; Proposed Revenues'!F843*8.54</f>
        <v>9836.5797999999995</v>
      </c>
      <c r="I843" s="8">
        <f>(+'Current &amp; Proposed Revenues'!D843*0.79+'Current &amp; Proposed Revenues'!F843*2.14+'Current Revenues &amp; Distribution'!C843+'Current Revenues &amp; Distribution'!E843)*0.8</f>
        <v>2732.8441600000006</v>
      </c>
      <c r="J843" s="8">
        <f>(+'Current &amp; Proposed Revenues'!D843*0.79+'Current &amp; Proposed Revenues'!F843*2.14+'Current Revenues &amp; Distribution'!C843+'Current Revenues &amp; Distribution'!E843)*0.2</f>
        <v>683.21104000000014</v>
      </c>
      <c r="K843" s="8">
        <f t="shared" si="53"/>
        <v>13252.635</v>
      </c>
    </row>
    <row r="844" spans="1:11" outlineLevel="2" x14ac:dyDescent="0.25">
      <c r="A844" s="1" t="s">
        <v>732</v>
      </c>
      <c r="B844" s="1" t="s">
        <v>752</v>
      </c>
      <c r="C844" s="8">
        <v>337.3458</v>
      </c>
      <c r="D844" s="8">
        <v>2633.1282999999999</v>
      </c>
      <c r="E844" s="8">
        <v>490.06</v>
      </c>
      <c r="F844" s="8">
        <v>12755.337599999999</v>
      </c>
      <c r="G844" s="8">
        <v>16215.8717</v>
      </c>
      <c r="H844" s="8">
        <f>+'Current &amp; Proposed Revenues'!D844*1.08+'Current &amp; Proposed Revenues'!F844*8.54</f>
        <v>11720.229999999998</v>
      </c>
      <c r="I844" s="8">
        <f>(+'Current &amp; Proposed Revenues'!D844*0.79+'Current &amp; Proposed Revenues'!F844*2.14+'Current Revenues &amp; Distribution'!C844+'Current Revenues &amp; Distribution'!E844)*0.8</f>
        <v>3596.5133600000004</v>
      </c>
      <c r="J844" s="8">
        <f>(+'Current &amp; Proposed Revenues'!D844*0.79+'Current &amp; Proposed Revenues'!F844*2.14+'Current Revenues &amp; Distribution'!C844+'Current Revenues &amp; Distribution'!E844)*0.2</f>
        <v>899.12834000000009</v>
      </c>
      <c r="K844" s="8">
        <f t="shared" si="53"/>
        <v>16215.871699999998</v>
      </c>
    </row>
    <row r="845" spans="1:11" outlineLevel="2" x14ac:dyDescent="0.25">
      <c r="A845" s="1" t="s">
        <v>732</v>
      </c>
      <c r="B845" s="1" t="s">
        <v>753</v>
      </c>
      <c r="C845" s="8">
        <v>30.020000000000003</v>
      </c>
      <c r="D845" s="8">
        <v>1156.9129</v>
      </c>
      <c r="E845" s="8">
        <v>96.300000000000011</v>
      </c>
      <c r="F845" s="8">
        <v>12200.9388</v>
      </c>
      <c r="G845" s="8">
        <v>13484.171699999999</v>
      </c>
      <c r="H845" s="8">
        <f>+'Current &amp; Proposed Revenues'!D845*1.08+'Current &amp; Proposed Revenues'!F845*8.54</f>
        <v>10424.344999999999</v>
      </c>
      <c r="I845" s="8">
        <f>(+'Current &amp; Proposed Revenues'!D845*0.79+'Current &amp; Proposed Revenues'!F845*2.14+'Current Revenues &amp; Distribution'!C845+'Current Revenues &amp; Distribution'!E845)*0.8</f>
        <v>2447.8613600000003</v>
      </c>
      <c r="J845" s="8">
        <f>(+'Current &amp; Proposed Revenues'!D845*0.79+'Current &amp; Proposed Revenues'!F845*2.14+'Current Revenues &amp; Distribution'!C845+'Current Revenues &amp; Distribution'!E845)*0.2</f>
        <v>611.96534000000008</v>
      </c>
      <c r="K845" s="8">
        <f t="shared" si="53"/>
        <v>13484.171700000001</v>
      </c>
    </row>
    <row r="846" spans="1:11" outlineLevel="2" x14ac:dyDescent="0.25">
      <c r="A846" s="1" t="s">
        <v>732</v>
      </c>
      <c r="B846" s="1" t="s">
        <v>754</v>
      </c>
      <c r="C846" s="8">
        <v>62.410000000000004</v>
      </c>
      <c r="D846" s="8">
        <v>3084.6005300000002</v>
      </c>
      <c r="E846" s="8">
        <v>25.68</v>
      </c>
      <c r="F846" s="8">
        <v>8958.1703999999991</v>
      </c>
      <c r="G846" s="8">
        <v>12130.860929999999</v>
      </c>
      <c r="H846" s="8">
        <f>+'Current &amp; Proposed Revenues'!D846*1.08+'Current &amp; Proposed Revenues'!F846*8.54</f>
        <v>8944.6617200000001</v>
      </c>
      <c r="I846" s="8">
        <f>(+'Current &amp; Proposed Revenues'!D846*0.79+'Current &amp; Proposed Revenues'!F846*2.14+'Current Revenues &amp; Distribution'!C846+'Current Revenues &amp; Distribution'!E846)*0.8</f>
        <v>2548.9593679999998</v>
      </c>
      <c r="J846" s="8">
        <f>(+'Current &amp; Proposed Revenues'!D846*0.79+'Current &amp; Proposed Revenues'!F846*2.14+'Current Revenues &amp; Distribution'!C846+'Current Revenues &amp; Distribution'!E846)*0.2</f>
        <v>637.23984199999995</v>
      </c>
      <c r="K846" s="8">
        <f t="shared" si="53"/>
        <v>12130.860929999999</v>
      </c>
    </row>
    <row r="847" spans="1:11" outlineLevel="2" x14ac:dyDescent="0.25">
      <c r="A847" s="1" t="s">
        <v>732</v>
      </c>
      <c r="B847" s="1" t="s">
        <v>755</v>
      </c>
      <c r="C847" s="8">
        <v>273.34000000000003</v>
      </c>
      <c r="D847" s="8">
        <v>1600.6826000000001</v>
      </c>
      <c r="E847" s="8">
        <v>256.8</v>
      </c>
      <c r="F847" s="8">
        <v>1260.24</v>
      </c>
      <c r="G847" s="8">
        <v>3391.0626000000002</v>
      </c>
      <c r="H847" s="8">
        <f>+'Current &amp; Proposed Revenues'!D847*1.08+'Current &amp; Proposed Revenues'!F847*8.54</f>
        <v>1932.1784</v>
      </c>
      <c r="I847" s="8">
        <f>(+'Current &amp; Proposed Revenues'!D847*0.79+'Current &amp; Proposed Revenues'!F847*2.14+'Current Revenues &amp; Distribution'!C847+'Current Revenues &amp; Distribution'!E847)*0.8</f>
        <v>1167.10736</v>
      </c>
      <c r="J847" s="8">
        <f>(+'Current &amp; Proposed Revenues'!D847*0.79+'Current &amp; Proposed Revenues'!F847*2.14+'Current Revenues &amp; Distribution'!C847+'Current Revenues &amp; Distribution'!E847)*0.2</f>
        <v>291.77683999999999</v>
      </c>
      <c r="K847" s="8">
        <f t="shared" si="53"/>
        <v>3391.0625999999997</v>
      </c>
    </row>
    <row r="848" spans="1:11" outlineLevel="2" x14ac:dyDescent="0.25">
      <c r="A848" s="1" t="s">
        <v>732</v>
      </c>
      <c r="B848" s="1" t="s">
        <v>756</v>
      </c>
      <c r="C848" s="8">
        <v>45.290700000000001</v>
      </c>
      <c r="D848" s="8">
        <v>4530.9726000000001</v>
      </c>
      <c r="E848" s="8">
        <v>0</v>
      </c>
      <c r="F848" s="8">
        <v>16391.984399999998</v>
      </c>
      <c r="G848" s="8">
        <v>20968.247699999996</v>
      </c>
      <c r="H848" s="8">
        <f>+'Current &amp; Proposed Revenues'!D848*1.08+'Current &amp; Proposed Revenues'!F848*8.54</f>
        <v>15724.266599999999</v>
      </c>
      <c r="I848" s="8">
        <f>(+'Current &amp; Proposed Revenues'!D848*0.79+'Current &amp; Proposed Revenues'!F848*2.14+'Current Revenues &amp; Distribution'!C848+'Current Revenues &amp; Distribution'!E848)*0.8</f>
        <v>4195.1848799999998</v>
      </c>
      <c r="J848" s="8">
        <f>(+'Current &amp; Proposed Revenues'!D848*0.79+'Current &amp; Proposed Revenues'!F848*2.14+'Current Revenues &amp; Distribution'!C848+'Current Revenues &amp; Distribution'!E848)*0.2</f>
        <v>1048.7962199999999</v>
      </c>
      <c r="K848" s="8">
        <f t="shared" si="53"/>
        <v>20968.2477</v>
      </c>
    </row>
    <row r="849" spans="1:11" outlineLevel="1" x14ac:dyDescent="0.25">
      <c r="A849" s="23" t="s">
        <v>1231</v>
      </c>
      <c r="B849" s="22"/>
      <c r="C849" s="8">
        <f t="shared" ref="C849:K849" si="55">SUBTOTAL(9,C825:C848)</f>
        <v>2576.7746000000002</v>
      </c>
      <c r="D849" s="8">
        <f t="shared" si="55"/>
        <v>57452.993620000016</v>
      </c>
      <c r="E849" s="8">
        <f t="shared" si="55"/>
        <v>5054.1642600000014</v>
      </c>
      <c r="F849" s="8">
        <f t="shared" si="55"/>
        <v>202623.43776</v>
      </c>
      <c r="G849" s="8">
        <f t="shared" si="55"/>
        <v>267707.37024000002</v>
      </c>
      <c r="H849" s="8">
        <f t="shared" si="55"/>
        <v>195204.26936000001</v>
      </c>
      <c r="I849" s="8">
        <f t="shared" si="55"/>
        <v>58002.480704000009</v>
      </c>
      <c r="J849" s="8">
        <f t="shared" si="55"/>
        <v>14500.620176000002</v>
      </c>
      <c r="K849" s="8">
        <f t="shared" si="55"/>
        <v>267707.37023999996</v>
      </c>
    </row>
    <row r="850" spans="1:11" outlineLevel="2" x14ac:dyDescent="0.25">
      <c r="A850" s="1" t="s">
        <v>757</v>
      </c>
      <c r="B850" s="1" t="s">
        <v>758</v>
      </c>
      <c r="C850" s="8">
        <v>3639.8854999999999</v>
      </c>
      <c r="D850" s="8">
        <v>9551.4550999999992</v>
      </c>
      <c r="E850" s="8">
        <v>2081.4924000000001</v>
      </c>
      <c r="F850" s="8">
        <v>36435.108359999998</v>
      </c>
      <c r="G850" s="8">
        <v>51707.941359999997</v>
      </c>
      <c r="H850" s="8">
        <f>+'Current &amp; Proposed Revenues'!D850*1.08+'Current &amp; Proposed Revenues'!F850*8.54</f>
        <v>34650.788979999998</v>
      </c>
      <c r="I850" s="8">
        <f>(+'Current &amp; Proposed Revenues'!D850*0.79+'Current &amp; Proposed Revenues'!F850*2.14+'Current Revenues &amp; Distribution'!C850+'Current Revenues &amp; Distribution'!E850)*0.8</f>
        <v>13645.721904</v>
      </c>
      <c r="J850" s="8">
        <f>(+'Current &amp; Proposed Revenues'!D850*0.79+'Current &amp; Proposed Revenues'!F850*2.14+'Current Revenues &amp; Distribution'!C850+'Current Revenues &amp; Distribution'!E850)*0.2</f>
        <v>3411.430476</v>
      </c>
      <c r="K850" s="8">
        <f t="shared" si="53"/>
        <v>51707.941359999997</v>
      </c>
    </row>
    <row r="851" spans="1:11" outlineLevel="2" x14ac:dyDescent="0.25">
      <c r="A851" s="1" t="s">
        <v>757</v>
      </c>
      <c r="B851" s="1" t="s">
        <v>759</v>
      </c>
      <c r="C851" s="8">
        <v>456.18550000000005</v>
      </c>
      <c r="D851" s="8">
        <v>3497.6106000000004</v>
      </c>
      <c r="E851" s="8">
        <v>169.68060000000003</v>
      </c>
      <c r="F851" s="8">
        <v>7544.2451999999994</v>
      </c>
      <c r="G851" s="8">
        <v>11667.7219</v>
      </c>
      <c r="H851" s="8">
        <f>+'Current &amp; Proposed Revenues'!D851*1.08+'Current &amp; Proposed Revenues'!F851*8.54</f>
        <v>8052.5809999999992</v>
      </c>
      <c r="I851" s="8">
        <f>(+'Current &amp; Proposed Revenues'!D851*0.79+'Current &amp; Proposed Revenues'!F851*2.14+'Current Revenues &amp; Distribution'!C851+'Current Revenues &amp; Distribution'!E851)*0.8</f>
        <v>2892.1127200000005</v>
      </c>
      <c r="J851" s="8">
        <f>(+'Current &amp; Proposed Revenues'!D851*0.79+'Current &amp; Proposed Revenues'!F851*2.14+'Current Revenues &amp; Distribution'!C851+'Current Revenues &amp; Distribution'!E851)*0.2</f>
        <v>723.02818000000013</v>
      </c>
      <c r="K851" s="8">
        <f t="shared" si="53"/>
        <v>11667.721899999999</v>
      </c>
    </row>
    <row r="852" spans="1:11" outlineLevel="2" x14ac:dyDescent="0.25">
      <c r="A852" s="1" t="s">
        <v>757</v>
      </c>
      <c r="B852" s="1" t="s">
        <v>760</v>
      </c>
      <c r="C852" s="8">
        <v>1353.0804000000001</v>
      </c>
      <c r="D852" s="8">
        <v>2190.8359</v>
      </c>
      <c r="E852" s="8">
        <v>1587.4092000000001</v>
      </c>
      <c r="F852" s="8">
        <v>14275.849200000001</v>
      </c>
      <c r="G852" s="8">
        <v>19407.1747</v>
      </c>
      <c r="H852" s="8">
        <f>+'Current &amp; Proposed Revenues'!D852*1.08+'Current &amp; Proposed Revenues'!F852*8.54</f>
        <v>12680.628199999999</v>
      </c>
      <c r="I852" s="8">
        <f>(+'Current &amp; Proposed Revenues'!D852*0.79+'Current &amp; Proposed Revenues'!F852*2.14+'Current Revenues &amp; Distribution'!C852+'Current Revenues &amp; Distribution'!E852)*0.8</f>
        <v>5381.2372000000005</v>
      </c>
      <c r="J852" s="8">
        <f>(+'Current &amp; Proposed Revenues'!D852*0.79+'Current &amp; Proposed Revenues'!F852*2.14+'Current Revenues &amp; Distribution'!C852+'Current Revenues &amp; Distribution'!E852)*0.2</f>
        <v>1345.3093000000001</v>
      </c>
      <c r="K852" s="8">
        <f t="shared" si="53"/>
        <v>19407.1747</v>
      </c>
    </row>
    <row r="853" spans="1:11" outlineLevel="2" x14ac:dyDescent="0.25">
      <c r="A853" s="1" t="s">
        <v>757</v>
      </c>
      <c r="B853" s="1" t="s">
        <v>761</v>
      </c>
      <c r="C853" s="8">
        <v>2257.8832000000002</v>
      </c>
      <c r="D853" s="8">
        <v>4617.7406000000001</v>
      </c>
      <c r="E853" s="8">
        <v>119.51900000000001</v>
      </c>
      <c r="F853" s="8">
        <v>9236.9184000000005</v>
      </c>
      <c r="G853" s="8">
        <v>16232.0612</v>
      </c>
      <c r="H853" s="8">
        <f>+'Current &amp; Proposed Revenues'!D853*1.08+'Current &amp; Proposed Revenues'!F853*8.54</f>
        <v>10053.0056</v>
      </c>
      <c r="I853" s="8">
        <f>(+'Current &amp; Proposed Revenues'!D853*0.79+'Current &amp; Proposed Revenues'!F853*2.14+'Current Revenues &amp; Distribution'!C853+'Current Revenues &amp; Distribution'!E853)*0.8</f>
        <v>4943.2444800000012</v>
      </c>
      <c r="J853" s="8">
        <f>(+'Current &amp; Proposed Revenues'!D853*0.79+'Current &amp; Proposed Revenues'!F853*2.14+'Current Revenues &amp; Distribution'!C853+'Current Revenues &amp; Distribution'!E853)*0.2</f>
        <v>1235.8111200000003</v>
      </c>
      <c r="K853" s="8">
        <f t="shared" si="53"/>
        <v>16232.061200000002</v>
      </c>
    </row>
    <row r="854" spans="1:11" outlineLevel="2" x14ac:dyDescent="0.25">
      <c r="A854" s="1" t="s">
        <v>757</v>
      </c>
      <c r="B854" s="1" t="s">
        <v>762</v>
      </c>
      <c r="C854" s="8">
        <v>85.446399999999997</v>
      </c>
      <c r="D854" s="8">
        <v>193.54500000000002</v>
      </c>
      <c r="E854" s="8">
        <v>85.600000000000009</v>
      </c>
      <c r="F854" s="8">
        <v>4970.2583999999997</v>
      </c>
      <c r="G854" s="8">
        <v>5334.8498</v>
      </c>
      <c r="H854" s="8">
        <f>+'Current &amp; Proposed Revenues'!D854*1.08+'Current &amp; Proposed Revenues'!F854*8.54</f>
        <v>4086.1251999999999</v>
      </c>
      <c r="I854" s="8">
        <f>(+'Current &amp; Proposed Revenues'!D854*0.79+'Current &amp; Proposed Revenues'!F854*2.14+'Current Revenues &amp; Distribution'!C854+'Current Revenues &amp; Distribution'!E854)*0.8</f>
        <v>998.97968000000003</v>
      </c>
      <c r="J854" s="8">
        <f>(+'Current &amp; Proposed Revenues'!D854*0.79+'Current &amp; Proposed Revenues'!F854*2.14+'Current Revenues &amp; Distribution'!C854+'Current Revenues &amp; Distribution'!E854)*0.2</f>
        <v>249.74492000000001</v>
      </c>
      <c r="K854" s="8">
        <f t="shared" si="53"/>
        <v>5334.8498</v>
      </c>
    </row>
    <row r="855" spans="1:11" outlineLevel="2" x14ac:dyDescent="0.25">
      <c r="A855" s="1" t="s">
        <v>757</v>
      </c>
      <c r="B855" s="1" t="s">
        <v>763</v>
      </c>
      <c r="C855" s="8">
        <v>4060.5526</v>
      </c>
      <c r="D855" s="8">
        <v>2503.0884999999998</v>
      </c>
      <c r="E855" s="8">
        <v>477.32700000000006</v>
      </c>
      <c r="F855" s="8">
        <v>7301.2752</v>
      </c>
      <c r="G855" s="8">
        <v>14342.2433</v>
      </c>
      <c r="H855" s="8">
        <f>+'Current &amp; Proposed Revenues'!D855*1.08+'Current &amp; Proposed Revenues'!F855*8.54</f>
        <v>7283.9195999999993</v>
      </c>
      <c r="I855" s="8">
        <f>(+'Current &amp; Proposed Revenues'!D855*0.79+'Current &amp; Proposed Revenues'!F855*2.14+'Current Revenues &amp; Distribution'!C855+'Current Revenues &amp; Distribution'!E855)*0.8</f>
        <v>5646.6589600000007</v>
      </c>
      <c r="J855" s="8">
        <f>(+'Current &amp; Proposed Revenues'!D855*0.79+'Current &amp; Proposed Revenues'!F855*2.14+'Current Revenues &amp; Distribution'!C855+'Current Revenues &amp; Distribution'!E855)*0.2</f>
        <v>1411.6647400000002</v>
      </c>
      <c r="K855" s="8">
        <f t="shared" si="53"/>
        <v>14342.2433</v>
      </c>
    </row>
    <row r="856" spans="1:11" outlineLevel="2" x14ac:dyDescent="0.25">
      <c r="A856" s="1" t="s">
        <v>757</v>
      </c>
      <c r="B856" s="1" t="s">
        <v>764</v>
      </c>
      <c r="C856" s="8">
        <v>935.94460000000004</v>
      </c>
      <c r="D856" s="8">
        <v>704.99</v>
      </c>
      <c r="E856" s="8">
        <v>485.56600000000003</v>
      </c>
      <c r="F856" s="8">
        <v>5801.91</v>
      </c>
      <c r="G856" s="8">
        <v>7928.4106000000002</v>
      </c>
      <c r="H856" s="8">
        <f>+'Current &amp; Proposed Revenues'!D856*1.08+'Current &amp; Proposed Revenues'!F856*8.54</f>
        <v>5046.5149999999994</v>
      </c>
      <c r="I856" s="8">
        <f>(+'Current &amp; Proposed Revenues'!D856*0.79+'Current &amp; Proposed Revenues'!F856*2.14+'Current Revenues &amp; Distribution'!C856+'Current Revenues &amp; Distribution'!E856)*0.8</f>
        <v>2305.5164799999998</v>
      </c>
      <c r="J856" s="8">
        <f>(+'Current &amp; Proposed Revenues'!D856*0.79+'Current &amp; Proposed Revenues'!F856*2.14+'Current Revenues &amp; Distribution'!C856+'Current Revenues &amp; Distribution'!E856)*0.2</f>
        <v>576.37911999999994</v>
      </c>
      <c r="K856" s="8">
        <f t="shared" si="53"/>
        <v>7928.4105999999992</v>
      </c>
    </row>
    <row r="857" spans="1:11" outlineLevel="2" x14ac:dyDescent="0.25">
      <c r="A857" s="1" t="s">
        <v>757</v>
      </c>
      <c r="B857" s="1" t="s">
        <v>765</v>
      </c>
      <c r="C857" s="8">
        <v>30104.0481</v>
      </c>
      <c r="D857" s="8">
        <v>9351.5521000000008</v>
      </c>
      <c r="E857" s="8">
        <v>1824.4356</v>
      </c>
      <c r="F857" s="8">
        <v>22365.628799999999</v>
      </c>
      <c r="G857" s="8">
        <v>63645.664599999996</v>
      </c>
      <c r="H857" s="8">
        <f>+'Current &amp; Proposed Revenues'!D857*1.08+'Current &amp; Proposed Revenues'!F857*8.54</f>
        <v>23285.022799999999</v>
      </c>
      <c r="I857" s="8">
        <f>(+'Current &amp; Proposed Revenues'!D857*0.79+'Current &amp; Proposed Revenues'!F857*2.14+'Current Revenues &amp; Distribution'!C857+'Current Revenues &amp; Distribution'!E857)*0.8</f>
        <v>32288.513439999999</v>
      </c>
      <c r="J857" s="8">
        <f>(+'Current &amp; Proposed Revenues'!D857*0.79+'Current &amp; Proposed Revenues'!F857*2.14+'Current Revenues &amp; Distribution'!C857+'Current Revenues &amp; Distribution'!E857)*0.2</f>
        <v>8072.1283599999997</v>
      </c>
      <c r="K857" s="8">
        <f t="shared" si="53"/>
        <v>63645.664600000004</v>
      </c>
    </row>
    <row r="858" spans="1:11" outlineLevel="2" x14ac:dyDescent="0.25">
      <c r="A858" s="1" t="s">
        <v>757</v>
      </c>
      <c r="B858" s="1" t="s">
        <v>766</v>
      </c>
      <c r="C858" s="8">
        <v>22611.048200000001</v>
      </c>
      <c r="D858" s="8">
        <v>598.40000000000009</v>
      </c>
      <c r="E858" s="8">
        <v>0</v>
      </c>
      <c r="F858" s="8">
        <v>2048.424</v>
      </c>
      <c r="G858" s="8">
        <v>25257.872200000002</v>
      </c>
      <c r="H858" s="8">
        <f>+'Current &amp; Proposed Revenues'!D858*1.08+'Current &amp; Proposed Revenues'!F858*8.54</f>
        <v>1983.5720000000001</v>
      </c>
      <c r="I858" s="8">
        <f>(+'Current &amp; Proposed Revenues'!D858*0.79+'Current &amp; Proposed Revenues'!F858*2.14+'Current Revenues &amp; Distribution'!C858+'Current Revenues &amp; Distribution'!E858)*0.8</f>
        <v>18619.440160000002</v>
      </c>
      <c r="J858" s="8">
        <f>(+'Current &amp; Proposed Revenues'!D858*0.79+'Current &amp; Proposed Revenues'!F858*2.14+'Current Revenues &amp; Distribution'!C858+'Current Revenues &amp; Distribution'!E858)*0.2</f>
        <v>4654.8600400000005</v>
      </c>
      <c r="K858" s="8">
        <f t="shared" si="53"/>
        <v>25257.872200000002</v>
      </c>
    </row>
    <row r="859" spans="1:11" outlineLevel="2" x14ac:dyDescent="0.25">
      <c r="A859" s="1" t="s">
        <v>757</v>
      </c>
      <c r="B859" s="1" t="s">
        <v>767</v>
      </c>
      <c r="C859" s="8">
        <v>647.76050000000009</v>
      </c>
      <c r="D859" s="8">
        <v>3334.3035</v>
      </c>
      <c r="E859" s="8">
        <v>153.30960000000002</v>
      </c>
      <c r="F859" s="8">
        <v>10786.479600000001</v>
      </c>
      <c r="G859" s="8">
        <v>14921.853200000001</v>
      </c>
      <c r="H859" s="8">
        <f>+'Current &amp; Proposed Revenues'!D859*1.08+'Current &amp; Proposed Revenues'!F859*8.54</f>
        <v>10550.837799999999</v>
      </c>
      <c r="I859" s="8">
        <f>(+'Current &amp; Proposed Revenues'!D859*0.79+'Current &amp; Proposed Revenues'!F859*2.14+'Current Revenues &amp; Distribution'!C859+'Current Revenues &amp; Distribution'!E859)*0.8</f>
        <v>3496.8123200000005</v>
      </c>
      <c r="J859" s="8">
        <f>(+'Current &amp; Proposed Revenues'!D859*0.79+'Current &amp; Proposed Revenues'!F859*2.14+'Current Revenues &amp; Distribution'!C859+'Current Revenues &amp; Distribution'!E859)*0.2</f>
        <v>874.20308000000011</v>
      </c>
      <c r="K859" s="8">
        <f t="shared" si="53"/>
        <v>14921.8532</v>
      </c>
    </row>
    <row r="860" spans="1:11" outlineLevel="2" x14ac:dyDescent="0.25">
      <c r="A860" s="1" t="s">
        <v>757</v>
      </c>
      <c r="B860" s="1" t="s">
        <v>768</v>
      </c>
      <c r="C860" s="8">
        <v>2708.4044000000004</v>
      </c>
      <c r="D860" s="8">
        <v>1952.9344999999998</v>
      </c>
      <c r="E860" s="8">
        <v>337.02860000000004</v>
      </c>
      <c r="F860" s="8">
        <v>7036.6247999999996</v>
      </c>
      <c r="G860" s="8">
        <v>12034.9923</v>
      </c>
      <c r="H860" s="8">
        <f>+'Current &amp; Proposed Revenues'!D860*1.08+'Current &amp; Proposed Revenues'!F860*8.54</f>
        <v>6754.5623999999998</v>
      </c>
      <c r="I860" s="8">
        <f>(+'Current &amp; Proposed Revenues'!D860*0.79+'Current &amp; Proposed Revenues'!F860*2.14+'Current Revenues &amp; Distribution'!C860+'Current Revenues &amp; Distribution'!E860)*0.8</f>
        <v>4224.3439200000003</v>
      </c>
      <c r="J860" s="8">
        <f>(+'Current &amp; Proposed Revenues'!D860*0.79+'Current &amp; Proposed Revenues'!F860*2.14+'Current Revenues &amp; Distribution'!C860+'Current Revenues &amp; Distribution'!E860)*0.2</f>
        <v>1056.0859800000001</v>
      </c>
      <c r="K860" s="8">
        <f t="shared" si="53"/>
        <v>12034.9923</v>
      </c>
    </row>
    <row r="861" spans="1:11" outlineLevel="2" x14ac:dyDescent="0.25">
      <c r="A861" s="1" t="s">
        <v>757</v>
      </c>
      <c r="B861" s="1" t="s">
        <v>769</v>
      </c>
      <c r="C861" s="8">
        <v>3672.0622000000003</v>
      </c>
      <c r="D861" s="8">
        <v>6059.8659000000007</v>
      </c>
      <c r="E861" s="8">
        <v>482.99799999999999</v>
      </c>
      <c r="F861" s="8">
        <v>9022.3571999999986</v>
      </c>
      <c r="G861" s="8">
        <v>19237.283299999999</v>
      </c>
      <c r="H861" s="8">
        <f>+'Current &amp; Proposed Revenues'!D861*1.08+'Current &amp; Proposed Revenues'!F861*8.54</f>
        <v>10714.322199999999</v>
      </c>
      <c r="I861" s="8">
        <f>(+'Current &amp; Proposed Revenues'!D861*0.79+'Current &amp; Proposed Revenues'!F861*2.14+'Current Revenues &amp; Distribution'!C861+'Current Revenues &amp; Distribution'!E861)*0.8</f>
        <v>6818.3688800000009</v>
      </c>
      <c r="J861" s="8">
        <f>(+'Current &amp; Proposed Revenues'!D861*0.79+'Current &amp; Proposed Revenues'!F861*2.14+'Current Revenues &amp; Distribution'!C861+'Current Revenues &amp; Distribution'!E861)*0.2</f>
        <v>1704.5922200000002</v>
      </c>
      <c r="K861" s="8">
        <f t="shared" si="53"/>
        <v>19237.283299999999</v>
      </c>
    </row>
    <row r="862" spans="1:11" outlineLevel="2" x14ac:dyDescent="0.25">
      <c r="A862" s="1" t="s">
        <v>757</v>
      </c>
      <c r="B862" s="1" t="s">
        <v>770</v>
      </c>
      <c r="C862" s="8">
        <v>11097.801500000001</v>
      </c>
      <c r="D862" s="8">
        <v>1361.6031</v>
      </c>
      <c r="E862" s="8">
        <v>0</v>
      </c>
      <c r="F862" s="8">
        <v>1687.44</v>
      </c>
      <c r="G862" s="8">
        <v>14146.844600000002</v>
      </c>
      <c r="H862" s="8">
        <f>+'Current &amp; Proposed Revenues'!D862*1.08+'Current &amp; Proposed Revenues'!F862*8.54</f>
        <v>2135.7003999999997</v>
      </c>
      <c r="I862" s="8">
        <f>(+'Current &amp; Proposed Revenues'!D862*0.79+'Current &amp; Proposed Revenues'!F862*2.14+'Current Revenues &amp; Distribution'!C862+'Current Revenues &amp; Distribution'!E862)*0.8</f>
        <v>9608.9153600000009</v>
      </c>
      <c r="J862" s="8">
        <f>(+'Current &amp; Proposed Revenues'!D862*0.79+'Current &amp; Proposed Revenues'!F862*2.14+'Current Revenues &amp; Distribution'!C862+'Current Revenues &amp; Distribution'!E862)*0.2</f>
        <v>2402.2288400000002</v>
      </c>
      <c r="K862" s="8">
        <f t="shared" si="53"/>
        <v>14146.8446</v>
      </c>
    </row>
    <row r="863" spans="1:11" outlineLevel="2" x14ac:dyDescent="0.25">
      <c r="A863" s="1" t="s">
        <v>757</v>
      </c>
      <c r="B863" s="1" t="s">
        <v>771</v>
      </c>
      <c r="C863" s="8">
        <v>4946.5375999999997</v>
      </c>
      <c r="D863" s="8">
        <v>3056.7581000000005</v>
      </c>
      <c r="E863" s="8">
        <v>111.922</v>
      </c>
      <c r="F863" s="8">
        <v>9499.0055999999986</v>
      </c>
      <c r="G863" s="8">
        <v>17614.223299999998</v>
      </c>
      <c r="H863" s="8">
        <f>+'Current &amp; Proposed Revenues'!D863*1.08+'Current &amp; Proposed Revenues'!F863*8.54</f>
        <v>9361.0471999999991</v>
      </c>
      <c r="I863" s="8">
        <f>(+'Current &amp; Proposed Revenues'!D863*0.79+'Current &amp; Proposed Revenues'!F863*2.14+'Current Revenues &amp; Distribution'!C863+'Current Revenues &amp; Distribution'!E863)*0.8</f>
        <v>6602.5408800000005</v>
      </c>
      <c r="J863" s="8">
        <f>(+'Current &amp; Proposed Revenues'!D863*0.79+'Current &amp; Proposed Revenues'!F863*2.14+'Current Revenues &amp; Distribution'!C863+'Current Revenues &amp; Distribution'!E863)*0.2</f>
        <v>1650.6352200000001</v>
      </c>
      <c r="K863" s="8">
        <f t="shared" si="53"/>
        <v>17614.223299999998</v>
      </c>
    </row>
    <row r="864" spans="1:11" outlineLevel="2" x14ac:dyDescent="0.25">
      <c r="A864" s="1" t="s">
        <v>757</v>
      </c>
      <c r="B864" s="1" t="s">
        <v>772</v>
      </c>
      <c r="C864" s="8">
        <v>11666.3092</v>
      </c>
      <c r="D864" s="8">
        <v>2654.5921600000001</v>
      </c>
      <c r="E864" s="8">
        <v>272.59320000000002</v>
      </c>
      <c r="F864" s="8">
        <v>3085.4519999999998</v>
      </c>
      <c r="G864" s="8">
        <v>17678.94656</v>
      </c>
      <c r="H864" s="8">
        <f>+'Current &amp; Proposed Revenues'!D864*1.08+'Current &amp; Proposed Revenues'!F864*8.54</f>
        <v>4000.3394399999997</v>
      </c>
      <c r="I864" s="8">
        <f>(+'Current &amp; Proposed Revenues'!D864*0.79+'Current &amp; Proposed Revenues'!F864*2.14+'Current Revenues &amp; Distribution'!C864+'Current Revenues &amp; Distribution'!E864)*0.8</f>
        <v>10942.885695999999</v>
      </c>
      <c r="J864" s="8">
        <f>(+'Current &amp; Proposed Revenues'!D864*0.79+'Current &amp; Proposed Revenues'!F864*2.14+'Current Revenues &amp; Distribution'!C864+'Current Revenues &amp; Distribution'!E864)*0.2</f>
        <v>2735.7214239999998</v>
      </c>
      <c r="K864" s="8">
        <f t="shared" si="53"/>
        <v>17678.94656</v>
      </c>
    </row>
    <row r="865" spans="1:11" outlineLevel="2" x14ac:dyDescent="0.25">
      <c r="A865" s="1" t="s">
        <v>757</v>
      </c>
      <c r="B865" s="1" t="s">
        <v>773</v>
      </c>
      <c r="C865" s="8">
        <v>2594.9762000000001</v>
      </c>
      <c r="D865" s="8">
        <v>4361.9059000000007</v>
      </c>
      <c r="E865" s="8">
        <v>190.31020000000004</v>
      </c>
      <c r="F865" s="8">
        <v>10939.9512</v>
      </c>
      <c r="G865" s="8">
        <v>18087.143499999998</v>
      </c>
      <c r="H865" s="8">
        <f>+'Current &amp; Proposed Revenues'!D865*1.08+'Current &amp; Proposed Revenues'!F865*8.54</f>
        <v>11267.039199999999</v>
      </c>
      <c r="I865" s="8">
        <f>(+'Current &amp; Proposed Revenues'!D865*0.79+'Current &amp; Proposed Revenues'!F865*2.14+'Current Revenues &amp; Distribution'!C865+'Current Revenues &amp; Distribution'!E865)*0.8</f>
        <v>5456.0834400000003</v>
      </c>
      <c r="J865" s="8">
        <f>(+'Current &amp; Proposed Revenues'!D865*0.79+'Current &amp; Proposed Revenues'!F865*2.14+'Current Revenues &amp; Distribution'!C865+'Current Revenues &amp; Distribution'!E865)*0.2</f>
        <v>1364.0208600000001</v>
      </c>
      <c r="K865" s="8">
        <f t="shared" si="53"/>
        <v>18087.143500000002</v>
      </c>
    </row>
    <row r="866" spans="1:11" outlineLevel="2" x14ac:dyDescent="0.25">
      <c r="A866" s="1" t="s">
        <v>757</v>
      </c>
      <c r="B866" s="1" t="s">
        <v>774</v>
      </c>
      <c r="C866" s="8">
        <v>3408.8579000000004</v>
      </c>
      <c r="D866" s="8">
        <v>5114.8239999999996</v>
      </c>
      <c r="E866" s="8">
        <v>758.63</v>
      </c>
      <c r="F866" s="8">
        <v>26096.045999999998</v>
      </c>
      <c r="G866" s="8">
        <v>35378.357899999995</v>
      </c>
      <c r="H866" s="8">
        <f>+'Current &amp; Proposed Revenues'!D866*1.08+'Current &amp; Proposed Revenues'!F866*8.54</f>
        <v>23821.078999999994</v>
      </c>
      <c r="I866" s="8">
        <f>(+'Current &amp; Proposed Revenues'!D866*0.79+'Current &amp; Proposed Revenues'!F866*2.14+'Current Revenues &amp; Distribution'!C866+'Current Revenues &amp; Distribution'!E866)*0.8</f>
        <v>9245.8231199999991</v>
      </c>
      <c r="J866" s="8">
        <f>(+'Current &amp; Proposed Revenues'!D866*0.79+'Current &amp; Proposed Revenues'!F866*2.14+'Current Revenues &amp; Distribution'!C866+'Current Revenues &amp; Distribution'!E866)*0.2</f>
        <v>2311.4557799999998</v>
      </c>
      <c r="K866" s="8">
        <f t="shared" si="53"/>
        <v>35378.357899999988</v>
      </c>
    </row>
    <row r="867" spans="1:11" outlineLevel="2" x14ac:dyDescent="0.25">
      <c r="A867" s="1" t="s">
        <v>757</v>
      </c>
      <c r="B867" s="1" t="s">
        <v>775</v>
      </c>
      <c r="C867" s="8">
        <v>1228.0629000000001</v>
      </c>
      <c r="D867" s="8">
        <v>1677.0908000000002</v>
      </c>
      <c r="E867" s="8">
        <v>2665.1132000000002</v>
      </c>
      <c r="F867" s="8">
        <v>18610.861199999999</v>
      </c>
      <c r="G867" s="8">
        <v>24181.128100000002</v>
      </c>
      <c r="H867" s="8">
        <f>+'Current &amp; Proposed Revenues'!D867*1.08+'Current &amp; Proposed Revenues'!F867*8.54</f>
        <v>15850.305799999998</v>
      </c>
      <c r="I867" s="8">
        <f>(+'Current &amp; Proposed Revenues'!D867*0.79+'Current &amp; Proposed Revenues'!F867*2.14+'Current Revenues &amp; Distribution'!C867+'Current Revenues &amp; Distribution'!E867)*0.8</f>
        <v>6664.6578399999999</v>
      </c>
      <c r="J867" s="8">
        <f>(+'Current &amp; Proposed Revenues'!D867*0.79+'Current &amp; Proposed Revenues'!F867*2.14+'Current Revenues &amp; Distribution'!C867+'Current Revenues &amp; Distribution'!E867)*0.2</f>
        <v>1666.16446</v>
      </c>
      <c r="K867" s="8">
        <f t="shared" si="53"/>
        <v>24181.128099999998</v>
      </c>
    </row>
    <row r="868" spans="1:11" outlineLevel="2" x14ac:dyDescent="0.25">
      <c r="A868" s="1" t="s">
        <v>757</v>
      </c>
      <c r="B868" s="1" t="s">
        <v>776</v>
      </c>
      <c r="C868" s="8">
        <v>707.05000000000007</v>
      </c>
      <c r="D868" s="8">
        <v>1864.1843000000001</v>
      </c>
      <c r="E868" s="8">
        <v>0</v>
      </c>
      <c r="F868" s="8">
        <v>3220.1268</v>
      </c>
      <c r="G868" s="8">
        <v>5791.3611000000001</v>
      </c>
      <c r="H868" s="8">
        <f>+'Current &amp; Proposed Revenues'!D868*1.08+'Current &amp; Proposed Revenues'!F868*8.54</f>
        <v>3651.5365999999999</v>
      </c>
      <c r="I868" s="8">
        <f>(+'Current &amp; Proposed Revenues'!D868*0.79+'Current &amp; Proposed Revenues'!F868*2.14+'Current Revenues &amp; Distribution'!C868+'Current Revenues &amp; Distribution'!E868)*0.8</f>
        <v>1711.8596000000002</v>
      </c>
      <c r="J868" s="8">
        <f>(+'Current &amp; Proposed Revenues'!D868*0.79+'Current &amp; Proposed Revenues'!F868*2.14+'Current Revenues &amp; Distribution'!C868+'Current Revenues &amp; Distribution'!E868)*0.2</f>
        <v>427.96490000000006</v>
      </c>
      <c r="K868" s="8">
        <f t="shared" si="53"/>
        <v>5791.3611000000001</v>
      </c>
    </row>
    <row r="869" spans="1:11" outlineLevel="2" x14ac:dyDescent="0.25">
      <c r="A869" s="1" t="s">
        <v>757</v>
      </c>
      <c r="B869" s="1" t="s">
        <v>777</v>
      </c>
      <c r="C869" s="8">
        <v>171.95140000000001</v>
      </c>
      <c r="D869" s="8">
        <v>229.18720000000002</v>
      </c>
      <c r="E869" s="8">
        <v>0</v>
      </c>
      <c r="F869" s="8">
        <v>0</v>
      </c>
      <c r="G869" s="8">
        <v>401.1386</v>
      </c>
      <c r="H869" s="8">
        <f>+'Current &amp; Proposed Revenues'!D869*1.08+'Current &amp; Proposed Revenues'!F869*8.54</f>
        <v>132.3648</v>
      </c>
      <c r="I869" s="8">
        <f>(+'Current &amp; Proposed Revenues'!D869*0.79+'Current &amp; Proposed Revenues'!F869*2.14+'Current Revenues &amp; Distribution'!C869+'Current Revenues &amp; Distribution'!E869)*0.8</f>
        <v>215.01904000000002</v>
      </c>
      <c r="J869" s="8">
        <f>(+'Current &amp; Proposed Revenues'!D869*0.79+'Current &amp; Proposed Revenues'!F869*2.14+'Current Revenues &amp; Distribution'!C869+'Current Revenues &amp; Distribution'!E869)*0.2</f>
        <v>53.754760000000005</v>
      </c>
      <c r="K869" s="8">
        <f t="shared" si="53"/>
        <v>401.1386</v>
      </c>
    </row>
    <row r="870" spans="1:11" outlineLevel="1" x14ac:dyDescent="0.25">
      <c r="A870" s="23" t="s">
        <v>1230</v>
      </c>
      <c r="B870" s="22"/>
      <c r="C870" s="8">
        <f t="shared" ref="C870:K870" si="56">SUBTOTAL(9,C850:C869)</f>
        <v>108353.84830000003</v>
      </c>
      <c r="D870" s="8">
        <f t="shared" si="56"/>
        <v>64876.467259999998</v>
      </c>
      <c r="E870" s="8">
        <f t="shared" si="56"/>
        <v>11802.934599999997</v>
      </c>
      <c r="F870" s="8">
        <f t="shared" si="56"/>
        <v>209963.96196000002</v>
      </c>
      <c r="G870" s="8">
        <f t="shared" si="56"/>
        <v>394997.2121200001</v>
      </c>
      <c r="H870" s="8">
        <f t="shared" si="56"/>
        <v>205361.29321999999</v>
      </c>
      <c r="I870" s="8">
        <f t="shared" si="56"/>
        <v>151708.73511999997</v>
      </c>
      <c r="J870" s="8">
        <f t="shared" si="56"/>
        <v>37927.183779999992</v>
      </c>
      <c r="K870" s="8">
        <f t="shared" si="56"/>
        <v>394997.21212000004</v>
      </c>
    </row>
    <row r="871" spans="1:11" outlineLevel="2" x14ac:dyDescent="0.25">
      <c r="A871" s="1" t="s">
        <v>778</v>
      </c>
      <c r="B871" s="1" t="s">
        <v>779</v>
      </c>
      <c r="C871" s="8">
        <v>0</v>
      </c>
      <c r="D871" s="8">
        <v>2884.9612000000002</v>
      </c>
      <c r="E871" s="8">
        <v>0</v>
      </c>
      <c r="F871" s="8">
        <v>10441.088400000001</v>
      </c>
      <c r="G871" s="8">
        <v>13326.0496</v>
      </c>
      <c r="H871" s="8">
        <f>+'Current &amp; Proposed Revenues'!D871*1.08+'Current &amp; Proposed Revenues'!F871*8.54</f>
        <v>10015.141</v>
      </c>
      <c r="I871" s="8">
        <f>(+'Current &amp; Proposed Revenues'!D871*0.79+'Current &amp; Proposed Revenues'!F871*2.14+'Current Revenues &amp; Distribution'!C871+'Current Revenues &amp; Distribution'!E871)*0.8</f>
        <v>2648.7268800000002</v>
      </c>
      <c r="J871" s="8">
        <f>(+'Current &amp; Proposed Revenues'!D871*0.79+'Current &amp; Proposed Revenues'!F871*2.14+'Current Revenues &amp; Distribution'!C871+'Current Revenues &amp; Distribution'!E871)*0.2</f>
        <v>662.18172000000004</v>
      </c>
      <c r="K871" s="8">
        <f t="shared" si="53"/>
        <v>13326.0496</v>
      </c>
    </row>
    <row r="872" spans="1:11" outlineLevel="2" x14ac:dyDescent="0.25">
      <c r="A872" s="1" t="s">
        <v>778</v>
      </c>
      <c r="B872" s="1" t="s">
        <v>780</v>
      </c>
      <c r="C872" s="8">
        <v>23.700000000000003</v>
      </c>
      <c r="D872" s="8">
        <v>2761.2606999999998</v>
      </c>
      <c r="E872" s="8">
        <v>0</v>
      </c>
      <c r="F872" s="8">
        <v>9994.2371999999996</v>
      </c>
      <c r="G872" s="8">
        <v>12779.197899999999</v>
      </c>
      <c r="H872" s="8">
        <f>+'Current &amp; Proposed Revenues'!D872*1.08+'Current &amp; Proposed Revenues'!F872*8.54</f>
        <v>9586.3853999999992</v>
      </c>
      <c r="I872" s="8">
        <f>(+'Current &amp; Proposed Revenues'!D872*0.79+'Current &amp; Proposed Revenues'!F872*2.14+'Current Revenues &amp; Distribution'!C872+'Current Revenues &amp; Distribution'!E872)*0.8</f>
        <v>2554.25</v>
      </c>
      <c r="J872" s="8">
        <f>(+'Current &amp; Proposed Revenues'!D872*0.79+'Current &amp; Proposed Revenues'!F872*2.14+'Current Revenues &amp; Distribution'!C872+'Current Revenues &amp; Distribution'!E872)*0.2</f>
        <v>638.5625</v>
      </c>
      <c r="K872" s="8">
        <f t="shared" si="53"/>
        <v>12779.197899999999</v>
      </c>
    </row>
    <row r="873" spans="1:11" outlineLevel="2" x14ac:dyDescent="0.25">
      <c r="A873" s="1" t="s">
        <v>778</v>
      </c>
      <c r="B873" s="1" t="s">
        <v>781</v>
      </c>
      <c r="C873" s="8">
        <v>0</v>
      </c>
      <c r="D873" s="8">
        <v>156.4442</v>
      </c>
      <c r="E873" s="8">
        <v>0</v>
      </c>
      <c r="F873" s="8">
        <v>181.56</v>
      </c>
      <c r="G873" s="8">
        <v>338.00419999999997</v>
      </c>
      <c r="H873" s="8">
        <f>+'Current &amp; Proposed Revenues'!D873*1.08+'Current &amp; Proposed Revenues'!F873*8.54</f>
        <v>235.53279999999998</v>
      </c>
      <c r="I873" s="8">
        <f>(+'Current &amp; Proposed Revenues'!D873*0.79+'Current &amp; Proposed Revenues'!F873*2.14+'Current Revenues &amp; Distribution'!C873+'Current Revenues &amp; Distribution'!E873)*0.8</f>
        <v>81.977120000000014</v>
      </c>
      <c r="J873" s="8">
        <f>(+'Current &amp; Proposed Revenues'!D873*0.79+'Current &amp; Proposed Revenues'!F873*2.14+'Current Revenues &amp; Distribution'!C873+'Current Revenues &amp; Distribution'!E873)*0.2</f>
        <v>20.494280000000003</v>
      </c>
      <c r="K873" s="8">
        <f t="shared" si="53"/>
        <v>338.00419999999997</v>
      </c>
    </row>
    <row r="874" spans="1:11" outlineLevel="2" x14ac:dyDescent="0.25">
      <c r="A874" s="1" t="s">
        <v>778</v>
      </c>
      <c r="B874" s="1" t="s">
        <v>782</v>
      </c>
      <c r="C874" s="8">
        <v>0</v>
      </c>
      <c r="D874" s="8">
        <v>572.18260000000009</v>
      </c>
      <c r="E874" s="8">
        <v>0</v>
      </c>
      <c r="F874" s="8">
        <v>299.03999999999996</v>
      </c>
      <c r="G874" s="8">
        <v>871.22260000000006</v>
      </c>
      <c r="H874" s="8">
        <f>+'Current &amp; Proposed Revenues'!D874*1.08+'Current &amp; Proposed Revenues'!F874*8.54</f>
        <v>569.57839999999999</v>
      </c>
      <c r="I874" s="8">
        <f>(+'Current &amp; Proposed Revenues'!D874*0.79+'Current &amp; Proposed Revenues'!F874*2.14+'Current Revenues &amp; Distribution'!C874+'Current Revenues &amp; Distribution'!E874)*0.8</f>
        <v>241.31536000000003</v>
      </c>
      <c r="J874" s="8">
        <f>(+'Current &amp; Proposed Revenues'!D874*0.79+'Current &amp; Proposed Revenues'!F874*2.14+'Current Revenues &amp; Distribution'!C874+'Current Revenues &amp; Distribution'!E874)*0.2</f>
        <v>60.328840000000007</v>
      </c>
      <c r="K874" s="8">
        <f t="shared" si="53"/>
        <v>871.22260000000006</v>
      </c>
    </row>
    <row r="875" spans="1:11" outlineLevel="2" x14ac:dyDescent="0.25">
      <c r="A875" s="1" t="s">
        <v>778</v>
      </c>
      <c r="B875" s="1" t="s">
        <v>783</v>
      </c>
      <c r="C875" s="8">
        <v>21.330000000000002</v>
      </c>
      <c r="D875" s="8">
        <v>2439.6019999999999</v>
      </c>
      <c r="E875" s="8">
        <v>25.230599999999999</v>
      </c>
      <c r="F875" s="8">
        <v>4007.136</v>
      </c>
      <c r="G875" s="8">
        <v>6493.2986000000001</v>
      </c>
      <c r="H875" s="8">
        <f>+'Current &amp; Proposed Revenues'!D875*1.08+'Current &amp; Proposed Revenues'!F875*8.54</f>
        <v>4613.1759999999995</v>
      </c>
      <c r="I875" s="8">
        <f>(+'Current &amp; Proposed Revenues'!D875*0.79+'Current &amp; Proposed Revenues'!F875*2.14+'Current Revenues &amp; Distribution'!C875+'Current Revenues &amp; Distribution'!E875)*0.8</f>
        <v>1504.09808</v>
      </c>
      <c r="J875" s="8">
        <f>(+'Current &amp; Proposed Revenues'!D875*0.79+'Current &amp; Proposed Revenues'!F875*2.14+'Current Revenues &amp; Distribution'!C875+'Current Revenues &amp; Distribution'!E875)*0.2</f>
        <v>376.02452</v>
      </c>
      <c r="K875" s="8">
        <f t="shared" si="53"/>
        <v>6493.2985999999992</v>
      </c>
    </row>
    <row r="876" spans="1:11" outlineLevel="2" x14ac:dyDescent="0.25">
      <c r="A876" s="1" t="s">
        <v>778</v>
      </c>
      <c r="B876" s="1" t="s">
        <v>784</v>
      </c>
      <c r="C876" s="8">
        <v>15.8</v>
      </c>
      <c r="D876" s="8">
        <v>1453.0461</v>
      </c>
      <c r="E876" s="8">
        <v>0</v>
      </c>
      <c r="F876" s="8">
        <v>2125.3200000000002</v>
      </c>
      <c r="G876" s="8">
        <v>3594.1661000000004</v>
      </c>
      <c r="H876" s="8">
        <f>+'Current &amp; Proposed Revenues'!D876*1.08+'Current &amp; Proposed Revenues'!F876*8.54</f>
        <v>2538.6523999999999</v>
      </c>
      <c r="I876" s="8">
        <f>(+'Current &amp; Proposed Revenues'!D876*0.79+'Current &amp; Proposed Revenues'!F876*2.14+'Current Revenues &amp; Distribution'!C876+'Current Revenues &amp; Distribution'!E876)*0.8</f>
        <v>844.41096000000005</v>
      </c>
      <c r="J876" s="8">
        <f>(+'Current &amp; Proposed Revenues'!D876*0.79+'Current &amp; Proposed Revenues'!F876*2.14+'Current Revenues &amp; Distribution'!C876+'Current Revenues &amp; Distribution'!E876)*0.2</f>
        <v>211.10274000000001</v>
      </c>
      <c r="K876" s="8">
        <f t="shared" si="53"/>
        <v>3594.1660999999999</v>
      </c>
    </row>
    <row r="877" spans="1:11" outlineLevel="2" x14ac:dyDescent="0.25">
      <c r="A877" s="1" t="s">
        <v>778</v>
      </c>
      <c r="B877" s="1" t="s">
        <v>785</v>
      </c>
      <c r="C877" s="8">
        <v>23.700000000000003</v>
      </c>
      <c r="D877" s="8">
        <v>2828.0383999999999</v>
      </c>
      <c r="E877" s="8">
        <v>0</v>
      </c>
      <c r="F877" s="8">
        <v>2595.0263999999997</v>
      </c>
      <c r="G877" s="8">
        <v>5446.764799999999</v>
      </c>
      <c r="H877" s="8">
        <f>+'Current &amp; Proposed Revenues'!D877*1.08+'Current &amp; Proposed Revenues'!F877*8.54</f>
        <v>3708.3548000000001</v>
      </c>
      <c r="I877" s="8">
        <f>(+'Current &amp; Proposed Revenues'!D877*0.79+'Current &amp; Proposed Revenues'!F877*2.14+'Current Revenues &amp; Distribution'!C877+'Current Revenues &amp; Distribution'!E877)*0.8</f>
        <v>1390.7280000000001</v>
      </c>
      <c r="J877" s="8">
        <f>(+'Current &amp; Proposed Revenues'!D877*0.79+'Current &amp; Proposed Revenues'!F877*2.14+'Current Revenues &amp; Distribution'!C877+'Current Revenues &amp; Distribution'!E877)*0.2</f>
        <v>347.68200000000002</v>
      </c>
      <c r="K877" s="8">
        <f t="shared" si="53"/>
        <v>5446.7647999999999</v>
      </c>
    </row>
    <row r="878" spans="1:11" outlineLevel="2" x14ac:dyDescent="0.25">
      <c r="A878" s="1" t="s">
        <v>778</v>
      </c>
      <c r="B878" s="1" t="s">
        <v>786</v>
      </c>
      <c r="C878" s="8">
        <v>40.914099999999998</v>
      </c>
      <c r="D878" s="8">
        <v>1662.8788000000002</v>
      </c>
      <c r="E878" s="8">
        <v>0</v>
      </c>
      <c r="F878" s="8">
        <v>1381.6715999999999</v>
      </c>
      <c r="G878" s="8">
        <v>3085.4645</v>
      </c>
      <c r="H878" s="8">
        <f>+'Current &amp; Proposed Revenues'!D878*1.08+'Current &amp; Proposed Revenues'!F878*8.54</f>
        <v>2065.1990000000001</v>
      </c>
      <c r="I878" s="8">
        <f>(+'Current &amp; Proposed Revenues'!D878*0.79+'Current &amp; Proposed Revenues'!F878*2.14+'Current Revenues &amp; Distribution'!C878+'Current Revenues &amp; Distribution'!E878)*0.8</f>
        <v>816.2124</v>
      </c>
      <c r="J878" s="8">
        <f>(+'Current &amp; Proposed Revenues'!D878*0.79+'Current &amp; Proposed Revenues'!F878*2.14+'Current Revenues &amp; Distribution'!C878+'Current Revenues &amp; Distribution'!E878)*0.2</f>
        <v>204.0531</v>
      </c>
      <c r="K878" s="8">
        <f t="shared" si="53"/>
        <v>3085.4645</v>
      </c>
    </row>
    <row r="879" spans="1:11" outlineLevel="2" x14ac:dyDescent="0.25">
      <c r="A879" s="1" t="s">
        <v>778</v>
      </c>
      <c r="B879" s="1" t="s">
        <v>416</v>
      </c>
      <c r="C879" s="8">
        <v>0</v>
      </c>
      <c r="D879" s="8">
        <v>91.63000000000001</v>
      </c>
      <c r="E879" s="8">
        <v>0</v>
      </c>
      <c r="F879" s="8">
        <v>213.6</v>
      </c>
      <c r="G879" s="8">
        <v>305.23</v>
      </c>
      <c r="H879" s="8">
        <f>+'Current &amp; Proposed Revenues'!D879*1.08+'Current &amp; Proposed Revenues'!F879*8.54</f>
        <v>223.71999999999997</v>
      </c>
      <c r="I879" s="8">
        <f>(+'Current &amp; Proposed Revenues'!D879*0.79+'Current &amp; Proposed Revenues'!F879*2.14+'Current Revenues &amp; Distribution'!C879+'Current Revenues &amp; Distribution'!E879)*0.8</f>
        <v>65.208000000000013</v>
      </c>
      <c r="J879" s="8">
        <f>(+'Current &amp; Proposed Revenues'!D879*0.79+'Current &amp; Proposed Revenues'!F879*2.14+'Current Revenues &amp; Distribution'!C879+'Current Revenues &amp; Distribution'!E879)*0.2</f>
        <v>16.302000000000003</v>
      </c>
      <c r="K879" s="8">
        <f t="shared" si="53"/>
        <v>305.23</v>
      </c>
    </row>
    <row r="880" spans="1:11" outlineLevel="2" x14ac:dyDescent="0.25">
      <c r="A880" s="1" t="s">
        <v>778</v>
      </c>
      <c r="B880" s="1" t="s">
        <v>787</v>
      </c>
      <c r="C880" s="8">
        <v>0</v>
      </c>
      <c r="D880" s="8">
        <v>496.298</v>
      </c>
      <c r="E880" s="8">
        <v>0</v>
      </c>
      <c r="F880" s="8">
        <v>0</v>
      </c>
      <c r="G880" s="8">
        <v>496.298</v>
      </c>
      <c r="H880" s="8">
        <f>+'Current &amp; Proposed Revenues'!D880*1.08+'Current &amp; Proposed Revenues'!F880*8.54</f>
        <v>286.63200000000001</v>
      </c>
      <c r="I880" s="8">
        <f>(+'Current &amp; Proposed Revenues'!D880*0.79+'Current &amp; Proposed Revenues'!F880*2.14+'Current Revenues &amp; Distribution'!C880+'Current Revenues &amp; Distribution'!E880)*0.8</f>
        <v>167.7328</v>
      </c>
      <c r="J880" s="8">
        <f>(+'Current &amp; Proposed Revenues'!D880*0.79+'Current &amp; Proposed Revenues'!F880*2.14+'Current Revenues &amp; Distribution'!C880+'Current Revenues &amp; Distribution'!E880)*0.2</f>
        <v>41.933199999999999</v>
      </c>
      <c r="K880" s="8">
        <f t="shared" si="53"/>
        <v>496.298</v>
      </c>
    </row>
    <row r="881" spans="1:11" outlineLevel="2" x14ac:dyDescent="0.25">
      <c r="A881" s="1" t="s">
        <v>778</v>
      </c>
      <c r="B881" s="1" t="s">
        <v>788</v>
      </c>
      <c r="C881" s="8">
        <v>0</v>
      </c>
      <c r="D881" s="8">
        <v>1065.8626000000002</v>
      </c>
      <c r="E881" s="8">
        <v>0</v>
      </c>
      <c r="F881" s="8">
        <v>555.36</v>
      </c>
      <c r="G881" s="8">
        <v>1621.2226000000001</v>
      </c>
      <c r="H881" s="8">
        <f>+'Current &amp; Proposed Revenues'!D881*1.08+'Current &amp; Proposed Revenues'!F881*8.54</f>
        <v>1059.6584</v>
      </c>
      <c r="I881" s="8">
        <f>(+'Current &amp; Proposed Revenues'!D881*0.79+'Current &amp; Proposed Revenues'!F881*2.14+'Current Revenues &amp; Distribution'!C881+'Current Revenues &amp; Distribution'!E881)*0.8</f>
        <v>449.25136000000003</v>
      </c>
      <c r="J881" s="8">
        <f>(+'Current &amp; Proposed Revenues'!D881*0.79+'Current &amp; Proposed Revenues'!F881*2.14+'Current Revenues &amp; Distribution'!C881+'Current Revenues &amp; Distribution'!E881)*0.2</f>
        <v>112.31284000000001</v>
      </c>
      <c r="K881" s="8">
        <f t="shared" ref="K881:K948" si="57">SUM(H881:J881)</f>
        <v>1621.2226000000001</v>
      </c>
    </row>
    <row r="882" spans="1:11" outlineLevel="2" x14ac:dyDescent="0.25">
      <c r="A882" s="1" t="s">
        <v>778</v>
      </c>
      <c r="B882" s="1" t="s">
        <v>789</v>
      </c>
      <c r="C882" s="8">
        <v>0</v>
      </c>
      <c r="D882" s="8">
        <v>747.49510000000009</v>
      </c>
      <c r="E882" s="8">
        <v>0</v>
      </c>
      <c r="F882" s="8">
        <v>3014.3231999999998</v>
      </c>
      <c r="G882" s="8">
        <v>3761.8182999999999</v>
      </c>
      <c r="H882" s="8">
        <f>+'Current &amp; Proposed Revenues'!D882*1.08+'Current &amp; Proposed Revenues'!F882*8.54</f>
        <v>2842.038</v>
      </c>
      <c r="I882" s="8">
        <f>(+'Current &amp; Proposed Revenues'!D882*0.79+'Current &amp; Proposed Revenues'!F882*2.14+'Current Revenues &amp; Distribution'!C882+'Current Revenues &amp; Distribution'!E882)*0.8</f>
        <v>735.82424000000015</v>
      </c>
      <c r="J882" s="8">
        <f>(+'Current &amp; Proposed Revenues'!D882*0.79+'Current &amp; Proposed Revenues'!F882*2.14+'Current Revenues &amp; Distribution'!C882+'Current Revenues &amp; Distribution'!E882)*0.2</f>
        <v>183.95606000000004</v>
      </c>
      <c r="K882" s="8">
        <f t="shared" si="57"/>
        <v>3761.8183000000004</v>
      </c>
    </row>
    <row r="883" spans="1:11" outlineLevel="2" x14ac:dyDescent="0.25">
      <c r="A883" s="1" t="s">
        <v>778</v>
      </c>
      <c r="B883" s="1" t="s">
        <v>790</v>
      </c>
      <c r="C883" s="8">
        <v>0</v>
      </c>
      <c r="D883" s="8">
        <v>125.9071</v>
      </c>
      <c r="E883" s="8">
        <v>0</v>
      </c>
      <c r="F883" s="8">
        <v>0</v>
      </c>
      <c r="G883" s="8">
        <v>125.9071</v>
      </c>
      <c r="H883" s="8">
        <f>+'Current &amp; Proposed Revenues'!D883*1.08+'Current &amp; Proposed Revenues'!F883*8.54</f>
        <v>72.716400000000007</v>
      </c>
      <c r="I883" s="8">
        <f>(+'Current &amp; Proposed Revenues'!D883*0.79+'Current &amp; Proposed Revenues'!F883*2.14+'Current Revenues &amp; Distribution'!C883+'Current Revenues &amp; Distribution'!E883)*0.8</f>
        <v>42.55256</v>
      </c>
      <c r="J883" s="8">
        <f>(+'Current &amp; Proposed Revenues'!D883*0.79+'Current &amp; Proposed Revenues'!F883*2.14+'Current Revenues &amp; Distribution'!C883+'Current Revenues &amp; Distribution'!E883)*0.2</f>
        <v>10.63814</v>
      </c>
      <c r="K883" s="8">
        <f t="shared" si="57"/>
        <v>125.90710000000001</v>
      </c>
    </row>
    <row r="884" spans="1:11" outlineLevel="2" x14ac:dyDescent="0.25">
      <c r="A884" s="1" t="s">
        <v>778</v>
      </c>
      <c r="B884" s="1" t="s">
        <v>791</v>
      </c>
      <c r="C884" s="8">
        <v>0</v>
      </c>
      <c r="D884" s="8">
        <v>63.580000000000005</v>
      </c>
      <c r="E884" s="8">
        <v>0</v>
      </c>
      <c r="F884" s="8">
        <v>0</v>
      </c>
      <c r="G884" s="8">
        <v>63.580000000000005</v>
      </c>
      <c r="H884" s="8">
        <f>+'Current &amp; Proposed Revenues'!D884*1.08+'Current &amp; Proposed Revenues'!F884*8.54</f>
        <v>36.72</v>
      </c>
      <c r="I884" s="8">
        <f>(+'Current &amp; Proposed Revenues'!D884*0.79+'Current &amp; Proposed Revenues'!F884*2.14+'Current Revenues &amp; Distribution'!C884+'Current Revenues &amp; Distribution'!E884)*0.8</f>
        <v>21.488</v>
      </c>
      <c r="J884" s="8">
        <f>(+'Current &amp; Proposed Revenues'!D884*0.79+'Current &amp; Proposed Revenues'!F884*2.14+'Current Revenues &amp; Distribution'!C884+'Current Revenues &amp; Distribution'!E884)*0.2</f>
        <v>5.3719999999999999</v>
      </c>
      <c r="K884" s="8">
        <f t="shared" si="57"/>
        <v>63.58</v>
      </c>
    </row>
    <row r="885" spans="1:11" outlineLevel="2" x14ac:dyDescent="0.25">
      <c r="A885" s="1" t="s">
        <v>778</v>
      </c>
      <c r="B885" s="1" t="s">
        <v>436</v>
      </c>
      <c r="C885" s="8">
        <v>18.470199999999998</v>
      </c>
      <c r="D885" s="8">
        <v>4074.7674000000002</v>
      </c>
      <c r="E885" s="8">
        <v>0</v>
      </c>
      <c r="F885" s="8">
        <v>4502.1540000000005</v>
      </c>
      <c r="G885" s="8">
        <v>8595.3916000000008</v>
      </c>
      <c r="H885" s="8">
        <f>+'Current &amp; Proposed Revenues'!D885*1.08+'Current &amp; Proposed Revenues'!F885*8.54</f>
        <v>5953.3786</v>
      </c>
      <c r="I885" s="8">
        <f>(+'Current &amp; Proposed Revenues'!D885*0.79+'Current &amp; Proposed Revenues'!F885*2.14+'Current Revenues &amp; Distribution'!C885+'Current Revenues &amp; Distribution'!E885)*0.8</f>
        <v>2113.6104000000005</v>
      </c>
      <c r="J885" s="8">
        <f>(+'Current &amp; Proposed Revenues'!D885*0.79+'Current &amp; Proposed Revenues'!F885*2.14+'Current Revenues &amp; Distribution'!C885+'Current Revenues &amp; Distribution'!E885)*0.2</f>
        <v>528.40260000000012</v>
      </c>
      <c r="K885" s="8">
        <f t="shared" si="57"/>
        <v>8595.3916000000008</v>
      </c>
    </row>
    <row r="886" spans="1:11" outlineLevel="2" x14ac:dyDescent="0.25">
      <c r="A886" s="1" t="s">
        <v>778</v>
      </c>
      <c r="B886" s="1" t="s">
        <v>662</v>
      </c>
      <c r="C886" s="8">
        <v>27.207599999999999</v>
      </c>
      <c r="D886" s="8">
        <v>2593.2411999999999</v>
      </c>
      <c r="E886" s="8">
        <v>0</v>
      </c>
      <c r="F886" s="8">
        <v>18350.269199999999</v>
      </c>
      <c r="G886" s="8">
        <v>20970.718000000001</v>
      </c>
      <c r="H886" s="8">
        <f>+'Current &amp; Proposed Revenues'!D886*1.08+'Current &amp; Proposed Revenues'!F886*8.54</f>
        <v>16171.043399999999</v>
      </c>
      <c r="I886" s="8">
        <f>(+'Current &amp; Proposed Revenues'!D886*0.79+'Current &amp; Proposed Revenues'!F886*2.14+'Current Revenues &amp; Distribution'!C886+'Current Revenues &amp; Distribution'!E886)*0.8</f>
        <v>3839.7396800000006</v>
      </c>
      <c r="J886" s="8">
        <f>(+'Current &amp; Proposed Revenues'!D886*0.79+'Current &amp; Proposed Revenues'!F886*2.14+'Current Revenues &amp; Distribution'!C886+'Current Revenues &amp; Distribution'!E886)*0.2</f>
        <v>959.93492000000015</v>
      </c>
      <c r="K886" s="8">
        <f t="shared" si="57"/>
        <v>20970.718000000001</v>
      </c>
    </row>
    <row r="887" spans="1:11" outlineLevel="2" x14ac:dyDescent="0.25">
      <c r="A887" s="1" t="s">
        <v>778</v>
      </c>
      <c r="B887" s="1" t="s">
        <v>792</v>
      </c>
      <c r="C887" s="8">
        <v>7.9</v>
      </c>
      <c r="D887" s="8">
        <v>1235.7147</v>
      </c>
      <c r="E887" s="8">
        <v>0</v>
      </c>
      <c r="F887" s="8">
        <v>1537.92</v>
      </c>
      <c r="G887" s="8">
        <v>2781.5347000000002</v>
      </c>
      <c r="H887" s="8">
        <f>+'Current &amp; Proposed Revenues'!D887*1.08+'Current &amp; Proposed Revenues'!F887*8.54</f>
        <v>1943.4347999999998</v>
      </c>
      <c r="I887" s="8">
        <f>(+'Current &amp; Proposed Revenues'!D887*0.79+'Current &amp; Proposed Revenues'!F887*2.14+'Current Revenues &amp; Distribution'!C887+'Current Revenues &amp; Distribution'!E887)*0.8</f>
        <v>670.47992000000011</v>
      </c>
      <c r="J887" s="8">
        <f>(+'Current &amp; Proposed Revenues'!D887*0.79+'Current &amp; Proposed Revenues'!F887*2.14+'Current Revenues &amp; Distribution'!C887+'Current Revenues &amp; Distribution'!E887)*0.2</f>
        <v>167.61998000000003</v>
      </c>
      <c r="K887" s="8">
        <f t="shared" si="57"/>
        <v>2781.5346999999997</v>
      </c>
    </row>
    <row r="888" spans="1:11" outlineLevel="2" x14ac:dyDescent="0.25">
      <c r="A888" s="1" t="s">
        <v>778</v>
      </c>
      <c r="B888" s="1" t="s">
        <v>793</v>
      </c>
      <c r="C888" s="8">
        <v>106.65</v>
      </c>
      <c r="D888" s="8">
        <v>582.3741</v>
      </c>
      <c r="E888" s="8">
        <v>96.941999999999993</v>
      </c>
      <c r="F888" s="8">
        <v>448.56</v>
      </c>
      <c r="G888" s="8">
        <v>1234.5261</v>
      </c>
      <c r="H888" s="8">
        <f>+'Current &amp; Proposed Revenues'!D888*1.08+'Current &amp; Proposed Revenues'!F888*8.54</f>
        <v>695.02440000000001</v>
      </c>
      <c r="I888" s="8">
        <f>(+'Current &amp; Proposed Revenues'!D888*0.79+'Current &amp; Proposed Revenues'!F888*2.14+'Current Revenues &amp; Distribution'!C888+'Current Revenues &amp; Distribution'!E888)*0.8</f>
        <v>431.60136000000006</v>
      </c>
      <c r="J888" s="8">
        <f>(+'Current &amp; Proposed Revenues'!D888*0.79+'Current &amp; Proposed Revenues'!F888*2.14+'Current Revenues &amp; Distribution'!C888+'Current Revenues &amp; Distribution'!E888)*0.2</f>
        <v>107.90034000000001</v>
      </c>
      <c r="K888" s="8">
        <f t="shared" si="57"/>
        <v>1234.5261</v>
      </c>
    </row>
    <row r="889" spans="1:11" outlineLevel="2" x14ac:dyDescent="0.25">
      <c r="A889" s="1" t="s">
        <v>778</v>
      </c>
      <c r="B889" s="1" t="s">
        <v>794</v>
      </c>
      <c r="C889" s="8">
        <v>0</v>
      </c>
      <c r="D889" s="8">
        <v>613.22910000000002</v>
      </c>
      <c r="E889" s="8">
        <v>0</v>
      </c>
      <c r="F889" s="8">
        <v>1165.4015999999999</v>
      </c>
      <c r="G889" s="8">
        <v>1778.6306999999999</v>
      </c>
      <c r="H889" s="8">
        <f>+'Current &amp; Proposed Revenues'!D889*1.08+'Current &amp; Proposed Revenues'!F889*8.54</f>
        <v>1286.0491999999999</v>
      </c>
      <c r="I889" s="8">
        <f>(+'Current &amp; Proposed Revenues'!D889*0.79+'Current &amp; Proposed Revenues'!F889*2.14+'Current Revenues &amp; Distribution'!C889+'Current Revenues &amp; Distribution'!E889)*0.8</f>
        <v>394.0652</v>
      </c>
      <c r="J889" s="8">
        <f>(+'Current &amp; Proposed Revenues'!D889*0.79+'Current &amp; Proposed Revenues'!F889*2.14+'Current Revenues &amp; Distribution'!C889+'Current Revenues &amp; Distribution'!E889)*0.2</f>
        <v>98.516300000000001</v>
      </c>
      <c r="K889" s="8">
        <f t="shared" si="57"/>
        <v>1778.6306999999999</v>
      </c>
    </row>
    <row r="890" spans="1:11" outlineLevel="2" x14ac:dyDescent="0.25">
      <c r="A890" s="1" t="s">
        <v>778</v>
      </c>
      <c r="B890" s="1" t="s">
        <v>795</v>
      </c>
      <c r="C890" s="8">
        <v>0</v>
      </c>
      <c r="D890" s="8">
        <v>0</v>
      </c>
      <c r="E890" s="8">
        <v>0</v>
      </c>
      <c r="F890" s="8">
        <v>192.24</v>
      </c>
      <c r="G890" s="8">
        <v>192.24</v>
      </c>
      <c r="H890" s="8">
        <f>+'Current &amp; Proposed Revenues'!D890*1.08+'Current &amp; Proposed Revenues'!F890*8.54</f>
        <v>153.71999999999997</v>
      </c>
      <c r="I890" s="8">
        <f>(+'Current &amp; Proposed Revenues'!D890*0.79+'Current &amp; Proposed Revenues'!F890*2.14+'Current Revenues &amp; Distribution'!C890+'Current Revenues &amp; Distribution'!E890)*0.8</f>
        <v>30.816000000000003</v>
      </c>
      <c r="J890" s="8">
        <f>(+'Current &amp; Proposed Revenues'!D890*0.79+'Current &amp; Proposed Revenues'!F890*2.14+'Current Revenues &amp; Distribution'!C890+'Current Revenues &amp; Distribution'!E890)*0.2</f>
        <v>7.7040000000000006</v>
      </c>
      <c r="K890" s="8">
        <f t="shared" si="57"/>
        <v>192.23999999999998</v>
      </c>
    </row>
    <row r="891" spans="1:11" outlineLevel="2" x14ac:dyDescent="0.25">
      <c r="A891" s="1" t="s">
        <v>778</v>
      </c>
      <c r="B891" s="1" t="s">
        <v>381</v>
      </c>
      <c r="C891" s="8">
        <v>0</v>
      </c>
      <c r="D891" s="8">
        <v>183.821</v>
      </c>
      <c r="E891" s="8">
        <v>0</v>
      </c>
      <c r="F891" s="8">
        <v>747.6</v>
      </c>
      <c r="G891" s="8">
        <v>931.42100000000005</v>
      </c>
      <c r="H891" s="8">
        <f>+'Current &amp; Proposed Revenues'!D891*1.08+'Current &amp; Proposed Revenues'!F891*8.54</f>
        <v>703.96399999999994</v>
      </c>
      <c r="I891" s="8">
        <f>(+'Current &amp; Proposed Revenues'!D891*0.79+'Current &amp; Proposed Revenues'!F891*2.14+'Current Revenues &amp; Distribution'!C891+'Current Revenues &amp; Distribution'!E891)*0.8</f>
        <v>181.96559999999999</v>
      </c>
      <c r="J891" s="8">
        <f>(+'Current &amp; Proposed Revenues'!D891*0.79+'Current &amp; Proposed Revenues'!F891*2.14+'Current Revenues &amp; Distribution'!C891+'Current Revenues &amp; Distribution'!E891)*0.2</f>
        <v>45.491399999999999</v>
      </c>
      <c r="K891" s="8">
        <f t="shared" si="57"/>
        <v>931.42099999999994</v>
      </c>
    </row>
    <row r="892" spans="1:11" outlineLevel="2" x14ac:dyDescent="0.25">
      <c r="A892" s="1" t="s">
        <v>778</v>
      </c>
      <c r="B892" s="1" t="s">
        <v>796</v>
      </c>
      <c r="C892" s="8">
        <v>0</v>
      </c>
      <c r="D892" s="8">
        <v>81.008400000000009</v>
      </c>
      <c r="E892" s="8">
        <v>0</v>
      </c>
      <c r="F892" s="8">
        <v>0</v>
      </c>
      <c r="G892" s="8">
        <v>81.008400000000009</v>
      </c>
      <c r="H892" s="8">
        <f>+'Current &amp; Proposed Revenues'!D892*1.08+'Current &amp; Proposed Revenues'!F892*8.54</f>
        <v>46.785600000000002</v>
      </c>
      <c r="I892" s="8">
        <f>(+'Current &amp; Proposed Revenues'!D892*0.79+'Current &amp; Proposed Revenues'!F892*2.14+'Current Revenues &amp; Distribution'!C892+'Current Revenues &amp; Distribution'!E892)*0.8</f>
        <v>27.378240000000002</v>
      </c>
      <c r="J892" s="8">
        <f>(+'Current &amp; Proposed Revenues'!D892*0.79+'Current &amp; Proposed Revenues'!F892*2.14+'Current Revenues &amp; Distribution'!C892+'Current Revenues &amp; Distribution'!E892)*0.2</f>
        <v>6.8445600000000004</v>
      </c>
      <c r="K892" s="8">
        <f t="shared" si="57"/>
        <v>81.008400000000009</v>
      </c>
    </row>
    <row r="893" spans="1:11" outlineLevel="2" x14ac:dyDescent="0.25">
      <c r="A893" s="1" t="s">
        <v>778</v>
      </c>
      <c r="B893" s="1" t="s">
        <v>797</v>
      </c>
      <c r="C893" s="8">
        <v>0</v>
      </c>
      <c r="D893" s="8">
        <v>0</v>
      </c>
      <c r="E893" s="8">
        <v>0</v>
      </c>
      <c r="F893" s="8">
        <v>170.88</v>
      </c>
      <c r="G893" s="8">
        <v>170.88</v>
      </c>
      <c r="H893" s="8">
        <f>+'Current &amp; Proposed Revenues'!D893*1.08+'Current &amp; Proposed Revenues'!F893*8.54</f>
        <v>136.63999999999999</v>
      </c>
      <c r="I893" s="8">
        <f>(+'Current &amp; Proposed Revenues'!D893*0.79+'Current &amp; Proposed Revenues'!F893*2.14+'Current Revenues &amp; Distribution'!C893+'Current Revenues &amp; Distribution'!E893)*0.8</f>
        <v>27.392000000000003</v>
      </c>
      <c r="J893" s="8">
        <f>(+'Current &amp; Proposed Revenues'!D893*0.79+'Current &amp; Proposed Revenues'!F893*2.14+'Current Revenues &amp; Distribution'!C893+'Current Revenues &amp; Distribution'!E893)*0.2</f>
        <v>6.8480000000000008</v>
      </c>
      <c r="K893" s="8">
        <f t="shared" si="57"/>
        <v>170.88</v>
      </c>
    </row>
    <row r="894" spans="1:11" outlineLevel="1" x14ac:dyDescent="0.25">
      <c r="A894" s="23" t="s">
        <v>1229</v>
      </c>
      <c r="B894" s="22"/>
      <c r="C894" s="8">
        <f t="shared" ref="C894:K894" si="58">SUBTOTAL(9,C871:C893)</f>
        <v>285.67189999999999</v>
      </c>
      <c r="D894" s="8">
        <f t="shared" si="58"/>
        <v>26713.342700000005</v>
      </c>
      <c r="E894" s="8">
        <f t="shared" si="58"/>
        <v>122.17259999999999</v>
      </c>
      <c r="F894" s="8">
        <f t="shared" si="58"/>
        <v>61923.387599999995</v>
      </c>
      <c r="G894" s="8">
        <f t="shared" si="58"/>
        <v>89044.574800000017</v>
      </c>
      <c r="H894" s="8">
        <f t="shared" si="58"/>
        <v>64943.544600000001</v>
      </c>
      <c r="I894" s="8">
        <f t="shared" si="58"/>
        <v>19280.82416</v>
      </c>
      <c r="J894" s="8">
        <f t="shared" si="58"/>
        <v>4820.20604</v>
      </c>
      <c r="K894" s="8">
        <f t="shared" si="58"/>
        <v>89044.574800000017</v>
      </c>
    </row>
    <row r="895" spans="1:11" outlineLevel="2" x14ac:dyDescent="0.25">
      <c r="A895" s="1" t="s">
        <v>798</v>
      </c>
      <c r="B895" s="1" t="s">
        <v>799</v>
      </c>
      <c r="C895" s="8">
        <v>114.55000000000001</v>
      </c>
      <c r="D895" s="8">
        <v>145.86000000000001</v>
      </c>
      <c r="E895" s="8">
        <v>0</v>
      </c>
      <c r="F895" s="8">
        <v>0</v>
      </c>
      <c r="G895" s="8">
        <v>260.41000000000003</v>
      </c>
      <c r="H895" s="8">
        <f>+'Current &amp; Proposed Revenues'!D895*1.08+'Current &amp; Proposed Revenues'!F895*8.54</f>
        <v>84.240000000000009</v>
      </c>
      <c r="I895" s="8">
        <f>(+'Current &amp; Proposed Revenues'!D895*0.79+'Current &amp; Proposed Revenues'!F895*2.14+'Current Revenues &amp; Distribution'!C895+'Current Revenues &amp; Distribution'!E895)*0.8</f>
        <v>140.93600000000001</v>
      </c>
      <c r="J895" s="8">
        <f>(+'Current &amp; Proposed Revenues'!D895*0.79+'Current &amp; Proposed Revenues'!F895*2.14+'Current Revenues &amp; Distribution'!C895+'Current Revenues &amp; Distribution'!E895)*0.2</f>
        <v>35.234000000000002</v>
      </c>
      <c r="K895" s="8">
        <f t="shared" si="57"/>
        <v>260.41000000000003</v>
      </c>
    </row>
    <row r="896" spans="1:11" outlineLevel="2" x14ac:dyDescent="0.25">
      <c r="A896" s="1" t="s">
        <v>798</v>
      </c>
      <c r="B896" s="1" t="s">
        <v>800</v>
      </c>
      <c r="C896" s="8">
        <v>69.52000000000001</v>
      </c>
      <c r="D896" s="8">
        <v>516.74644999999998</v>
      </c>
      <c r="E896" s="8">
        <v>0</v>
      </c>
      <c r="F896" s="8">
        <v>277.68</v>
      </c>
      <c r="G896" s="8">
        <v>863.94644999999991</v>
      </c>
      <c r="H896" s="8">
        <f>+'Current &amp; Proposed Revenues'!D896*1.08+'Current &amp; Proposed Revenues'!F896*8.54</f>
        <v>520.48180000000002</v>
      </c>
      <c r="I896" s="8">
        <f>(+'Current &amp; Proposed Revenues'!D896*0.79+'Current &amp; Proposed Revenues'!F896*2.14+'Current Revenues &amp; Distribution'!C896+'Current Revenues &amp; Distribution'!E896)*0.8</f>
        <v>274.77172000000002</v>
      </c>
      <c r="J896" s="8">
        <f>(+'Current &amp; Proposed Revenues'!D896*0.79+'Current &amp; Proposed Revenues'!F896*2.14+'Current Revenues &amp; Distribution'!C896+'Current Revenues &amp; Distribution'!E896)*0.2</f>
        <v>68.692930000000004</v>
      </c>
      <c r="K896" s="8">
        <f t="shared" si="57"/>
        <v>863.94645000000003</v>
      </c>
    </row>
    <row r="897" spans="1:11" outlineLevel="2" x14ac:dyDescent="0.25">
      <c r="A897" s="1" t="s">
        <v>798</v>
      </c>
      <c r="B897" s="1" t="s">
        <v>801</v>
      </c>
      <c r="C897" s="8">
        <v>39.9345</v>
      </c>
      <c r="D897" s="8">
        <v>448.8</v>
      </c>
      <c r="E897" s="8">
        <v>0</v>
      </c>
      <c r="F897" s="8">
        <v>338.87639999999999</v>
      </c>
      <c r="G897" s="8">
        <v>827.61090000000002</v>
      </c>
      <c r="H897" s="8">
        <f>+'Current &amp; Proposed Revenues'!D897*1.08+'Current &amp; Proposed Revenues'!F897*8.54</f>
        <v>530.17420000000004</v>
      </c>
      <c r="I897" s="8">
        <f>(+'Current &amp; Proposed Revenues'!D897*0.79+'Current &amp; Proposed Revenues'!F897*2.14+'Current Revenues &amp; Distribution'!C897+'Current Revenues &amp; Distribution'!E897)*0.8</f>
        <v>237.94936000000004</v>
      </c>
      <c r="J897" s="8">
        <f>(+'Current &amp; Proposed Revenues'!D897*0.79+'Current &amp; Proposed Revenues'!F897*2.14+'Current Revenues &amp; Distribution'!C897+'Current Revenues &amp; Distribution'!E897)*0.2</f>
        <v>59.48734000000001</v>
      </c>
      <c r="K897" s="8">
        <f t="shared" si="57"/>
        <v>827.61090000000013</v>
      </c>
    </row>
    <row r="898" spans="1:11" outlineLevel="2" x14ac:dyDescent="0.25">
      <c r="A898" s="1" t="s">
        <v>798</v>
      </c>
      <c r="B898" s="1" t="s">
        <v>802</v>
      </c>
      <c r="C898" s="8">
        <v>0</v>
      </c>
      <c r="D898" s="8">
        <v>0</v>
      </c>
      <c r="E898" s="8">
        <v>0</v>
      </c>
      <c r="F898" s="8">
        <v>106.8</v>
      </c>
      <c r="G898" s="8">
        <v>106.8</v>
      </c>
      <c r="H898" s="8">
        <f>+'Current &amp; Proposed Revenues'!D898*1.08+'Current &amp; Proposed Revenues'!F898*8.54</f>
        <v>85.399999999999991</v>
      </c>
      <c r="I898" s="8">
        <f>(+'Current &amp; Proposed Revenues'!D898*0.79+'Current &amp; Proposed Revenues'!F898*2.14+'Current Revenues &amp; Distribution'!C898+'Current Revenues &amp; Distribution'!E898)*0.8</f>
        <v>17.12</v>
      </c>
      <c r="J898" s="8">
        <f>(+'Current &amp; Proposed Revenues'!D898*0.79+'Current &amp; Proposed Revenues'!F898*2.14+'Current Revenues &amp; Distribution'!C898+'Current Revenues &amp; Distribution'!E898)*0.2</f>
        <v>4.28</v>
      </c>
      <c r="K898" s="8">
        <f t="shared" si="57"/>
        <v>106.8</v>
      </c>
    </row>
    <row r="899" spans="1:11" outlineLevel="2" x14ac:dyDescent="0.25">
      <c r="A899" s="1" t="s">
        <v>798</v>
      </c>
      <c r="B899" s="1" t="s">
        <v>803</v>
      </c>
      <c r="C899" s="8">
        <v>0</v>
      </c>
      <c r="D899" s="8">
        <v>72.930000000000007</v>
      </c>
      <c r="E899" s="8">
        <v>0</v>
      </c>
      <c r="F899" s="8">
        <v>0</v>
      </c>
      <c r="G899" s="8">
        <v>72.930000000000007</v>
      </c>
      <c r="H899" s="8">
        <f>+'Current &amp; Proposed Revenues'!D899*1.08+'Current &amp; Proposed Revenues'!F899*8.54</f>
        <v>42.120000000000005</v>
      </c>
      <c r="I899" s="8">
        <f>(+'Current &amp; Proposed Revenues'!D899*0.79+'Current &amp; Proposed Revenues'!F899*2.14+'Current Revenues &amp; Distribution'!C899+'Current Revenues &amp; Distribution'!E899)*0.8</f>
        <v>24.648000000000003</v>
      </c>
      <c r="J899" s="8">
        <f>(+'Current &amp; Proposed Revenues'!D899*0.79+'Current &amp; Proposed Revenues'!F899*2.14+'Current Revenues &amp; Distribution'!C899+'Current Revenues &amp; Distribution'!E899)*0.2</f>
        <v>6.1620000000000008</v>
      </c>
      <c r="K899" s="8">
        <f t="shared" si="57"/>
        <v>72.930000000000007</v>
      </c>
    </row>
    <row r="900" spans="1:11" outlineLevel="2" x14ac:dyDescent="0.25">
      <c r="A900" s="1" t="s">
        <v>798</v>
      </c>
      <c r="B900" s="1" t="s">
        <v>804</v>
      </c>
      <c r="C900" s="8">
        <v>0</v>
      </c>
      <c r="D900" s="8">
        <v>24.310000000000002</v>
      </c>
      <c r="E900" s="8">
        <v>0</v>
      </c>
      <c r="F900" s="8">
        <v>0</v>
      </c>
      <c r="G900" s="8">
        <v>24.310000000000002</v>
      </c>
      <c r="H900" s="8">
        <f>+'Current &amp; Proposed Revenues'!D900*1.08+'Current &amp; Proposed Revenues'!F900*8.54</f>
        <v>14.040000000000001</v>
      </c>
      <c r="I900" s="8">
        <f>(+'Current &amp; Proposed Revenues'!D900*0.79+'Current &amp; Proposed Revenues'!F900*2.14+'Current Revenues &amp; Distribution'!C900+'Current Revenues &amp; Distribution'!E900)*0.8</f>
        <v>8.2159999999999993</v>
      </c>
      <c r="J900" s="8">
        <f>(+'Current &amp; Proposed Revenues'!D900*0.79+'Current &amp; Proposed Revenues'!F900*2.14+'Current Revenues &amp; Distribution'!C900+'Current Revenues &amp; Distribution'!E900)*0.2</f>
        <v>2.0539999999999998</v>
      </c>
      <c r="K900" s="8">
        <f t="shared" si="57"/>
        <v>24.31</v>
      </c>
    </row>
    <row r="901" spans="1:11" outlineLevel="2" x14ac:dyDescent="0.25">
      <c r="A901" s="1" t="s">
        <v>798</v>
      </c>
      <c r="B901" s="1" t="s">
        <v>805</v>
      </c>
      <c r="C901" s="8">
        <v>0</v>
      </c>
      <c r="D901" s="8">
        <v>125.29</v>
      </c>
      <c r="E901" s="8">
        <v>0</v>
      </c>
      <c r="F901" s="8">
        <v>0</v>
      </c>
      <c r="G901" s="8">
        <v>125.29</v>
      </c>
      <c r="H901" s="8">
        <f>+'Current &amp; Proposed Revenues'!D901*1.08+'Current &amp; Proposed Revenues'!F901*8.54</f>
        <v>72.36</v>
      </c>
      <c r="I901" s="8">
        <f>(+'Current &amp; Proposed Revenues'!D901*0.79+'Current &amp; Proposed Revenues'!F901*2.14+'Current Revenues &amp; Distribution'!C901+'Current Revenues &amp; Distribution'!E901)*0.8</f>
        <v>42.344000000000001</v>
      </c>
      <c r="J901" s="8">
        <f>(+'Current &amp; Proposed Revenues'!D901*0.79+'Current &amp; Proposed Revenues'!F901*2.14+'Current Revenues &amp; Distribution'!C901+'Current Revenues &amp; Distribution'!E901)*0.2</f>
        <v>10.586</v>
      </c>
      <c r="K901" s="8">
        <f t="shared" si="57"/>
        <v>125.29</v>
      </c>
    </row>
    <row r="902" spans="1:11" outlineLevel="2" x14ac:dyDescent="0.25">
      <c r="A902" s="1" t="s">
        <v>798</v>
      </c>
      <c r="B902" s="1" t="s">
        <v>806</v>
      </c>
      <c r="C902" s="8">
        <v>0</v>
      </c>
      <c r="D902" s="8">
        <v>991.71710000000019</v>
      </c>
      <c r="E902" s="8">
        <v>0</v>
      </c>
      <c r="F902" s="8">
        <v>704.88</v>
      </c>
      <c r="G902" s="8">
        <v>1696.5971000000002</v>
      </c>
      <c r="H902" s="8">
        <f>+'Current &amp; Proposed Revenues'!D902*1.08+'Current &amp; Proposed Revenues'!F902*8.54</f>
        <v>1136.3964000000001</v>
      </c>
      <c r="I902" s="8">
        <f>(+'Current &amp; Proposed Revenues'!D902*0.79+'Current &amp; Proposed Revenues'!F902*2.14+'Current Revenues &amp; Distribution'!C902+'Current Revenues &amp; Distribution'!E902)*0.8</f>
        <v>448.16056000000009</v>
      </c>
      <c r="J902" s="8">
        <f>(+'Current &amp; Proposed Revenues'!D902*0.79+'Current &amp; Proposed Revenues'!F902*2.14+'Current Revenues &amp; Distribution'!C902+'Current Revenues &amp; Distribution'!E902)*0.2</f>
        <v>112.04014000000002</v>
      </c>
      <c r="K902" s="8">
        <f t="shared" si="57"/>
        <v>1696.5971000000002</v>
      </c>
    </row>
    <row r="903" spans="1:11" outlineLevel="2" x14ac:dyDescent="0.25">
      <c r="A903" s="1" t="s">
        <v>798</v>
      </c>
      <c r="B903" s="1" t="s">
        <v>807</v>
      </c>
      <c r="C903" s="8">
        <v>0</v>
      </c>
      <c r="D903" s="8">
        <v>43.010000000000005</v>
      </c>
      <c r="E903" s="8">
        <v>0</v>
      </c>
      <c r="F903" s="8">
        <v>0</v>
      </c>
      <c r="G903" s="8">
        <v>43.010000000000005</v>
      </c>
      <c r="H903" s="8">
        <f>+'Current &amp; Proposed Revenues'!D903*1.08+'Current &amp; Proposed Revenues'!F903*8.54</f>
        <v>24.840000000000003</v>
      </c>
      <c r="I903" s="8">
        <f>(+'Current &amp; Proposed Revenues'!D903*0.79+'Current &amp; Proposed Revenues'!F903*2.14+'Current Revenues &amp; Distribution'!C903+'Current Revenues &amp; Distribution'!E903)*0.8</f>
        <v>14.536000000000001</v>
      </c>
      <c r="J903" s="8">
        <f>(+'Current &amp; Proposed Revenues'!D903*0.79+'Current &amp; Proposed Revenues'!F903*2.14+'Current Revenues &amp; Distribution'!C903+'Current Revenues &amp; Distribution'!E903)*0.2</f>
        <v>3.6340000000000003</v>
      </c>
      <c r="K903" s="8">
        <f t="shared" si="57"/>
        <v>43.010000000000005</v>
      </c>
    </row>
    <row r="904" spans="1:11" outlineLevel="1" x14ac:dyDescent="0.25">
      <c r="A904" s="23" t="s">
        <v>1228</v>
      </c>
      <c r="B904" s="22"/>
      <c r="C904" s="8">
        <f t="shared" ref="C904:K904" si="59">SUBTOTAL(9,C895:C903)</f>
        <v>224.00450000000001</v>
      </c>
      <c r="D904" s="8">
        <f t="shared" si="59"/>
        <v>2368.6635500000002</v>
      </c>
      <c r="E904" s="8">
        <f t="shared" si="59"/>
        <v>0</v>
      </c>
      <c r="F904" s="8">
        <f t="shared" si="59"/>
        <v>1428.2363999999998</v>
      </c>
      <c r="G904" s="8">
        <f t="shared" si="59"/>
        <v>4020.90445</v>
      </c>
      <c r="H904" s="8">
        <f t="shared" si="59"/>
        <v>2510.0524000000005</v>
      </c>
      <c r="I904" s="8">
        <f t="shared" si="59"/>
        <v>1208.6816400000002</v>
      </c>
      <c r="J904" s="8">
        <f t="shared" si="59"/>
        <v>302.17041000000006</v>
      </c>
      <c r="K904" s="8">
        <f t="shared" si="59"/>
        <v>4020.90445</v>
      </c>
    </row>
    <row r="905" spans="1:11" outlineLevel="2" x14ac:dyDescent="0.25">
      <c r="A905" s="1" t="s">
        <v>808</v>
      </c>
      <c r="B905" s="1" t="s">
        <v>458</v>
      </c>
      <c r="C905" s="8">
        <v>0</v>
      </c>
      <c r="D905" s="8">
        <v>3514.1788000000001</v>
      </c>
      <c r="E905" s="8">
        <v>0</v>
      </c>
      <c r="F905" s="8">
        <v>6338.58</v>
      </c>
      <c r="G905" s="8">
        <v>9852.7587999999996</v>
      </c>
      <c r="H905" s="8">
        <f>+'Current &amp; Proposed Revenues'!D905*1.08+'Current &amp; Proposed Revenues'!F905*8.54</f>
        <v>7098.0691999999999</v>
      </c>
      <c r="I905" s="8">
        <f>(+'Current &amp; Proposed Revenues'!D905*0.79+'Current &amp; Proposed Revenues'!F905*2.14+'Current Revenues &amp; Distribution'!C905+'Current Revenues &amp; Distribution'!E905)*0.8</f>
        <v>2203.7516800000003</v>
      </c>
      <c r="J905" s="8">
        <f>(+'Current &amp; Proposed Revenues'!D905*0.79+'Current &amp; Proposed Revenues'!F905*2.14+'Current Revenues &amp; Distribution'!C905+'Current Revenues &amp; Distribution'!E905)*0.2</f>
        <v>550.93792000000008</v>
      </c>
      <c r="K905" s="8">
        <f t="shared" si="57"/>
        <v>9852.7587999999996</v>
      </c>
    </row>
    <row r="906" spans="1:11" outlineLevel="2" x14ac:dyDescent="0.25">
      <c r="A906" s="1" t="s">
        <v>808</v>
      </c>
      <c r="B906" s="1" t="s">
        <v>809</v>
      </c>
      <c r="C906" s="8">
        <v>29.23</v>
      </c>
      <c r="D906" s="8">
        <v>1925.7073</v>
      </c>
      <c r="E906" s="8">
        <v>0</v>
      </c>
      <c r="F906" s="8">
        <v>1463.1599999999999</v>
      </c>
      <c r="G906" s="8">
        <v>3418.0972999999999</v>
      </c>
      <c r="H906" s="8">
        <f>+'Current &amp; Proposed Revenues'!D906*1.08+'Current &amp; Proposed Revenues'!F906*8.54</f>
        <v>2282.1531999999997</v>
      </c>
      <c r="I906" s="8">
        <f>(+'Current &amp; Proposed Revenues'!D906*0.79+'Current &amp; Proposed Revenues'!F906*2.14+'Current Revenues &amp; Distribution'!C906+'Current Revenues &amp; Distribution'!E906)*0.8</f>
        <v>908.75527999999997</v>
      </c>
      <c r="J906" s="8">
        <f>(+'Current &amp; Proposed Revenues'!D906*0.79+'Current &amp; Proposed Revenues'!F906*2.14+'Current Revenues &amp; Distribution'!C906+'Current Revenues &amp; Distribution'!E906)*0.2</f>
        <v>227.18881999999999</v>
      </c>
      <c r="K906" s="8">
        <f t="shared" si="57"/>
        <v>3418.0972999999994</v>
      </c>
    </row>
    <row r="907" spans="1:11" outlineLevel="2" x14ac:dyDescent="0.25">
      <c r="A907" s="1" t="s">
        <v>808</v>
      </c>
      <c r="B907" s="1" t="s">
        <v>650</v>
      </c>
      <c r="C907" s="8">
        <v>144.57</v>
      </c>
      <c r="D907" s="8">
        <v>5114.7492000000002</v>
      </c>
      <c r="E907" s="8">
        <v>0</v>
      </c>
      <c r="F907" s="8">
        <v>7196.451</v>
      </c>
      <c r="G907" s="8">
        <v>12455.770199999999</v>
      </c>
      <c r="H907" s="8">
        <f>+'Current &amp; Proposed Revenues'!D907*1.08+'Current &amp; Proposed Revenues'!F907*8.54</f>
        <v>8708.4382999999998</v>
      </c>
      <c r="I907" s="8">
        <f>(+'Current &amp; Proposed Revenues'!D907*0.79+'Current &amp; Proposed Revenues'!F907*2.14+'Current Revenues &amp; Distribution'!C907+'Current Revenues &amp; Distribution'!E907)*0.8</f>
        <v>2997.8655200000007</v>
      </c>
      <c r="J907" s="8">
        <f>(+'Current &amp; Proposed Revenues'!D907*0.79+'Current &amp; Proposed Revenues'!F907*2.14+'Current Revenues &amp; Distribution'!C907+'Current Revenues &amp; Distribution'!E907)*0.2</f>
        <v>749.46638000000019</v>
      </c>
      <c r="K907" s="8">
        <f t="shared" si="57"/>
        <v>12455.770200000001</v>
      </c>
    </row>
    <row r="908" spans="1:11" outlineLevel="2" x14ac:dyDescent="0.25">
      <c r="A908" s="1" t="s">
        <v>808</v>
      </c>
      <c r="B908" s="1" t="s">
        <v>437</v>
      </c>
      <c r="C908" s="8">
        <v>168.27</v>
      </c>
      <c r="D908" s="8">
        <v>2419.7800000000002</v>
      </c>
      <c r="E908" s="8">
        <v>85.600000000000009</v>
      </c>
      <c r="F908" s="8">
        <v>5126.5068000000001</v>
      </c>
      <c r="G908" s="8">
        <v>7800.1568000000007</v>
      </c>
      <c r="H908" s="8">
        <f>+'Current &amp; Proposed Revenues'!D908*1.08+'Current &amp; Proposed Revenues'!F908*8.54</f>
        <v>5496.8053999999993</v>
      </c>
      <c r="I908" s="8">
        <f>(+'Current &amp; Proposed Revenues'!D908*0.79+'Current &amp; Proposed Revenues'!F908*2.14+'Current Revenues &amp; Distribution'!C908+'Current Revenues &amp; Distribution'!E908)*0.8</f>
        <v>1842.6811200000002</v>
      </c>
      <c r="J908" s="8">
        <f>(+'Current &amp; Proposed Revenues'!D908*0.79+'Current &amp; Proposed Revenues'!F908*2.14+'Current Revenues &amp; Distribution'!C908+'Current Revenues &amp; Distribution'!E908)*0.2</f>
        <v>460.67028000000005</v>
      </c>
      <c r="K908" s="8">
        <f t="shared" si="57"/>
        <v>7800.1567999999997</v>
      </c>
    </row>
    <row r="909" spans="1:11" outlineLevel="2" x14ac:dyDescent="0.25">
      <c r="A909" s="1" t="s">
        <v>808</v>
      </c>
      <c r="B909" s="1" t="s">
        <v>810</v>
      </c>
      <c r="C909" s="8">
        <v>523.77</v>
      </c>
      <c r="D909" s="8">
        <v>6050.8525</v>
      </c>
      <c r="E909" s="8">
        <v>83.460000000000008</v>
      </c>
      <c r="F909" s="8">
        <v>23586.032399999996</v>
      </c>
      <c r="G909" s="8">
        <v>30244.114899999997</v>
      </c>
      <c r="H909" s="8">
        <f>+'Current &amp; Proposed Revenues'!D909*1.08+'Current &amp; Proposed Revenues'!F909*8.54</f>
        <v>22354.602199999998</v>
      </c>
      <c r="I909" s="8">
        <f>(+'Current &amp; Proposed Revenues'!D909*0.79+'Current &amp; Proposed Revenues'!F909*2.14+'Current Revenues &amp; Distribution'!C909+'Current Revenues &amp; Distribution'!E909)*0.8</f>
        <v>6311.6101600000002</v>
      </c>
      <c r="J909" s="8">
        <f>(+'Current &amp; Proposed Revenues'!D909*0.79+'Current &amp; Proposed Revenues'!F909*2.14+'Current Revenues &amp; Distribution'!C909+'Current Revenues &amp; Distribution'!E909)*0.2</f>
        <v>1577.90254</v>
      </c>
      <c r="K909" s="8">
        <f t="shared" si="57"/>
        <v>30244.114899999997</v>
      </c>
    </row>
    <row r="910" spans="1:11" outlineLevel="2" x14ac:dyDescent="0.25">
      <c r="A910" s="1" t="s">
        <v>808</v>
      </c>
      <c r="B910" s="1" t="s">
        <v>811</v>
      </c>
      <c r="C910" s="8">
        <v>131.14000000000001</v>
      </c>
      <c r="D910" s="8">
        <v>1303.3900000000001</v>
      </c>
      <c r="E910" s="8">
        <v>85.535800000000009</v>
      </c>
      <c r="F910" s="8">
        <v>2585.3075999999996</v>
      </c>
      <c r="G910" s="8">
        <v>4105.3734000000004</v>
      </c>
      <c r="H910" s="8">
        <f>+'Current &amp; Proposed Revenues'!D910*1.08+'Current &amp; Proposed Revenues'!F910*8.54</f>
        <v>2820.0378000000001</v>
      </c>
      <c r="I910" s="8">
        <f>(+'Current &amp; Proposed Revenues'!D910*0.79+'Current &amp; Proposed Revenues'!F910*2.14+'Current Revenues &amp; Distribution'!C910+'Current Revenues &amp; Distribution'!E910)*0.8</f>
        <v>1028.2684800000002</v>
      </c>
      <c r="J910" s="8">
        <f>(+'Current &amp; Proposed Revenues'!D910*0.79+'Current &amp; Proposed Revenues'!F910*2.14+'Current Revenues &amp; Distribution'!C910+'Current Revenues &amp; Distribution'!E910)*0.2</f>
        <v>257.06712000000005</v>
      </c>
      <c r="K910" s="8">
        <f t="shared" si="57"/>
        <v>4105.3734000000004</v>
      </c>
    </row>
    <row r="911" spans="1:11" outlineLevel="2" x14ac:dyDescent="0.25">
      <c r="A911" s="1" t="s">
        <v>808</v>
      </c>
      <c r="B911" s="1" t="s">
        <v>812</v>
      </c>
      <c r="C911" s="8">
        <v>193.39200000000002</v>
      </c>
      <c r="D911" s="8">
        <v>3520.6864</v>
      </c>
      <c r="E911" s="8">
        <v>85.600000000000009</v>
      </c>
      <c r="F911" s="8">
        <v>3668.3663999999999</v>
      </c>
      <c r="G911" s="8">
        <v>7468.0447999999997</v>
      </c>
      <c r="H911" s="8">
        <f>+'Current &amp; Proposed Revenues'!D911*1.08+'Current &amp; Proposed Revenues'!F911*8.54</f>
        <v>4966.6567999999997</v>
      </c>
      <c r="I911" s="8">
        <f>(+'Current &amp; Proposed Revenues'!D911*0.79+'Current &amp; Proposed Revenues'!F911*2.14+'Current Revenues &amp; Distribution'!C911+'Current Revenues &amp; Distribution'!E911)*0.8</f>
        <v>2001.1104</v>
      </c>
      <c r="J911" s="8">
        <f>(+'Current &amp; Proposed Revenues'!D911*0.79+'Current &amp; Proposed Revenues'!F911*2.14+'Current Revenues &amp; Distribution'!C911+'Current Revenues &amp; Distribution'!E911)*0.2</f>
        <v>500.27760000000001</v>
      </c>
      <c r="K911" s="8">
        <f t="shared" si="57"/>
        <v>7468.0448000000006</v>
      </c>
    </row>
    <row r="912" spans="1:11" outlineLevel="2" x14ac:dyDescent="0.25">
      <c r="A912" s="1" t="s">
        <v>808</v>
      </c>
      <c r="B912" s="1" t="s">
        <v>813</v>
      </c>
      <c r="C912" s="8">
        <v>193.94500000000002</v>
      </c>
      <c r="D912" s="8">
        <v>1134.0615000000003</v>
      </c>
      <c r="E912" s="8">
        <v>85.600000000000009</v>
      </c>
      <c r="F912" s="8">
        <v>2180.8559999999998</v>
      </c>
      <c r="G912" s="8">
        <v>3594.4624999999996</v>
      </c>
      <c r="H912" s="8">
        <f>+'Current &amp; Proposed Revenues'!D912*1.08+'Current &amp; Proposed Revenues'!F912*8.54</f>
        <v>2398.8339999999998</v>
      </c>
      <c r="I912" s="8">
        <f>(+'Current &amp; Proposed Revenues'!D912*0.79+'Current &amp; Proposed Revenues'!F912*2.14+'Current Revenues &amp; Distribution'!C912+'Current Revenues &amp; Distribution'!E912)*0.8</f>
        <v>956.50280000000009</v>
      </c>
      <c r="J912" s="8">
        <f>(+'Current &amp; Proposed Revenues'!D912*0.79+'Current &amp; Proposed Revenues'!F912*2.14+'Current Revenues &amp; Distribution'!C912+'Current Revenues &amp; Distribution'!E912)*0.2</f>
        <v>239.12570000000002</v>
      </c>
      <c r="K912" s="8">
        <f t="shared" si="57"/>
        <v>3594.4625000000001</v>
      </c>
    </row>
    <row r="913" spans="1:11" outlineLevel="1" x14ac:dyDescent="0.25">
      <c r="A913" s="23" t="s">
        <v>1227</v>
      </c>
      <c r="B913" s="22"/>
      <c r="C913" s="8">
        <f t="shared" ref="C913:K913" si="60">SUBTOTAL(9,C905:C912)</f>
        <v>1384.3169999999998</v>
      </c>
      <c r="D913" s="8">
        <f t="shared" si="60"/>
        <v>24983.405699999999</v>
      </c>
      <c r="E913" s="8">
        <f t="shared" si="60"/>
        <v>425.79580000000004</v>
      </c>
      <c r="F913" s="8">
        <f t="shared" si="60"/>
        <v>52145.26019999999</v>
      </c>
      <c r="G913" s="8">
        <f t="shared" si="60"/>
        <v>78938.778699999995</v>
      </c>
      <c r="H913" s="8">
        <f t="shared" si="60"/>
        <v>56125.596899999997</v>
      </c>
      <c r="I913" s="8">
        <f t="shared" si="60"/>
        <v>18250.545440000002</v>
      </c>
      <c r="J913" s="8">
        <f t="shared" si="60"/>
        <v>4562.6363600000004</v>
      </c>
      <c r="K913" s="8">
        <f t="shared" si="60"/>
        <v>78938.778699999995</v>
      </c>
    </row>
    <row r="914" spans="1:11" outlineLevel="2" x14ac:dyDescent="0.25">
      <c r="A914" s="1" t="s">
        <v>814</v>
      </c>
      <c r="B914" s="1" t="s">
        <v>429</v>
      </c>
      <c r="C914" s="8">
        <v>82.16</v>
      </c>
      <c r="D914" s="8">
        <v>998.76700000000005</v>
      </c>
      <c r="E914" s="8">
        <v>0</v>
      </c>
      <c r="F914" s="8">
        <v>1209.51</v>
      </c>
      <c r="G914" s="8">
        <v>2290.4369999999999</v>
      </c>
      <c r="H914" s="8">
        <f>+'Current &amp; Proposed Revenues'!D914*1.08+'Current &amp; Proposed Revenues'!F914*8.54</f>
        <v>1543.9829999999999</v>
      </c>
      <c r="I914" s="8">
        <f>(+'Current &amp; Proposed Revenues'!D914*0.79+'Current &amp; Proposed Revenues'!F914*2.14+'Current Revenues &amp; Distribution'!C914+'Current Revenues &amp; Distribution'!E914)*0.8</f>
        <v>597.16320000000007</v>
      </c>
      <c r="J914" s="8">
        <f>(+'Current &amp; Proposed Revenues'!D914*0.79+'Current &amp; Proposed Revenues'!F914*2.14+'Current Revenues &amp; Distribution'!C914+'Current Revenues &amp; Distribution'!E914)*0.2</f>
        <v>149.29080000000002</v>
      </c>
      <c r="K914" s="8">
        <f t="shared" si="57"/>
        <v>2290.4370000000004</v>
      </c>
    </row>
    <row r="915" spans="1:11" outlineLevel="2" x14ac:dyDescent="0.25">
      <c r="A915" s="1" t="s">
        <v>814</v>
      </c>
      <c r="B915" s="1" t="s">
        <v>815</v>
      </c>
      <c r="C915" s="8">
        <v>0</v>
      </c>
      <c r="D915" s="8">
        <v>467.5</v>
      </c>
      <c r="E915" s="8">
        <v>0</v>
      </c>
      <c r="F915" s="8">
        <v>5318.6399999999994</v>
      </c>
      <c r="G915" s="8">
        <v>5786.1399999999994</v>
      </c>
      <c r="H915" s="8">
        <f>+'Current &amp; Proposed Revenues'!D915*1.08+'Current &amp; Proposed Revenues'!F915*8.54</f>
        <v>4522.9199999999992</v>
      </c>
      <c r="I915" s="8">
        <f>(+'Current &amp; Proposed Revenues'!D915*0.79+'Current &amp; Proposed Revenues'!F915*2.14+'Current Revenues &amp; Distribution'!C915+'Current Revenues &amp; Distribution'!E915)*0.8</f>
        <v>1010.576</v>
      </c>
      <c r="J915" s="8">
        <f>(+'Current &amp; Proposed Revenues'!D915*0.79+'Current &amp; Proposed Revenues'!F915*2.14+'Current Revenues &amp; Distribution'!C915+'Current Revenues &amp; Distribution'!E915)*0.2</f>
        <v>252.64400000000001</v>
      </c>
      <c r="K915" s="8">
        <f t="shared" si="57"/>
        <v>5786.1399999999994</v>
      </c>
    </row>
    <row r="916" spans="1:11" outlineLevel="2" x14ac:dyDescent="0.25">
      <c r="A916" s="1" t="s">
        <v>814</v>
      </c>
      <c r="B916" s="1" t="s">
        <v>816</v>
      </c>
      <c r="C916" s="8">
        <v>96.632800000000003</v>
      </c>
      <c r="D916" s="8">
        <v>2791.27981</v>
      </c>
      <c r="E916" s="8">
        <v>222.7954</v>
      </c>
      <c r="F916" s="8">
        <v>6130.32</v>
      </c>
      <c r="G916" s="8">
        <v>9241.02801</v>
      </c>
      <c r="H916" s="8">
        <f>+'Current &amp; Proposed Revenues'!D916*1.08+'Current &amp; Proposed Revenues'!F916*8.54</f>
        <v>6514.036039999999</v>
      </c>
      <c r="I916" s="8">
        <f>(+'Current &amp; Proposed Revenues'!D916*0.79+'Current &amp; Proposed Revenues'!F916*2.14+'Current Revenues &amp; Distribution'!C916+'Current Revenues &amp; Distribution'!E916)*0.8</f>
        <v>2181.5935760000002</v>
      </c>
      <c r="J916" s="8">
        <f>(+'Current &amp; Proposed Revenues'!D916*0.79+'Current &amp; Proposed Revenues'!F916*2.14+'Current Revenues &amp; Distribution'!C916+'Current Revenues &amp; Distribution'!E916)*0.2</f>
        <v>545.39839400000005</v>
      </c>
      <c r="K916" s="8">
        <f t="shared" si="57"/>
        <v>9241.0280099999982</v>
      </c>
    </row>
    <row r="917" spans="1:11" outlineLevel="2" x14ac:dyDescent="0.25">
      <c r="A917" s="1" t="s">
        <v>814</v>
      </c>
      <c r="B917" s="1" t="s">
        <v>817</v>
      </c>
      <c r="C917" s="8">
        <v>104.8725</v>
      </c>
      <c r="D917" s="8">
        <v>1105.1887000000002</v>
      </c>
      <c r="E917" s="8">
        <v>0</v>
      </c>
      <c r="F917" s="8">
        <v>1612.68</v>
      </c>
      <c r="G917" s="8">
        <v>2822.7412000000004</v>
      </c>
      <c r="H917" s="8">
        <f>+'Current &amp; Proposed Revenues'!D917*1.08+'Current &amp; Proposed Revenues'!F917*8.54</f>
        <v>1927.8308</v>
      </c>
      <c r="I917" s="8">
        <f>(+'Current &amp; Proposed Revenues'!D917*0.79+'Current &amp; Proposed Revenues'!F917*2.14+'Current Revenues &amp; Distribution'!C917+'Current Revenues &amp; Distribution'!E917)*0.8</f>
        <v>715.92831999999999</v>
      </c>
      <c r="J917" s="8">
        <f>(+'Current &amp; Proposed Revenues'!D917*0.79+'Current &amp; Proposed Revenues'!F917*2.14+'Current Revenues &amp; Distribution'!C917+'Current Revenues &amp; Distribution'!E917)*0.2</f>
        <v>178.98208</v>
      </c>
      <c r="K917" s="8">
        <f t="shared" si="57"/>
        <v>2822.7411999999995</v>
      </c>
    </row>
    <row r="918" spans="1:11" outlineLevel="2" x14ac:dyDescent="0.25">
      <c r="A918" s="1" t="s">
        <v>814</v>
      </c>
      <c r="B918" s="1" t="s">
        <v>818</v>
      </c>
      <c r="C918" s="8">
        <v>0</v>
      </c>
      <c r="D918" s="8">
        <v>18.700000000000003</v>
      </c>
      <c r="E918" s="8">
        <v>0</v>
      </c>
      <c r="F918" s="8">
        <v>338.55599999999998</v>
      </c>
      <c r="G918" s="8">
        <v>357.25599999999997</v>
      </c>
      <c r="H918" s="8">
        <f>+'Current &amp; Proposed Revenues'!D918*1.08+'Current &amp; Proposed Revenues'!F918*8.54</f>
        <v>281.51799999999997</v>
      </c>
      <c r="I918" s="8">
        <f>(+'Current &amp; Proposed Revenues'!D918*0.79+'Current &amp; Proposed Revenues'!F918*2.14+'Current Revenues &amp; Distribution'!C918+'Current Revenues &amp; Distribution'!E918)*0.8</f>
        <v>60.590400000000017</v>
      </c>
      <c r="J918" s="8">
        <f>(+'Current &amp; Proposed Revenues'!D918*0.79+'Current &amp; Proposed Revenues'!F918*2.14+'Current Revenues &amp; Distribution'!C918+'Current Revenues &amp; Distribution'!E918)*0.2</f>
        <v>15.147600000000004</v>
      </c>
      <c r="K918" s="8">
        <f t="shared" si="57"/>
        <v>357.25599999999997</v>
      </c>
    </row>
    <row r="919" spans="1:11" outlineLevel="2" x14ac:dyDescent="0.25">
      <c r="A919" s="1" t="s">
        <v>814</v>
      </c>
      <c r="B919" s="1" t="s">
        <v>819</v>
      </c>
      <c r="C919" s="8">
        <v>90.06</v>
      </c>
      <c r="D919" s="8">
        <v>1294.9432099999999</v>
      </c>
      <c r="E919" s="8">
        <v>25.68</v>
      </c>
      <c r="F919" s="8">
        <v>2992.4398799999994</v>
      </c>
      <c r="G919" s="8">
        <v>4403.1230899999991</v>
      </c>
      <c r="H919" s="8">
        <f>+'Current &amp; Proposed Revenues'!D919*1.08+'Current &amp; Proposed Revenues'!F919*8.54</f>
        <v>3140.7127799999994</v>
      </c>
      <c r="I919" s="8">
        <f>(+'Current &amp; Proposed Revenues'!D919*0.79+'Current &amp; Proposed Revenues'!F919*2.14+'Current Revenues &amp; Distribution'!C919+'Current Revenues &amp; Distribution'!E919)*0.8</f>
        <v>1009.9282480000001</v>
      </c>
      <c r="J919" s="8">
        <f>(+'Current &amp; Proposed Revenues'!D919*0.79+'Current &amp; Proposed Revenues'!F919*2.14+'Current Revenues &amp; Distribution'!C919+'Current Revenues &amp; Distribution'!E919)*0.2</f>
        <v>252.48206200000001</v>
      </c>
      <c r="K919" s="8">
        <f t="shared" si="57"/>
        <v>4403.1230899999991</v>
      </c>
    </row>
    <row r="920" spans="1:11" outlineLevel="2" x14ac:dyDescent="0.25">
      <c r="A920" s="1" t="s">
        <v>814</v>
      </c>
      <c r="B920" s="1" t="s">
        <v>820</v>
      </c>
      <c r="C920" s="8">
        <v>163.53</v>
      </c>
      <c r="D920" s="8">
        <v>1917.4044999999999</v>
      </c>
      <c r="E920" s="8">
        <v>0</v>
      </c>
      <c r="F920" s="8">
        <v>2541.84</v>
      </c>
      <c r="G920" s="8">
        <v>4622.7744999999995</v>
      </c>
      <c r="H920" s="8">
        <f>+'Current &amp; Proposed Revenues'!D920*1.08+'Current &amp; Proposed Revenues'!F920*8.54</f>
        <v>3139.8979999999997</v>
      </c>
      <c r="I920" s="8">
        <f>(+'Current &amp; Proposed Revenues'!D920*0.79+'Current &amp; Proposed Revenues'!F920*2.14+'Current Revenues &amp; Distribution'!C920+'Current Revenues &amp; Distribution'!E920)*0.8</f>
        <v>1186.3012000000001</v>
      </c>
      <c r="J920" s="8">
        <f>(+'Current &amp; Proposed Revenues'!D920*0.79+'Current &amp; Proposed Revenues'!F920*2.14+'Current Revenues &amp; Distribution'!C920+'Current Revenues &amp; Distribution'!E920)*0.2</f>
        <v>296.57530000000003</v>
      </c>
      <c r="K920" s="8">
        <f t="shared" si="57"/>
        <v>4622.7745000000004</v>
      </c>
    </row>
    <row r="921" spans="1:11" outlineLevel="2" x14ac:dyDescent="0.25">
      <c r="A921" s="1" t="s">
        <v>814</v>
      </c>
      <c r="B921" s="1" t="s">
        <v>821</v>
      </c>
      <c r="C921" s="8">
        <v>55.205199999999998</v>
      </c>
      <c r="D921" s="8">
        <v>526.81640000000004</v>
      </c>
      <c r="E921" s="8">
        <v>0</v>
      </c>
      <c r="F921" s="8">
        <v>331.08</v>
      </c>
      <c r="G921" s="8">
        <v>913.10159999999996</v>
      </c>
      <c r="H921" s="8">
        <f>+'Current &amp; Proposed Revenues'!D921*1.08+'Current &amp; Proposed Revenues'!F921*8.54</f>
        <v>568.99759999999992</v>
      </c>
      <c r="I921" s="8">
        <f>(+'Current &amp; Proposed Revenues'!D921*0.79+'Current &amp; Proposed Revenues'!F921*2.14+'Current Revenues &amp; Distribution'!C921+'Current Revenues &amp; Distribution'!E921)*0.8</f>
        <v>275.28320000000002</v>
      </c>
      <c r="J921" s="8">
        <f>(+'Current &amp; Proposed Revenues'!D921*0.79+'Current &amp; Proposed Revenues'!F921*2.14+'Current Revenues &amp; Distribution'!C921+'Current Revenues &amp; Distribution'!E921)*0.2</f>
        <v>68.820800000000006</v>
      </c>
      <c r="K921" s="8">
        <f t="shared" si="57"/>
        <v>913.10159999999996</v>
      </c>
    </row>
    <row r="922" spans="1:11" outlineLevel="2" x14ac:dyDescent="0.25">
      <c r="A922" s="1" t="s">
        <v>814</v>
      </c>
      <c r="B922" s="1" t="s">
        <v>822</v>
      </c>
      <c r="C922" s="8">
        <v>186.44</v>
      </c>
      <c r="D922" s="8">
        <v>4418.6043</v>
      </c>
      <c r="E922" s="8">
        <v>0</v>
      </c>
      <c r="F922" s="8">
        <v>8609.4683999999997</v>
      </c>
      <c r="G922" s="8">
        <v>13214.512699999999</v>
      </c>
      <c r="H922" s="8">
        <f>+'Current &amp; Proposed Revenues'!D922*1.08+'Current &amp; Proposed Revenues'!F922*8.54</f>
        <v>9436.2713999999996</v>
      </c>
      <c r="I922" s="8">
        <f>(+'Current &amp; Proposed Revenues'!D922*0.79+'Current &amp; Proposed Revenues'!F922*2.14+'Current Revenues &amp; Distribution'!C922+'Current Revenues &amp; Distribution'!E922)*0.8</f>
        <v>3022.5930400000002</v>
      </c>
      <c r="J922" s="8">
        <f>(+'Current &amp; Proposed Revenues'!D922*0.79+'Current &amp; Proposed Revenues'!F922*2.14+'Current Revenues &amp; Distribution'!C922+'Current Revenues &amp; Distribution'!E922)*0.2</f>
        <v>755.64826000000005</v>
      </c>
      <c r="K922" s="8">
        <f t="shared" si="57"/>
        <v>13214.512699999999</v>
      </c>
    </row>
    <row r="923" spans="1:11" outlineLevel="2" x14ac:dyDescent="0.25">
      <c r="A923" s="1" t="s">
        <v>814</v>
      </c>
      <c r="B923" s="1" t="s">
        <v>823</v>
      </c>
      <c r="C923" s="8">
        <v>0</v>
      </c>
      <c r="D923" s="8">
        <v>0</v>
      </c>
      <c r="E923" s="8">
        <v>0</v>
      </c>
      <c r="F923" s="8">
        <v>854.4</v>
      </c>
      <c r="G923" s="8">
        <v>854.4</v>
      </c>
      <c r="H923" s="8">
        <f>+'Current &amp; Proposed Revenues'!D923*1.08+'Current &amp; Proposed Revenues'!F923*8.54</f>
        <v>683.19999999999993</v>
      </c>
      <c r="I923" s="8">
        <f>(+'Current &amp; Proposed Revenues'!D923*0.79+'Current &amp; Proposed Revenues'!F923*2.14+'Current Revenues &amp; Distribution'!C923+'Current Revenues &amp; Distribution'!E923)*0.8</f>
        <v>136.96</v>
      </c>
      <c r="J923" s="8">
        <f>(+'Current &amp; Proposed Revenues'!D923*0.79+'Current &amp; Proposed Revenues'!F923*2.14+'Current Revenues &amp; Distribution'!C923+'Current Revenues &amp; Distribution'!E923)*0.2</f>
        <v>34.24</v>
      </c>
      <c r="K923" s="8">
        <f t="shared" si="57"/>
        <v>854.4</v>
      </c>
    </row>
    <row r="924" spans="1:11" outlineLevel="2" x14ac:dyDescent="0.25">
      <c r="A924" s="1" t="s">
        <v>814</v>
      </c>
      <c r="B924" s="1" t="s">
        <v>824</v>
      </c>
      <c r="C924" s="8">
        <v>270.18</v>
      </c>
      <c r="D924" s="8">
        <v>1551.4829</v>
      </c>
      <c r="E924" s="8">
        <v>85.600000000000009</v>
      </c>
      <c r="F924" s="8">
        <v>3353.52</v>
      </c>
      <c r="G924" s="8">
        <v>5260.7829000000002</v>
      </c>
      <c r="H924" s="8">
        <f>+'Current &amp; Proposed Revenues'!D924*1.08+'Current &amp; Proposed Revenues'!F924*8.54</f>
        <v>3577.6035999999999</v>
      </c>
      <c r="I924" s="8">
        <f>(+'Current &amp; Proposed Revenues'!D924*0.79+'Current &amp; Proposed Revenues'!F924*2.14+'Current Revenues &amp; Distribution'!C924+'Current Revenues &amp; Distribution'!E924)*0.8</f>
        <v>1346.5434400000001</v>
      </c>
      <c r="J924" s="8">
        <f>(+'Current &amp; Proposed Revenues'!D924*0.79+'Current &amp; Proposed Revenues'!F924*2.14+'Current Revenues &amp; Distribution'!C924+'Current Revenues &amp; Distribution'!E924)*0.2</f>
        <v>336.63586000000004</v>
      </c>
      <c r="K924" s="8">
        <f t="shared" si="57"/>
        <v>5260.7829000000002</v>
      </c>
    </row>
    <row r="925" spans="1:11" outlineLevel="2" x14ac:dyDescent="0.25">
      <c r="A925" s="1" t="s">
        <v>814</v>
      </c>
      <c r="B925" s="1" t="s">
        <v>54</v>
      </c>
      <c r="C925" s="8">
        <v>160.17250000000001</v>
      </c>
      <c r="D925" s="8">
        <v>1079.925</v>
      </c>
      <c r="E925" s="8">
        <v>23.540000000000003</v>
      </c>
      <c r="F925" s="8">
        <v>2082.6</v>
      </c>
      <c r="G925" s="8">
        <v>3346.2374999999997</v>
      </c>
      <c r="H925" s="8">
        <f>+'Current &amp; Proposed Revenues'!D925*1.08+'Current &amp; Proposed Revenues'!F925*8.54</f>
        <v>2289</v>
      </c>
      <c r="I925" s="8">
        <f>(+'Current &amp; Proposed Revenues'!D925*0.79+'Current &amp; Proposed Revenues'!F925*2.14+'Current Revenues &amp; Distribution'!C925+'Current Revenues &amp; Distribution'!E925)*0.8</f>
        <v>845.79000000000019</v>
      </c>
      <c r="J925" s="8">
        <f>(+'Current &amp; Proposed Revenues'!D925*0.79+'Current &amp; Proposed Revenues'!F925*2.14+'Current Revenues &amp; Distribution'!C925+'Current Revenues &amp; Distribution'!E925)*0.2</f>
        <v>211.44750000000005</v>
      </c>
      <c r="K925" s="8">
        <f t="shared" si="57"/>
        <v>3346.2375000000002</v>
      </c>
    </row>
    <row r="926" spans="1:11" outlineLevel="2" x14ac:dyDescent="0.25">
      <c r="A926" s="1" t="s">
        <v>814</v>
      </c>
      <c r="B926" s="1" t="s">
        <v>825</v>
      </c>
      <c r="C926" s="8">
        <v>101.91000000000001</v>
      </c>
      <c r="D926" s="8">
        <v>2644.0304000000001</v>
      </c>
      <c r="E926" s="8">
        <v>0</v>
      </c>
      <c r="F926" s="8">
        <v>4496.0984399999998</v>
      </c>
      <c r="G926" s="8">
        <v>7242.0388399999993</v>
      </c>
      <c r="H926" s="8">
        <f>+'Current &amp; Proposed Revenues'!D926*1.08+'Current &amp; Proposed Revenues'!F926*8.54</f>
        <v>5122.2284199999995</v>
      </c>
      <c r="I926" s="8">
        <f>(+'Current &amp; Proposed Revenues'!D926*0.79+'Current &amp; Proposed Revenues'!F926*2.14+'Current Revenues &amp; Distribution'!C926+'Current Revenues &amp; Distribution'!E926)*0.8</f>
        <v>1695.8483360000002</v>
      </c>
      <c r="J926" s="8">
        <f>(+'Current &amp; Proposed Revenues'!D926*0.79+'Current &amp; Proposed Revenues'!F926*2.14+'Current Revenues &amp; Distribution'!C926+'Current Revenues &amp; Distribution'!E926)*0.2</f>
        <v>423.96208400000006</v>
      </c>
      <c r="K926" s="8">
        <f t="shared" si="57"/>
        <v>7242.0388399999993</v>
      </c>
    </row>
    <row r="927" spans="1:11" outlineLevel="2" x14ac:dyDescent="0.25">
      <c r="A927" s="1" t="s">
        <v>814</v>
      </c>
      <c r="B927" s="1" t="s">
        <v>826</v>
      </c>
      <c r="C927" s="8">
        <v>198.29000000000002</v>
      </c>
      <c r="D927" s="8">
        <v>2519.4884000000002</v>
      </c>
      <c r="E927" s="8">
        <v>166.92000000000002</v>
      </c>
      <c r="F927" s="8">
        <v>11906.597999999998</v>
      </c>
      <c r="G927" s="8">
        <v>14791.296399999999</v>
      </c>
      <c r="H927" s="8">
        <f>+'Current &amp; Proposed Revenues'!D927*1.08+'Current &amp; Proposed Revenues'!F927*8.54</f>
        <v>10975.924599999998</v>
      </c>
      <c r="I927" s="8">
        <f>(+'Current &amp; Proposed Revenues'!D927*0.79+'Current &amp; Proposed Revenues'!F927*2.14+'Current Revenues &amp; Distribution'!C927+'Current Revenues &amp; Distribution'!E927)*0.8</f>
        <v>3052.2974400000003</v>
      </c>
      <c r="J927" s="8">
        <f>(+'Current &amp; Proposed Revenues'!D927*0.79+'Current &amp; Proposed Revenues'!F927*2.14+'Current Revenues &amp; Distribution'!C927+'Current Revenues &amp; Distribution'!E927)*0.2</f>
        <v>763.07436000000007</v>
      </c>
      <c r="K927" s="8">
        <f t="shared" si="57"/>
        <v>14791.296399999999</v>
      </c>
    </row>
    <row r="928" spans="1:11" outlineLevel="2" x14ac:dyDescent="0.25">
      <c r="A928" s="1" t="s">
        <v>814</v>
      </c>
      <c r="B928" s="1" t="s">
        <v>553</v>
      </c>
      <c r="C928" s="8">
        <v>155.23500000000001</v>
      </c>
      <c r="D928" s="8">
        <v>3650.6514000000002</v>
      </c>
      <c r="E928" s="8">
        <v>0</v>
      </c>
      <c r="F928" s="8">
        <v>3527.9243999999999</v>
      </c>
      <c r="G928" s="8">
        <v>7333.8108000000002</v>
      </c>
      <c r="H928" s="8">
        <f>+'Current &amp; Proposed Revenues'!D928*1.08+'Current &amp; Proposed Revenues'!F928*8.54</f>
        <v>4929.4157999999998</v>
      </c>
      <c r="I928" s="8">
        <f>(+'Current &amp; Proposed Revenues'!D928*0.79+'Current &amp; Proposed Revenues'!F928*2.14+'Current Revenues &amp; Distribution'!C928+'Current Revenues &amp; Distribution'!E928)*0.8</f>
        <v>1923.5160000000005</v>
      </c>
      <c r="J928" s="8">
        <f>(+'Current &amp; Proposed Revenues'!D928*0.79+'Current &amp; Proposed Revenues'!F928*2.14+'Current Revenues &amp; Distribution'!C928+'Current Revenues &amp; Distribution'!E928)*0.2</f>
        <v>480.87900000000013</v>
      </c>
      <c r="K928" s="8">
        <f t="shared" si="57"/>
        <v>7333.8108000000002</v>
      </c>
    </row>
    <row r="929" spans="1:11" outlineLevel="2" x14ac:dyDescent="0.25">
      <c r="A929" s="1" t="s">
        <v>814</v>
      </c>
      <c r="B929" s="1" t="s">
        <v>827</v>
      </c>
      <c r="C929" s="8">
        <v>225.94</v>
      </c>
      <c r="D929" s="8">
        <v>3393.6386000000002</v>
      </c>
      <c r="E929" s="8">
        <v>222.56</v>
      </c>
      <c r="F929" s="8">
        <v>3380.6472000000003</v>
      </c>
      <c r="G929" s="8">
        <v>7222.7858000000006</v>
      </c>
      <c r="H929" s="8">
        <f>+'Current &amp; Proposed Revenues'!D929*1.08+'Current &amp; Proposed Revenues'!F929*8.54</f>
        <v>4663.2139999999999</v>
      </c>
      <c r="I929" s="8">
        <f>(+'Current &amp; Proposed Revenues'!D929*0.79+'Current &amp; Proposed Revenues'!F929*2.14+'Current Revenues &amp; Distribution'!C929+'Current Revenues &amp; Distribution'!E929)*0.8</f>
        <v>2047.6574400000002</v>
      </c>
      <c r="J929" s="8">
        <f>(+'Current &amp; Proposed Revenues'!D929*0.79+'Current &amp; Proposed Revenues'!F929*2.14+'Current Revenues &amp; Distribution'!C929+'Current Revenues &amp; Distribution'!E929)*0.2</f>
        <v>511.91436000000004</v>
      </c>
      <c r="K929" s="8">
        <f t="shared" si="57"/>
        <v>7222.7857999999997</v>
      </c>
    </row>
    <row r="930" spans="1:11" outlineLevel="2" x14ac:dyDescent="0.25">
      <c r="A930" s="1" t="s">
        <v>814</v>
      </c>
      <c r="B930" s="1" t="s">
        <v>828</v>
      </c>
      <c r="C930" s="8">
        <v>7.9</v>
      </c>
      <c r="D930" s="8">
        <v>211.31</v>
      </c>
      <c r="E930" s="8">
        <v>0</v>
      </c>
      <c r="F930" s="8">
        <v>630.12</v>
      </c>
      <c r="G930" s="8">
        <v>849.33</v>
      </c>
      <c r="H930" s="8">
        <f>+'Current &amp; Proposed Revenues'!D930*1.08+'Current &amp; Proposed Revenues'!F930*8.54</f>
        <v>625.9</v>
      </c>
      <c r="I930" s="8">
        <f>(+'Current &amp; Proposed Revenues'!D930*0.79+'Current &amp; Proposed Revenues'!F930*2.14+'Current Revenues &amp; Distribution'!C930+'Current Revenues &amp; Distribution'!E930)*0.8</f>
        <v>178.74400000000003</v>
      </c>
      <c r="J930" s="8">
        <f>(+'Current &amp; Proposed Revenues'!D930*0.79+'Current &amp; Proposed Revenues'!F930*2.14+'Current Revenues &amp; Distribution'!C930+'Current Revenues &amp; Distribution'!E930)*0.2</f>
        <v>44.686000000000007</v>
      </c>
      <c r="K930" s="8">
        <f t="shared" si="57"/>
        <v>849.33</v>
      </c>
    </row>
    <row r="931" spans="1:11" outlineLevel="2" x14ac:dyDescent="0.25">
      <c r="A931" s="1" t="s">
        <v>814</v>
      </c>
      <c r="B931" s="1" t="s">
        <v>315</v>
      </c>
      <c r="C931" s="8">
        <v>86.9</v>
      </c>
      <c r="D931" s="8">
        <v>909.92330000000004</v>
      </c>
      <c r="E931" s="8">
        <v>188.32000000000002</v>
      </c>
      <c r="F931" s="8">
        <v>4020.4966800000002</v>
      </c>
      <c r="G931" s="8">
        <v>5205.6399799999999</v>
      </c>
      <c r="H931" s="8">
        <f>+'Current &amp; Proposed Revenues'!D931*1.08+'Current &amp; Proposed Revenues'!F931*8.54</f>
        <v>3740.4087399999999</v>
      </c>
      <c r="I931" s="8">
        <f>(+'Current &amp; Proposed Revenues'!D931*0.79+'Current &amp; Proposed Revenues'!F931*2.14+'Current Revenues &amp; Distribution'!C931+'Current Revenues &amp; Distribution'!E931)*0.8</f>
        <v>1172.1849920000002</v>
      </c>
      <c r="J931" s="8">
        <f>(+'Current &amp; Proposed Revenues'!D931*0.79+'Current &amp; Proposed Revenues'!F931*2.14+'Current Revenues &amp; Distribution'!C931+'Current Revenues &amp; Distribution'!E931)*0.2</f>
        <v>293.04624800000005</v>
      </c>
      <c r="K931" s="8">
        <f t="shared" si="57"/>
        <v>5205.6399799999999</v>
      </c>
    </row>
    <row r="932" spans="1:11" outlineLevel="2" x14ac:dyDescent="0.25">
      <c r="A932" s="1" t="s">
        <v>814</v>
      </c>
      <c r="B932" s="1" t="s">
        <v>829</v>
      </c>
      <c r="C932" s="8">
        <v>62.410000000000004</v>
      </c>
      <c r="D932" s="8">
        <v>525.9375</v>
      </c>
      <c r="E932" s="8">
        <v>0</v>
      </c>
      <c r="F932" s="8">
        <v>2536.5</v>
      </c>
      <c r="G932" s="8">
        <v>3124.8474999999999</v>
      </c>
      <c r="H932" s="8">
        <f>+'Current &amp; Proposed Revenues'!D932*1.08+'Current &amp; Proposed Revenues'!F932*8.54</f>
        <v>2332</v>
      </c>
      <c r="I932" s="8">
        <f>(+'Current &amp; Proposed Revenues'!D932*0.79+'Current &amp; Proposed Revenues'!F932*2.14+'Current Revenues &amp; Distribution'!C932+'Current Revenues &amp; Distribution'!E932)*0.8</f>
        <v>634.27800000000002</v>
      </c>
      <c r="J932" s="8">
        <f>(+'Current &amp; Proposed Revenues'!D932*0.79+'Current &amp; Proposed Revenues'!F932*2.14+'Current Revenues &amp; Distribution'!C932+'Current Revenues &amp; Distribution'!E932)*0.2</f>
        <v>158.56950000000001</v>
      </c>
      <c r="K932" s="8">
        <f t="shared" si="57"/>
        <v>3124.8475000000003</v>
      </c>
    </row>
    <row r="933" spans="1:11" outlineLevel="2" x14ac:dyDescent="0.25">
      <c r="A933" s="1" t="s">
        <v>814</v>
      </c>
      <c r="B933" s="1" t="s">
        <v>144</v>
      </c>
      <c r="C933" s="8">
        <v>127.98</v>
      </c>
      <c r="D933" s="8">
        <v>2451.1025</v>
      </c>
      <c r="E933" s="8">
        <v>0</v>
      </c>
      <c r="F933" s="8">
        <v>1712.9651999999999</v>
      </c>
      <c r="G933" s="8">
        <v>4292.0477000000001</v>
      </c>
      <c r="H933" s="8">
        <f>+'Current &amp; Proposed Revenues'!D933*1.08+'Current &amp; Proposed Revenues'!F933*8.54</f>
        <v>2785.3405999999995</v>
      </c>
      <c r="I933" s="8">
        <f>(+'Current &amp; Proposed Revenues'!D933*0.79+'Current &amp; Proposed Revenues'!F933*2.14+'Current Revenues &amp; Distribution'!C933+'Current Revenues &amp; Distribution'!E933)*0.8</f>
        <v>1205.3656800000001</v>
      </c>
      <c r="J933" s="8">
        <f>(+'Current &amp; Proposed Revenues'!D933*0.79+'Current &amp; Proposed Revenues'!F933*2.14+'Current Revenues &amp; Distribution'!C933+'Current Revenues &amp; Distribution'!E933)*0.2</f>
        <v>301.34142000000003</v>
      </c>
      <c r="K933" s="8">
        <f t="shared" si="57"/>
        <v>4292.0476999999992</v>
      </c>
    </row>
    <row r="934" spans="1:11" outlineLevel="1" x14ac:dyDescent="0.25">
      <c r="A934" s="23" t="s">
        <v>1226</v>
      </c>
      <c r="B934" s="22"/>
      <c r="C934" s="8">
        <f t="shared" ref="C934:K934" si="61">SUBTOTAL(9,C914:C933)</f>
        <v>2175.8180000000002</v>
      </c>
      <c r="D934" s="8">
        <f t="shared" si="61"/>
        <v>32476.693919999998</v>
      </c>
      <c r="E934" s="8">
        <f t="shared" si="61"/>
        <v>935.41539999999998</v>
      </c>
      <c r="F934" s="8">
        <f t="shared" si="61"/>
        <v>67586.404200000004</v>
      </c>
      <c r="G934" s="8">
        <f t="shared" si="61"/>
        <v>103174.33152000001</v>
      </c>
      <c r="H934" s="8">
        <f t="shared" si="61"/>
        <v>72800.403379999989</v>
      </c>
      <c r="I934" s="8">
        <f t="shared" si="61"/>
        <v>24299.142511999995</v>
      </c>
      <c r="J934" s="8">
        <f t="shared" si="61"/>
        <v>6074.7856279999987</v>
      </c>
      <c r="K934" s="8">
        <f t="shared" si="61"/>
        <v>103174.33152000001</v>
      </c>
    </row>
    <row r="935" spans="1:11" outlineLevel="2" x14ac:dyDescent="0.25">
      <c r="A935" s="1" t="s">
        <v>830</v>
      </c>
      <c r="B935" s="1" t="s">
        <v>831</v>
      </c>
      <c r="C935" s="8">
        <v>121.38350000000001</v>
      </c>
      <c r="D935" s="8">
        <v>1408.6896999999999</v>
      </c>
      <c r="E935" s="8">
        <v>169.06</v>
      </c>
      <c r="F935" s="8">
        <v>9163.44</v>
      </c>
      <c r="G935" s="8">
        <v>10862.573200000001</v>
      </c>
      <c r="H935" s="8">
        <f>+'Current &amp; Proposed Revenues'!D935*1.08+'Current &amp; Proposed Revenues'!F935*8.54</f>
        <v>8140.8948</v>
      </c>
      <c r="I935" s="8">
        <f>(+'Current &amp; Proposed Revenues'!D935*0.79+'Current &amp; Proposed Revenues'!F935*2.14+'Current Revenues &amp; Distribution'!C935+'Current Revenues &amp; Distribution'!E935)*0.8</f>
        <v>2177.3427200000001</v>
      </c>
      <c r="J935" s="8">
        <f>(+'Current &amp; Proposed Revenues'!D935*0.79+'Current &amp; Proposed Revenues'!F935*2.14+'Current Revenues &amp; Distribution'!C935+'Current Revenues &amp; Distribution'!E935)*0.2</f>
        <v>544.33568000000002</v>
      </c>
      <c r="K935" s="8">
        <f t="shared" si="57"/>
        <v>10862.573200000001</v>
      </c>
    </row>
    <row r="936" spans="1:11" outlineLevel="2" x14ac:dyDescent="0.25">
      <c r="A936" s="1" t="s">
        <v>830</v>
      </c>
      <c r="B936" s="1" t="s">
        <v>832</v>
      </c>
      <c r="C936" s="8">
        <v>0</v>
      </c>
      <c r="D936" s="8">
        <v>0</v>
      </c>
      <c r="E936" s="8">
        <v>0</v>
      </c>
      <c r="F936" s="8">
        <v>149.51999999999998</v>
      </c>
      <c r="G936" s="8">
        <v>149.51999999999998</v>
      </c>
      <c r="H936" s="8">
        <f>+'Current &amp; Proposed Revenues'!D936*1.08+'Current &amp; Proposed Revenues'!F936*8.54</f>
        <v>119.55999999999999</v>
      </c>
      <c r="I936" s="8">
        <f>(+'Current &amp; Proposed Revenues'!D936*0.79+'Current &amp; Proposed Revenues'!F936*2.14+'Current Revenues &amp; Distribution'!C936+'Current Revenues &amp; Distribution'!E936)*0.8</f>
        <v>23.968000000000004</v>
      </c>
      <c r="J936" s="8">
        <f>(+'Current &amp; Proposed Revenues'!D936*0.79+'Current &amp; Proposed Revenues'!F936*2.14+'Current Revenues &amp; Distribution'!C936+'Current Revenues &amp; Distribution'!E936)*0.2</f>
        <v>5.9920000000000009</v>
      </c>
      <c r="K936" s="8">
        <f t="shared" si="57"/>
        <v>149.51999999999998</v>
      </c>
    </row>
    <row r="937" spans="1:11" outlineLevel="2" x14ac:dyDescent="0.25">
      <c r="A937" s="1" t="s">
        <v>830</v>
      </c>
      <c r="B937" s="1" t="s">
        <v>833</v>
      </c>
      <c r="C937" s="8">
        <v>14.22</v>
      </c>
      <c r="D937" s="8">
        <v>1082.73</v>
      </c>
      <c r="E937" s="8">
        <v>85.600000000000009</v>
      </c>
      <c r="F937" s="8">
        <v>17246.4912</v>
      </c>
      <c r="G937" s="8">
        <v>18429.0412</v>
      </c>
      <c r="H937" s="8">
        <f>+'Current &amp; Proposed Revenues'!D937*1.08+'Current &amp; Proposed Revenues'!F937*8.54</f>
        <v>14416.053599999997</v>
      </c>
      <c r="I937" s="8">
        <f>(+'Current &amp; Proposed Revenues'!D937*0.79+'Current &amp; Proposed Revenues'!F937*2.14+'Current Revenues &amp; Distribution'!C937+'Current Revenues &amp; Distribution'!E937)*0.8</f>
        <v>3210.3900799999997</v>
      </c>
      <c r="J937" s="8">
        <f>(+'Current &amp; Proposed Revenues'!D937*0.79+'Current &amp; Proposed Revenues'!F937*2.14+'Current Revenues &amp; Distribution'!C937+'Current Revenues &amp; Distribution'!E937)*0.2</f>
        <v>802.59751999999992</v>
      </c>
      <c r="K937" s="8">
        <f t="shared" si="57"/>
        <v>18429.041199999996</v>
      </c>
    </row>
    <row r="938" spans="1:11" outlineLevel="2" x14ac:dyDescent="0.25">
      <c r="A938" s="1" t="s">
        <v>830</v>
      </c>
      <c r="B938" s="1" t="s">
        <v>834</v>
      </c>
      <c r="C938" s="8">
        <v>46.61</v>
      </c>
      <c r="D938" s="8">
        <v>574.09</v>
      </c>
      <c r="E938" s="8">
        <v>0</v>
      </c>
      <c r="F938" s="8">
        <v>3678.9396000000002</v>
      </c>
      <c r="G938" s="8">
        <v>4299.6396000000004</v>
      </c>
      <c r="H938" s="8">
        <f>+'Current &amp; Proposed Revenues'!D938*1.08+'Current &amp; Proposed Revenues'!F938*8.54</f>
        <v>3273.3337999999999</v>
      </c>
      <c r="I938" s="8">
        <f>(+'Current &amp; Proposed Revenues'!D938*0.79+'Current &amp; Proposed Revenues'!F938*2.14+'Current Revenues &amp; Distribution'!C938+'Current Revenues &amp; Distribution'!E938)*0.8</f>
        <v>821.04464000000007</v>
      </c>
      <c r="J938" s="8">
        <f>(+'Current &amp; Proposed Revenues'!D938*0.79+'Current &amp; Proposed Revenues'!F938*2.14+'Current Revenues &amp; Distribution'!C938+'Current Revenues &amp; Distribution'!E938)*0.2</f>
        <v>205.26116000000002</v>
      </c>
      <c r="K938" s="8">
        <f t="shared" si="57"/>
        <v>4299.6396000000004</v>
      </c>
    </row>
    <row r="939" spans="1:11" outlineLevel="2" x14ac:dyDescent="0.25">
      <c r="A939" s="1" t="s">
        <v>830</v>
      </c>
      <c r="B939" s="1" t="s">
        <v>183</v>
      </c>
      <c r="C939" s="8">
        <v>63.2</v>
      </c>
      <c r="D939" s="8">
        <v>1426.4921000000002</v>
      </c>
      <c r="E939" s="8">
        <v>500.76000000000005</v>
      </c>
      <c r="F939" s="8">
        <v>10242.2268</v>
      </c>
      <c r="G939" s="8">
        <v>12232.678900000001</v>
      </c>
      <c r="H939" s="8">
        <f>+'Current &amp; Proposed Revenues'!D939*1.08+'Current &amp; Proposed Revenues'!F939*8.54</f>
        <v>9013.8017999999993</v>
      </c>
      <c r="I939" s="8">
        <f>(+'Current &amp; Proposed Revenues'!D939*0.79+'Current &amp; Proposed Revenues'!F939*2.14+'Current Revenues &amp; Distribution'!C939+'Current Revenues &amp; Distribution'!E939)*0.8</f>
        <v>2575.1016800000007</v>
      </c>
      <c r="J939" s="8">
        <f>(+'Current &amp; Proposed Revenues'!D939*0.79+'Current &amp; Proposed Revenues'!F939*2.14+'Current Revenues &amp; Distribution'!C939+'Current Revenues &amp; Distribution'!E939)*0.2</f>
        <v>643.77542000000017</v>
      </c>
      <c r="K939" s="8">
        <f t="shared" si="57"/>
        <v>12232.678900000001</v>
      </c>
    </row>
    <row r="940" spans="1:11" outlineLevel="2" x14ac:dyDescent="0.25">
      <c r="A940" s="1" t="s">
        <v>830</v>
      </c>
      <c r="B940" s="1" t="s">
        <v>835</v>
      </c>
      <c r="C940" s="8">
        <v>48.980000000000004</v>
      </c>
      <c r="D940" s="8">
        <v>927.20209999999997</v>
      </c>
      <c r="E940" s="8">
        <v>141.24</v>
      </c>
      <c r="F940" s="8">
        <v>3524.4</v>
      </c>
      <c r="G940" s="8">
        <v>4641.8221000000003</v>
      </c>
      <c r="H940" s="8">
        <f>+'Current &amp; Proposed Revenues'!D940*1.08+'Current &amp; Proposed Revenues'!F940*8.54</f>
        <v>3353.6963999999998</v>
      </c>
      <c r="I940" s="8">
        <f>(+'Current &amp; Proposed Revenues'!D940*0.79+'Current &amp; Proposed Revenues'!F940*2.14+'Current Revenues &amp; Distribution'!C940+'Current Revenues &amp; Distribution'!E940)*0.8</f>
        <v>1030.5005600000002</v>
      </c>
      <c r="J940" s="8">
        <f>(+'Current &amp; Proposed Revenues'!D940*0.79+'Current &amp; Proposed Revenues'!F940*2.14+'Current Revenues &amp; Distribution'!C940+'Current Revenues &amp; Distribution'!E940)*0.2</f>
        <v>257.62514000000004</v>
      </c>
      <c r="K940" s="8">
        <f t="shared" si="57"/>
        <v>4641.8221000000003</v>
      </c>
    </row>
    <row r="941" spans="1:11" outlineLevel="2" x14ac:dyDescent="0.25">
      <c r="A941" s="1" t="s">
        <v>830</v>
      </c>
      <c r="B941" s="1" t="s">
        <v>836</v>
      </c>
      <c r="C941" s="8">
        <v>50.56</v>
      </c>
      <c r="D941" s="8">
        <v>1173.7055</v>
      </c>
      <c r="E941" s="8">
        <v>85.600000000000009</v>
      </c>
      <c r="F941" s="8">
        <v>3239.5643999999998</v>
      </c>
      <c r="G941" s="8">
        <v>4549.4298999999992</v>
      </c>
      <c r="H941" s="8">
        <f>+'Current &amp; Proposed Revenues'!D941*1.08+'Current &amp; Proposed Revenues'!F941*8.54</f>
        <v>3268.3001999999997</v>
      </c>
      <c r="I941" s="8">
        <f>(+'Current &amp; Proposed Revenues'!D941*0.79+'Current &amp; Proposed Revenues'!F941*2.14+'Current Revenues &amp; Distribution'!C941+'Current Revenues &amp; Distribution'!E941)*0.8</f>
        <v>1024.9037599999999</v>
      </c>
      <c r="J941" s="8">
        <f>(+'Current &amp; Proposed Revenues'!D941*0.79+'Current &amp; Proposed Revenues'!F941*2.14+'Current Revenues &amp; Distribution'!C941+'Current Revenues &amp; Distribution'!E941)*0.2</f>
        <v>256.22593999999998</v>
      </c>
      <c r="K941" s="8">
        <f t="shared" si="57"/>
        <v>4549.4299000000001</v>
      </c>
    </row>
    <row r="942" spans="1:11" outlineLevel="2" x14ac:dyDescent="0.25">
      <c r="A942" s="1" t="s">
        <v>830</v>
      </c>
      <c r="B942" s="1" t="s">
        <v>837</v>
      </c>
      <c r="C942" s="8">
        <v>52.14</v>
      </c>
      <c r="D942" s="8">
        <v>1856.4986000000001</v>
      </c>
      <c r="E942" s="8">
        <v>85.600000000000009</v>
      </c>
      <c r="F942" s="8">
        <v>14072.234999999999</v>
      </c>
      <c r="G942" s="8">
        <v>16066.473599999999</v>
      </c>
      <c r="H942" s="8">
        <f>+'Current &amp; Proposed Revenues'!D942*1.08+'Current &amp; Proposed Revenues'!F942*8.54</f>
        <v>12324.719899999998</v>
      </c>
      <c r="I942" s="8">
        <f>(+'Current &amp; Proposed Revenues'!D942*0.79+'Current &amp; Proposed Revenues'!F942*2.14+'Current Revenues &amp; Distribution'!C942+'Current Revenues &amp; Distribution'!E942)*0.8</f>
        <v>2993.4029600000003</v>
      </c>
      <c r="J942" s="8">
        <f>(+'Current &amp; Proposed Revenues'!D942*0.79+'Current &amp; Proposed Revenues'!F942*2.14+'Current Revenues &amp; Distribution'!C942+'Current Revenues &amp; Distribution'!E942)*0.2</f>
        <v>748.35074000000009</v>
      </c>
      <c r="K942" s="8">
        <f t="shared" si="57"/>
        <v>16066.473599999999</v>
      </c>
    </row>
    <row r="943" spans="1:11" outlineLevel="2" x14ac:dyDescent="0.25">
      <c r="A943" s="1" t="s">
        <v>830</v>
      </c>
      <c r="B943" s="1" t="s">
        <v>243</v>
      </c>
      <c r="C943" s="8">
        <v>0</v>
      </c>
      <c r="D943" s="8">
        <v>960.65640000000008</v>
      </c>
      <c r="E943" s="8">
        <v>0</v>
      </c>
      <c r="F943" s="8">
        <v>3637.1808000000001</v>
      </c>
      <c r="G943" s="8">
        <v>4597.8371999999999</v>
      </c>
      <c r="H943" s="8">
        <f>+'Current &amp; Proposed Revenues'!D943*1.08+'Current &amp; Proposed Revenues'!F943*8.54</f>
        <v>3463.2</v>
      </c>
      <c r="I943" s="8">
        <f>(+'Current &amp; Proposed Revenues'!D943*0.79+'Current &amp; Proposed Revenues'!F943*2.14+'Current Revenues &amp; Distribution'!C943+'Current Revenues &amp; Distribution'!E943)*0.8</f>
        <v>907.70976000000019</v>
      </c>
      <c r="J943" s="8">
        <f>(+'Current &amp; Proposed Revenues'!D943*0.79+'Current &amp; Proposed Revenues'!F943*2.14+'Current Revenues &amp; Distribution'!C943+'Current Revenues &amp; Distribution'!E943)*0.2</f>
        <v>226.92744000000005</v>
      </c>
      <c r="K943" s="8">
        <f t="shared" si="57"/>
        <v>4597.8372000000008</v>
      </c>
    </row>
    <row r="944" spans="1:11" outlineLevel="2" x14ac:dyDescent="0.25">
      <c r="A944" s="1" t="s">
        <v>830</v>
      </c>
      <c r="B944" s="1" t="s">
        <v>838</v>
      </c>
      <c r="C944" s="8">
        <v>0</v>
      </c>
      <c r="D944" s="8">
        <v>261.8</v>
      </c>
      <c r="E944" s="8">
        <v>107</v>
      </c>
      <c r="F944" s="8">
        <v>3087.8015999999998</v>
      </c>
      <c r="G944" s="8">
        <v>3456.6016</v>
      </c>
      <c r="H944" s="8">
        <f>+'Current &amp; Proposed Revenues'!D944*1.08+'Current &amp; Proposed Revenues'!F944*8.54</f>
        <v>2620.2847999999994</v>
      </c>
      <c r="I944" s="8">
        <f>(+'Current &amp; Proposed Revenues'!D944*0.79+'Current &amp; Proposed Revenues'!F944*2.14+'Current Revenues &amp; Distribution'!C944+'Current Revenues &amp; Distribution'!E944)*0.8</f>
        <v>669.05344000000014</v>
      </c>
      <c r="J944" s="8">
        <f>(+'Current &amp; Proposed Revenues'!D944*0.79+'Current &amp; Proposed Revenues'!F944*2.14+'Current Revenues &amp; Distribution'!C944+'Current Revenues &amp; Distribution'!E944)*0.2</f>
        <v>167.26336000000003</v>
      </c>
      <c r="K944" s="8">
        <f t="shared" si="57"/>
        <v>3456.6015999999995</v>
      </c>
    </row>
    <row r="945" spans="1:11" outlineLevel="2" x14ac:dyDescent="0.25">
      <c r="A945" s="1" t="s">
        <v>830</v>
      </c>
      <c r="B945" s="1" t="s">
        <v>839</v>
      </c>
      <c r="C945" s="8">
        <v>230.68</v>
      </c>
      <c r="D945" s="8">
        <v>1978.7031000000004</v>
      </c>
      <c r="E945" s="8">
        <v>0</v>
      </c>
      <c r="F945" s="8">
        <v>11772.991199999999</v>
      </c>
      <c r="G945" s="8">
        <v>13982.374299999999</v>
      </c>
      <c r="H945" s="8">
        <f>+'Current &amp; Proposed Revenues'!D945*1.08+'Current &amp; Proposed Revenues'!F945*8.54</f>
        <v>10556.763999999997</v>
      </c>
      <c r="I945" s="8">
        <f>(+'Current &amp; Proposed Revenues'!D945*0.79+'Current &amp; Proposed Revenues'!F945*2.14+'Current Revenues &amp; Distribution'!C945+'Current Revenues &amp; Distribution'!E945)*0.8</f>
        <v>2740.4882400000001</v>
      </c>
      <c r="J945" s="8">
        <f>(+'Current &amp; Proposed Revenues'!D945*0.79+'Current &amp; Proposed Revenues'!F945*2.14+'Current Revenues &amp; Distribution'!C945+'Current Revenues &amp; Distribution'!E945)*0.2</f>
        <v>685.12206000000003</v>
      </c>
      <c r="K945" s="8">
        <f t="shared" si="57"/>
        <v>13982.374299999998</v>
      </c>
    </row>
    <row r="946" spans="1:11" outlineLevel="2" x14ac:dyDescent="0.25">
      <c r="A946" s="1" t="s">
        <v>830</v>
      </c>
      <c r="B946" s="1" t="s">
        <v>521</v>
      </c>
      <c r="C946" s="8">
        <v>87.69</v>
      </c>
      <c r="D946" s="8">
        <v>631.74210000000005</v>
      </c>
      <c r="E946" s="8">
        <v>85.600000000000009</v>
      </c>
      <c r="F946" s="8">
        <v>3193.3199999999997</v>
      </c>
      <c r="G946" s="8">
        <v>3998.3520999999996</v>
      </c>
      <c r="H946" s="8">
        <f>+'Current &amp; Proposed Revenues'!D946*1.08+'Current &amp; Proposed Revenues'!F946*8.54</f>
        <v>2918.3163999999997</v>
      </c>
      <c r="I946" s="8">
        <f>(+'Current &amp; Proposed Revenues'!D946*0.79+'Current &amp; Proposed Revenues'!F946*2.14+'Current Revenues &amp; Distribution'!C946+'Current Revenues &amp; Distribution'!E946)*0.8</f>
        <v>864.02855999999997</v>
      </c>
      <c r="J946" s="8">
        <f>(+'Current &amp; Proposed Revenues'!D946*0.79+'Current &amp; Proposed Revenues'!F946*2.14+'Current Revenues &amp; Distribution'!C946+'Current Revenues &amp; Distribution'!E946)*0.2</f>
        <v>216.00713999999999</v>
      </c>
      <c r="K946" s="8">
        <f t="shared" si="57"/>
        <v>3998.3520999999996</v>
      </c>
    </row>
    <row r="947" spans="1:11" outlineLevel="2" x14ac:dyDescent="0.25">
      <c r="A947" s="1" t="s">
        <v>830</v>
      </c>
      <c r="B947" s="1" t="s">
        <v>508</v>
      </c>
      <c r="C947" s="8">
        <v>34.997</v>
      </c>
      <c r="D947" s="8">
        <v>405.79</v>
      </c>
      <c r="E947" s="8">
        <v>0</v>
      </c>
      <c r="F947" s="8">
        <v>2610.9395999999997</v>
      </c>
      <c r="G947" s="8">
        <v>3051.7266</v>
      </c>
      <c r="H947" s="8">
        <f>+'Current &amp; Proposed Revenues'!D947*1.08+'Current &amp; Proposed Revenues'!F947*8.54</f>
        <v>2322.1338000000001</v>
      </c>
      <c r="I947" s="8">
        <f>(+'Current &amp; Proposed Revenues'!D947*0.79+'Current &amp; Proposed Revenues'!F947*2.14+'Current Revenues &amp; Distribution'!C947+'Current Revenues &amp; Distribution'!E947)*0.8</f>
        <v>583.67424000000005</v>
      </c>
      <c r="J947" s="8">
        <f>(+'Current &amp; Proposed Revenues'!D947*0.79+'Current &amp; Proposed Revenues'!F947*2.14+'Current Revenues &amp; Distribution'!C947+'Current Revenues &amp; Distribution'!E947)*0.2</f>
        <v>145.91856000000001</v>
      </c>
      <c r="K947" s="8">
        <f t="shared" si="57"/>
        <v>3051.7266</v>
      </c>
    </row>
    <row r="948" spans="1:11" outlineLevel="2" x14ac:dyDescent="0.25">
      <c r="A948" s="1" t="s">
        <v>830</v>
      </c>
      <c r="B948" s="1" t="s">
        <v>840</v>
      </c>
      <c r="C948" s="8">
        <v>247.75190000000003</v>
      </c>
      <c r="D948" s="8">
        <v>639.31560000000002</v>
      </c>
      <c r="E948" s="8">
        <v>120.76020000000001</v>
      </c>
      <c r="F948" s="8">
        <v>7951.26</v>
      </c>
      <c r="G948" s="8">
        <v>8959.0877</v>
      </c>
      <c r="H948" s="8">
        <f>+'Current &amp; Proposed Revenues'!D948*1.08+'Current &amp; Proposed Revenues'!F948*8.54</f>
        <v>6727.2604000000001</v>
      </c>
      <c r="I948" s="8">
        <f>(+'Current &amp; Proposed Revenues'!D948*0.79+'Current &amp; Proposed Revenues'!F948*2.14+'Current Revenues &amp; Distribution'!C948+'Current Revenues &amp; Distribution'!E948)*0.8</f>
        <v>1785.4618400000004</v>
      </c>
      <c r="J948" s="8">
        <f>(+'Current &amp; Proposed Revenues'!D948*0.79+'Current &amp; Proposed Revenues'!F948*2.14+'Current Revenues &amp; Distribution'!C948+'Current Revenues &amp; Distribution'!E948)*0.2</f>
        <v>446.3654600000001</v>
      </c>
      <c r="K948" s="8">
        <f t="shared" si="57"/>
        <v>8959.0877000000019</v>
      </c>
    </row>
    <row r="949" spans="1:11" outlineLevel="2" x14ac:dyDescent="0.25">
      <c r="A949" s="1" t="s">
        <v>830</v>
      </c>
      <c r="B949" s="1" t="s">
        <v>841</v>
      </c>
      <c r="C949" s="8">
        <v>378.70230000000004</v>
      </c>
      <c r="D949" s="8">
        <v>3692.8947000000003</v>
      </c>
      <c r="E949" s="8">
        <v>678.65820000000008</v>
      </c>
      <c r="F949" s="8">
        <v>24731.248799999998</v>
      </c>
      <c r="G949" s="8">
        <v>29481.503999999997</v>
      </c>
      <c r="H949" s="8">
        <f>+'Current &amp; Proposed Revenues'!D949*1.08+'Current &amp; Proposed Revenues'!F949*8.54</f>
        <v>21908.531199999998</v>
      </c>
      <c r="I949" s="8">
        <f>(+'Current &amp; Proposed Revenues'!D949*0.79+'Current &amp; Proposed Revenues'!F949*2.14+'Current Revenues &amp; Distribution'!C949+'Current Revenues &amp; Distribution'!E949)*0.8</f>
        <v>6058.37824</v>
      </c>
      <c r="J949" s="8">
        <f>(+'Current &amp; Proposed Revenues'!D949*0.79+'Current &amp; Proposed Revenues'!F949*2.14+'Current Revenues &amp; Distribution'!C949+'Current Revenues &amp; Distribution'!E949)*0.2</f>
        <v>1514.59456</v>
      </c>
      <c r="K949" s="8">
        <f t="shared" ref="K949:K1016" si="62">SUM(H949:J949)</f>
        <v>29481.503999999997</v>
      </c>
    </row>
    <row r="950" spans="1:11" outlineLevel="2" x14ac:dyDescent="0.25">
      <c r="A950" s="1" t="s">
        <v>830</v>
      </c>
      <c r="B950" s="1" t="s">
        <v>842</v>
      </c>
      <c r="C950" s="8">
        <v>113.76</v>
      </c>
      <c r="D950" s="8">
        <v>1178.4366</v>
      </c>
      <c r="E950" s="8">
        <v>192.60000000000002</v>
      </c>
      <c r="F950" s="8">
        <v>6393.4751999999999</v>
      </c>
      <c r="G950" s="8">
        <v>7878.2718000000004</v>
      </c>
      <c r="H950" s="8">
        <f>+'Current &amp; Proposed Revenues'!D950*1.08+'Current &amp; Proposed Revenues'!F950*8.54</f>
        <v>5792.98</v>
      </c>
      <c r="I950" s="8">
        <f>(+'Current &amp; Proposed Revenues'!D950*0.79+'Current &amp; Proposed Revenues'!F950*2.14+'Current Revenues &amp; Distribution'!C950+'Current Revenues &amp; Distribution'!E950)*0.8</f>
        <v>1668.23344</v>
      </c>
      <c r="J950" s="8">
        <f>(+'Current &amp; Proposed Revenues'!D950*0.79+'Current &amp; Proposed Revenues'!F950*2.14+'Current Revenues &amp; Distribution'!C950+'Current Revenues &amp; Distribution'!E950)*0.2</f>
        <v>417.05835999999999</v>
      </c>
      <c r="K950" s="8">
        <f t="shared" si="62"/>
        <v>7878.2717999999995</v>
      </c>
    </row>
    <row r="951" spans="1:11" outlineLevel="2" x14ac:dyDescent="0.25">
      <c r="A951" s="1" t="s">
        <v>830</v>
      </c>
      <c r="B951" s="1" t="s">
        <v>11</v>
      </c>
      <c r="C951" s="8">
        <v>55.339500000000001</v>
      </c>
      <c r="D951" s="8">
        <v>680.68000000000006</v>
      </c>
      <c r="E951" s="8">
        <v>287.29500000000002</v>
      </c>
      <c r="F951" s="8">
        <v>2118.2712000000001</v>
      </c>
      <c r="G951" s="8">
        <v>3141.5857000000005</v>
      </c>
      <c r="H951" s="8">
        <f>+'Current &amp; Proposed Revenues'!D951*1.08+'Current &amp; Proposed Revenues'!F951*8.54</f>
        <v>2086.9436000000001</v>
      </c>
      <c r="I951" s="8">
        <f>(+'Current &amp; Proposed Revenues'!D951*0.79+'Current &amp; Proposed Revenues'!F951*2.14+'Current Revenues &amp; Distribution'!C951+'Current Revenues &amp; Distribution'!E951)*0.8</f>
        <v>843.71368000000007</v>
      </c>
      <c r="J951" s="8">
        <f>(+'Current &amp; Proposed Revenues'!D951*0.79+'Current &amp; Proposed Revenues'!F951*2.14+'Current Revenues &amp; Distribution'!C951+'Current Revenues &amp; Distribution'!E951)*0.2</f>
        <v>210.92842000000002</v>
      </c>
      <c r="K951" s="8">
        <f t="shared" si="62"/>
        <v>3141.5857000000005</v>
      </c>
    </row>
    <row r="952" spans="1:11" outlineLevel="2" x14ac:dyDescent="0.25">
      <c r="A952" s="1" t="s">
        <v>830</v>
      </c>
      <c r="B952" s="1" t="s">
        <v>843</v>
      </c>
      <c r="C952" s="8">
        <v>127.98</v>
      </c>
      <c r="D952" s="8">
        <v>2466.2682</v>
      </c>
      <c r="E952" s="8">
        <v>0</v>
      </c>
      <c r="F952" s="8">
        <v>11476.514399999998</v>
      </c>
      <c r="G952" s="8">
        <v>14070.762599999998</v>
      </c>
      <c r="H952" s="8">
        <f>+'Current &amp; Proposed Revenues'!D952*1.08+'Current &amp; Proposed Revenues'!F952*8.54</f>
        <v>10601.281999999999</v>
      </c>
      <c r="I952" s="8">
        <f>(+'Current &amp; Proposed Revenues'!D952*0.79+'Current &amp; Proposed Revenues'!F952*2.14+'Current Revenues &amp; Distribution'!C952+'Current Revenues &amp; Distribution'!E952)*0.8</f>
        <v>2775.5844800000004</v>
      </c>
      <c r="J952" s="8">
        <f>(+'Current &amp; Proposed Revenues'!D952*0.79+'Current &amp; Proposed Revenues'!F952*2.14+'Current Revenues &amp; Distribution'!C952+'Current Revenues &amp; Distribution'!E952)*0.2</f>
        <v>693.89612000000011</v>
      </c>
      <c r="K952" s="8">
        <f t="shared" si="62"/>
        <v>14070.7626</v>
      </c>
    </row>
    <row r="953" spans="1:11" outlineLevel="2" x14ac:dyDescent="0.25">
      <c r="A953" s="1" t="s">
        <v>830</v>
      </c>
      <c r="B953" s="1" t="s">
        <v>844</v>
      </c>
      <c r="C953" s="8">
        <v>530.88</v>
      </c>
      <c r="D953" s="8">
        <v>1402.5</v>
      </c>
      <c r="E953" s="8">
        <v>1431.7670000000001</v>
      </c>
      <c r="F953" s="8">
        <v>7451.97</v>
      </c>
      <c r="G953" s="8">
        <v>10817.117</v>
      </c>
      <c r="H953" s="8">
        <f>+'Current &amp; Proposed Revenues'!D953*1.08+'Current &amp; Proposed Revenues'!F953*8.54</f>
        <v>6768.7849999999999</v>
      </c>
      <c r="I953" s="8">
        <f>(+'Current &amp; Proposed Revenues'!D953*0.79+'Current &amp; Proposed Revenues'!F953*2.14+'Current Revenues &amp; Distribution'!C953+'Current Revenues &amp; Distribution'!E953)*0.8</f>
        <v>3238.6656000000003</v>
      </c>
      <c r="J953" s="8">
        <f>(+'Current &amp; Proposed Revenues'!D953*0.79+'Current &amp; Proposed Revenues'!F953*2.14+'Current Revenues &amp; Distribution'!C953+'Current Revenues &amp; Distribution'!E953)*0.2</f>
        <v>809.66640000000007</v>
      </c>
      <c r="K953" s="8">
        <f t="shared" si="62"/>
        <v>10817.117</v>
      </c>
    </row>
    <row r="954" spans="1:11" outlineLevel="2" x14ac:dyDescent="0.25">
      <c r="A954" s="1" t="s">
        <v>830</v>
      </c>
      <c r="B954" s="1" t="s">
        <v>845</v>
      </c>
      <c r="C954" s="8">
        <v>96.664400000000001</v>
      </c>
      <c r="D954" s="8">
        <v>5208.3613999999998</v>
      </c>
      <c r="E954" s="8">
        <v>256.8</v>
      </c>
      <c r="F954" s="8">
        <v>22907.852399999996</v>
      </c>
      <c r="G954" s="8">
        <v>28469.678199999995</v>
      </c>
      <c r="H954" s="8">
        <f>+'Current &amp; Proposed Revenues'!D954*1.08+'Current &amp; Proposed Revenues'!F954*8.54</f>
        <v>21325.739799999996</v>
      </c>
      <c r="I954" s="8">
        <f>(+'Current &amp; Proposed Revenues'!D954*0.79+'Current &amp; Proposed Revenues'!F954*2.14+'Current Revenues &amp; Distribution'!C954+'Current Revenues &amp; Distribution'!E954)*0.8</f>
        <v>5715.1507200000005</v>
      </c>
      <c r="J954" s="8">
        <f>(+'Current &amp; Proposed Revenues'!D954*0.79+'Current &amp; Proposed Revenues'!F954*2.14+'Current Revenues &amp; Distribution'!C954+'Current Revenues &amp; Distribution'!E954)*0.2</f>
        <v>1428.7876800000001</v>
      </c>
      <c r="K954" s="8">
        <f t="shared" si="62"/>
        <v>28469.678199999998</v>
      </c>
    </row>
    <row r="955" spans="1:11" outlineLevel="2" x14ac:dyDescent="0.25">
      <c r="A955" s="1" t="s">
        <v>830</v>
      </c>
      <c r="B955" s="1" t="s">
        <v>846</v>
      </c>
      <c r="C955" s="8">
        <v>410.01</v>
      </c>
      <c r="D955" s="8">
        <v>1528.7998</v>
      </c>
      <c r="E955" s="8">
        <v>0</v>
      </c>
      <c r="F955" s="8">
        <v>5139.2159999999994</v>
      </c>
      <c r="G955" s="8">
        <v>7078.0257999999994</v>
      </c>
      <c r="H955" s="8">
        <f>+'Current &amp; Proposed Revenues'!D955*1.08+'Current &amp; Proposed Revenues'!F955*8.54</f>
        <v>4992.3911999999991</v>
      </c>
      <c r="I955" s="8">
        <f>(+'Current &amp; Proposed Revenues'!D955*0.79+'Current &amp; Proposed Revenues'!F955*2.14+'Current Revenues &amp; Distribution'!C955+'Current Revenues &amp; Distribution'!E955)*0.8</f>
        <v>1668.5076800000004</v>
      </c>
      <c r="J955" s="8">
        <f>(+'Current &amp; Proposed Revenues'!D955*0.79+'Current &amp; Proposed Revenues'!F955*2.14+'Current Revenues &amp; Distribution'!C955+'Current Revenues &amp; Distribution'!E955)*0.2</f>
        <v>417.1269200000001</v>
      </c>
      <c r="K955" s="8">
        <f t="shared" si="62"/>
        <v>7078.0257999999994</v>
      </c>
    </row>
    <row r="956" spans="1:11" outlineLevel="2" x14ac:dyDescent="0.25">
      <c r="A956" s="1" t="s">
        <v>830</v>
      </c>
      <c r="B956" s="1" t="s">
        <v>404</v>
      </c>
      <c r="C956" s="8">
        <v>105.07000000000001</v>
      </c>
      <c r="D956" s="8">
        <v>2428.4755000000005</v>
      </c>
      <c r="E956" s="8">
        <v>85.600000000000009</v>
      </c>
      <c r="F956" s="8">
        <v>2063.5895999999998</v>
      </c>
      <c r="G956" s="8">
        <v>4682.7350999999999</v>
      </c>
      <c r="H956" s="8">
        <f>+'Current &amp; Proposed Revenues'!D956*1.08+'Current &amp; Proposed Revenues'!F956*8.54</f>
        <v>3052.6408000000001</v>
      </c>
      <c r="I956" s="8">
        <f>(+'Current &amp; Proposed Revenues'!D956*0.79+'Current &amp; Proposed Revenues'!F956*2.14+'Current Revenues &amp; Distribution'!C956+'Current Revenues &amp; Distribution'!E956)*0.8</f>
        <v>1304.0754400000001</v>
      </c>
      <c r="J956" s="8">
        <f>(+'Current &amp; Proposed Revenues'!D956*0.79+'Current &amp; Proposed Revenues'!F956*2.14+'Current Revenues &amp; Distribution'!C956+'Current Revenues &amp; Distribution'!E956)*0.2</f>
        <v>326.01886000000002</v>
      </c>
      <c r="K956" s="8">
        <f t="shared" si="62"/>
        <v>4682.7350999999999</v>
      </c>
    </row>
    <row r="957" spans="1:11" outlineLevel="2" x14ac:dyDescent="0.25">
      <c r="A957" s="1" t="s">
        <v>830</v>
      </c>
      <c r="B957" s="1" t="s">
        <v>847</v>
      </c>
      <c r="C957" s="8">
        <v>0</v>
      </c>
      <c r="D957" s="8">
        <v>170.17000000000002</v>
      </c>
      <c r="E957" s="8">
        <v>188.96200000000002</v>
      </c>
      <c r="F957" s="8">
        <v>4154.9472000000005</v>
      </c>
      <c r="G957" s="8">
        <v>4514.0792000000001</v>
      </c>
      <c r="H957" s="8">
        <f>+'Current &amp; Proposed Revenues'!D957*1.08+'Current &amp; Proposed Revenues'!F957*8.54</f>
        <v>3420.6815999999999</v>
      </c>
      <c r="I957" s="8">
        <f>(+'Current &amp; Proposed Revenues'!D957*0.79+'Current &amp; Proposed Revenues'!F957*2.14+'Current Revenues &amp; Distribution'!C957+'Current Revenues &amp; Distribution'!E957)*0.8</f>
        <v>874.7180800000001</v>
      </c>
      <c r="J957" s="8">
        <f>(+'Current &amp; Proposed Revenues'!D957*0.79+'Current &amp; Proposed Revenues'!F957*2.14+'Current Revenues &amp; Distribution'!C957+'Current Revenues &amp; Distribution'!E957)*0.2</f>
        <v>218.67952000000002</v>
      </c>
      <c r="K957" s="8">
        <f t="shared" si="62"/>
        <v>4514.0792000000001</v>
      </c>
    </row>
    <row r="958" spans="1:11" outlineLevel="2" x14ac:dyDescent="0.25">
      <c r="A958" s="1" t="s">
        <v>830</v>
      </c>
      <c r="B958" s="1" t="s">
        <v>848</v>
      </c>
      <c r="C958" s="8">
        <v>295.2072</v>
      </c>
      <c r="D958" s="8">
        <v>1944.6504000000002</v>
      </c>
      <c r="E958" s="8">
        <v>851.72</v>
      </c>
      <c r="F958" s="8">
        <v>13065.484799999998</v>
      </c>
      <c r="G958" s="8">
        <v>16157.062399999999</v>
      </c>
      <c r="H958" s="8">
        <f>+'Current &amp; Proposed Revenues'!D958*1.08+'Current &amp; Proposed Revenues'!F958*8.54</f>
        <v>11570.607999999998</v>
      </c>
      <c r="I958" s="8">
        <f>(+'Current &amp; Proposed Revenues'!D958*0.79+'Current &amp; Proposed Revenues'!F958*2.14+'Current Revenues &amp; Distribution'!C958+'Current Revenues &amp; Distribution'!E958)*0.8</f>
        <v>3669.1635200000005</v>
      </c>
      <c r="J958" s="8">
        <f>(+'Current &amp; Proposed Revenues'!D958*0.79+'Current &amp; Proposed Revenues'!F958*2.14+'Current Revenues &amp; Distribution'!C958+'Current Revenues &amp; Distribution'!E958)*0.2</f>
        <v>917.29088000000013</v>
      </c>
      <c r="K958" s="8">
        <f t="shared" si="62"/>
        <v>16157.062399999999</v>
      </c>
    </row>
    <row r="959" spans="1:11" outlineLevel="2" x14ac:dyDescent="0.25">
      <c r="A959" s="1" t="s">
        <v>830</v>
      </c>
      <c r="B959" s="1" t="s">
        <v>849</v>
      </c>
      <c r="C959" s="8">
        <v>23.700000000000003</v>
      </c>
      <c r="D959" s="8">
        <v>1566.1437000000001</v>
      </c>
      <c r="E959" s="8">
        <v>85.600000000000009</v>
      </c>
      <c r="F959" s="8">
        <v>4098.45</v>
      </c>
      <c r="G959" s="8">
        <v>5773.8936999999996</v>
      </c>
      <c r="H959" s="8">
        <f>+'Current &amp; Proposed Revenues'!D959*1.08+'Current &amp; Proposed Revenues'!F959*8.54</f>
        <v>4181.7357999999995</v>
      </c>
      <c r="I959" s="8">
        <f>(+'Current &amp; Proposed Revenues'!D959*0.79+'Current &amp; Proposed Revenues'!F959*2.14+'Current Revenues &amp; Distribution'!C959+'Current Revenues &amp; Distribution'!E959)*0.8</f>
        <v>1273.72632</v>
      </c>
      <c r="J959" s="8">
        <f>(+'Current &amp; Proposed Revenues'!D959*0.79+'Current &amp; Proposed Revenues'!F959*2.14+'Current Revenues &amp; Distribution'!C959+'Current Revenues &amp; Distribution'!E959)*0.2</f>
        <v>318.43158</v>
      </c>
      <c r="K959" s="8">
        <f t="shared" si="62"/>
        <v>5773.8936999999996</v>
      </c>
    </row>
    <row r="960" spans="1:11" outlineLevel="1" x14ac:dyDescent="0.25">
      <c r="A960" s="23" t="s">
        <v>1225</v>
      </c>
      <c r="B960" s="22"/>
      <c r="C960" s="8">
        <f t="shared" ref="C960:K960" si="63">SUBTOTAL(9,C935:C959)</f>
        <v>3135.5257999999999</v>
      </c>
      <c r="D960" s="8">
        <f t="shared" si="63"/>
        <v>35594.7955</v>
      </c>
      <c r="E960" s="8">
        <f t="shared" si="63"/>
        <v>5440.2224000000015</v>
      </c>
      <c r="F960" s="8">
        <f t="shared" si="63"/>
        <v>197171.32980000001</v>
      </c>
      <c r="G960" s="8">
        <f t="shared" si="63"/>
        <v>241341.87349999993</v>
      </c>
      <c r="H960" s="8">
        <f t="shared" si="63"/>
        <v>178220.63889999999</v>
      </c>
      <c r="I960" s="8">
        <f t="shared" si="63"/>
        <v>50496.987680000006</v>
      </c>
      <c r="J960" s="8">
        <f t="shared" si="63"/>
        <v>12624.246920000001</v>
      </c>
      <c r="K960" s="8">
        <f t="shared" si="63"/>
        <v>241341.87349999993</v>
      </c>
    </row>
    <row r="961" spans="1:11" outlineLevel="2" x14ac:dyDescent="0.25">
      <c r="A961" s="1" t="s">
        <v>850</v>
      </c>
      <c r="B961" s="1" t="s">
        <v>851</v>
      </c>
      <c r="C961" s="8">
        <v>87.618899999999996</v>
      </c>
      <c r="D961" s="8">
        <v>4540.6386300000004</v>
      </c>
      <c r="E961" s="8">
        <v>498.62</v>
      </c>
      <c r="F961" s="8">
        <v>14028.073199999999</v>
      </c>
      <c r="G961" s="8">
        <v>19154.95073</v>
      </c>
      <c r="H961" s="8">
        <f>+'Current &amp; Proposed Revenues'!D961*1.08+'Current &amp; Proposed Revenues'!F961*8.54</f>
        <v>13839.605519999999</v>
      </c>
      <c r="I961" s="8">
        <f>(+'Current &amp; Proposed Revenues'!D961*0.79+'Current &amp; Proposed Revenues'!F961*2.14+'Current Revenues &amp; Distribution'!C961+'Current Revenues &amp; Distribution'!E961)*0.8</f>
        <v>4252.2761680000003</v>
      </c>
      <c r="J961" s="8">
        <f>(+'Current &amp; Proposed Revenues'!D961*0.79+'Current &amp; Proposed Revenues'!F961*2.14+'Current Revenues &amp; Distribution'!C961+'Current Revenues &amp; Distribution'!E961)*0.2</f>
        <v>1063.0690420000001</v>
      </c>
      <c r="K961" s="8">
        <f t="shared" si="62"/>
        <v>19154.95073</v>
      </c>
    </row>
    <row r="962" spans="1:11" outlineLevel="2" x14ac:dyDescent="0.25">
      <c r="A962" s="1" t="s">
        <v>850</v>
      </c>
      <c r="B962" s="1" t="s">
        <v>852</v>
      </c>
      <c r="C962" s="8">
        <v>84.316700000000012</v>
      </c>
      <c r="D962" s="8">
        <v>3525.7354000000005</v>
      </c>
      <c r="E962" s="8">
        <v>256.8</v>
      </c>
      <c r="F962" s="8">
        <v>4535.9027999999998</v>
      </c>
      <c r="G962" s="8">
        <v>8402.7548999999999</v>
      </c>
      <c r="H962" s="8">
        <f>+'Current &amp; Proposed Revenues'!D962*1.08+'Current &amp; Proposed Revenues'!F962*8.54</f>
        <v>5663.277</v>
      </c>
      <c r="I962" s="8">
        <f>(+'Current &amp; Proposed Revenues'!D962*0.79+'Current &amp; Proposed Revenues'!F962*2.14+'Current Revenues &amp; Distribution'!C962+'Current Revenues &amp; Distribution'!E962)*0.8</f>
        <v>2191.5823200000004</v>
      </c>
      <c r="J962" s="8">
        <f>(+'Current &amp; Proposed Revenues'!D962*0.79+'Current &amp; Proposed Revenues'!F962*2.14+'Current Revenues &amp; Distribution'!C962+'Current Revenues &amp; Distribution'!E962)*0.2</f>
        <v>547.89558000000011</v>
      </c>
      <c r="K962" s="8">
        <f t="shared" si="62"/>
        <v>8402.7548999999999</v>
      </c>
    </row>
    <row r="963" spans="1:11" outlineLevel="2" x14ac:dyDescent="0.25">
      <c r="A963" s="1" t="s">
        <v>850</v>
      </c>
      <c r="B963" s="1" t="s">
        <v>853</v>
      </c>
      <c r="C963" s="8">
        <v>13.43</v>
      </c>
      <c r="D963" s="8">
        <v>2414.0391000000004</v>
      </c>
      <c r="E963" s="8">
        <v>0</v>
      </c>
      <c r="F963" s="8">
        <v>10722.28212</v>
      </c>
      <c r="G963" s="8">
        <v>13149.75122</v>
      </c>
      <c r="H963" s="8">
        <f>+'Current &amp; Proposed Revenues'!D963*1.08+'Current &amp; Proposed Revenues'!F963*8.54</f>
        <v>9968.0142599999999</v>
      </c>
      <c r="I963" s="8">
        <f>(+'Current &amp; Proposed Revenues'!D963*0.79+'Current &amp; Proposed Revenues'!F963*2.14+'Current Revenues &amp; Distribution'!C963+'Current Revenues &amp; Distribution'!E963)*0.8</f>
        <v>2545.3895680000001</v>
      </c>
      <c r="J963" s="8">
        <f>(+'Current &amp; Proposed Revenues'!D963*0.79+'Current &amp; Proposed Revenues'!F963*2.14+'Current Revenues &amp; Distribution'!C963+'Current Revenues &amp; Distribution'!E963)*0.2</f>
        <v>636.34739200000001</v>
      </c>
      <c r="K963" s="8">
        <f t="shared" si="62"/>
        <v>13149.75122</v>
      </c>
    </row>
    <row r="964" spans="1:11" outlineLevel="2" x14ac:dyDescent="0.25">
      <c r="A964" s="1" t="s">
        <v>850</v>
      </c>
      <c r="B964" s="1" t="s">
        <v>854</v>
      </c>
      <c r="C964" s="8">
        <v>0</v>
      </c>
      <c r="D964" s="8">
        <v>0</v>
      </c>
      <c r="E964" s="8">
        <v>0</v>
      </c>
      <c r="F964" s="8">
        <v>208.26</v>
      </c>
      <c r="G964" s="8">
        <v>208.26</v>
      </c>
      <c r="H964" s="8">
        <f>+'Current &amp; Proposed Revenues'!D964*1.08+'Current &amp; Proposed Revenues'!F964*8.54</f>
        <v>166.52999999999997</v>
      </c>
      <c r="I964" s="8">
        <f>(+'Current &amp; Proposed Revenues'!D964*0.79+'Current &amp; Proposed Revenues'!F964*2.14+'Current Revenues &amp; Distribution'!C964+'Current Revenues &amp; Distribution'!E964)*0.8</f>
        <v>33.384000000000007</v>
      </c>
      <c r="J964" s="8">
        <f>(+'Current &amp; Proposed Revenues'!D964*0.79+'Current &amp; Proposed Revenues'!F964*2.14+'Current Revenues &amp; Distribution'!C964+'Current Revenues &amp; Distribution'!E964)*0.2</f>
        <v>8.3460000000000019</v>
      </c>
      <c r="K964" s="8">
        <f t="shared" si="62"/>
        <v>208.26</v>
      </c>
    </row>
    <row r="965" spans="1:11" outlineLevel="2" x14ac:dyDescent="0.25">
      <c r="A965" s="1" t="s">
        <v>850</v>
      </c>
      <c r="B965" s="1" t="s">
        <v>578</v>
      </c>
      <c r="C965" s="8">
        <v>92.667000000000002</v>
      </c>
      <c r="D965" s="8">
        <v>5081.2201000000005</v>
      </c>
      <c r="E965" s="8">
        <v>0</v>
      </c>
      <c r="F965" s="8">
        <v>7293.4787999999999</v>
      </c>
      <c r="G965" s="8">
        <v>12467.365900000001</v>
      </c>
      <c r="H965" s="8">
        <f>+'Current &amp; Proposed Revenues'!D965*1.08+'Current &amp; Proposed Revenues'!F965*8.54</f>
        <v>8766.6597999999994</v>
      </c>
      <c r="I965" s="8">
        <f>(+'Current &amp; Proposed Revenues'!D965*0.79+'Current &amp; Proposed Revenues'!F965*2.14+'Current Revenues &amp; Distribution'!C965+'Current Revenues &amp; Distribution'!E965)*0.8</f>
        <v>2960.5648799999999</v>
      </c>
      <c r="J965" s="8">
        <f>(+'Current &amp; Proposed Revenues'!D965*0.79+'Current &amp; Proposed Revenues'!F965*2.14+'Current Revenues &amp; Distribution'!C965+'Current Revenues &amp; Distribution'!E965)*0.2</f>
        <v>740.14121999999998</v>
      </c>
      <c r="K965" s="8">
        <f t="shared" si="62"/>
        <v>12467.365899999999</v>
      </c>
    </row>
    <row r="966" spans="1:11" outlineLevel="2" x14ac:dyDescent="0.25">
      <c r="A966" s="1" t="s">
        <v>850</v>
      </c>
      <c r="B966" s="1" t="s">
        <v>855</v>
      </c>
      <c r="C966" s="8">
        <v>43.860800000000005</v>
      </c>
      <c r="D966" s="8">
        <v>3695.5014799999999</v>
      </c>
      <c r="E966" s="8">
        <v>85.600000000000009</v>
      </c>
      <c r="F966" s="8">
        <v>10697.301599999999</v>
      </c>
      <c r="G966" s="8">
        <v>14522.263879999999</v>
      </c>
      <c r="H966" s="8">
        <f>+'Current &amp; Proposed Revenues'!D966*1.08+'Current &amp; Proposed Revenues'!F966*8.54</f>
        <v>10688.135119999999</v>
      </c>
      <c r="I966" s="8">
        <f>(+'Current &amp; Proposed Revenues'!D966*0.79+'Current &amp; Proposed Revenues'!F966*2.14+'Current Revenues &amp; Distribution'!C966+'Current Revenues &amp; Distribution'!E966)*0.8</f>
        <v>3067.3030080000003</v>
      </c>
      <c r="J966" s="8">
        <f>(+'Current &amp; Proposed Revenues'!D966*0.79+'Current &amp; Proposed Revenues'!F966*2.14+'Current Revenues &amp; Distribution'!C966+'Current Revenues &amp; Distribution'!E966)*0.2</f>
        <v>766.82575200000008</v>
      </c>
      <c r="K966" s="8">
        <f t="shared" si="62"/>
        <v>14522.26388</v>
      </c>
    </row>
    <row r="967" spans="1:11" outlineLevel="2" x14ac:dyDescent="0.25">
      <c r="A967" s="1" t="s">
        <v>850</v>
      </c>
      <c r="B967" s="1" t="s">
        <v>856</v>
      </c>
      <c r="C967" s="8">
        <v>86.457599999999999</v>
      </c>
      <c r="D967" s="8">
        <v>978.87020000000007</v>
      </c>
      <c r="E967" s="8">
        <v>0</v>
      </c>
      <c r="F967" s="8">
        <v>9060.2711999999992</v>
      </c>
      <c r="G967" s="8">
        <v>10125.598999999998</v>
      </c>
      <c r="H967" s="8">
        <f>+'Current &amp; Proposed Revenues'!D967*1.08+'Current &amp; Proposed Revenues'!F967*8.54</f>
        <v>7810.1603999999998</v>
      </c>
      <c r="I967" s="8">
        <f>(+'Current &amp; Proposed Revenues'!D967*0.79+'Current &amp; Proposed Revenues'!F967*2.14+'Current Revenues &amp; Distribution'!C967+'Current Revenues &amp; Distribution'!E967)*0.8</f>
        <v>1852.3508800000004</v>
      </c>
      <c r="J967" s="8">
        <f>(+'Current &amp; Proposed Revenues'!D967*0.79+'Current &amp; Proposed Revenues'!F967*2.14+'Current Revenues &amp; Distribution'!C967+'Current Revenues &amp; Distribution'!E967)*0.2</f>
        <v>463.0877200000001</v>
      </c>
      <c r="K967" s="8">
        <f t="shared" si="62"/>
        <v>10125.599</v>
      </c>
    </row>
    <row r="968" spans="1:11" outlineLevel="2" x14ac:dyDescent="0.25">
      <c r="A968" s="1" t="s">
        <v>850</v>
      </c>
      <c r="B968" s="1" t="s">
        <v>133</v>
      </c>
      <c r="C968" s="8">
        <v>195.13</v>
      </c>
      <c r="D968" s="8">
        <v>2810.5913</v>
      </c>
      <c r="E968" s="8">
        <v>100.58000000000001</v>
      </c>
      <c r="F968" s="8">
        <v>40050.427199999998</v>
      </c>
      <c r="G968" s="8">
        <v>43156.728499999997</v>
      </c>
      <c r="H968" s="8">
        <f>+'Current &amp; Proposed Revenues'!D968*1.08+'Current &amp; Proposed Revenues'!F968*8.54</f>
        <v>33648.570799999994</v>
      </c>
      <c r="I968" s="8">
        <f>(+'Current &amp; Proposed Revenues'!D968*0.79+'Current &amp; Proposed Revenues'!F968*2.14+'Current Revenues &amp; Distribution'!C968+'Current Revenues &amp; Distribution'!E968)*0.8</f>
        <v>7606.5261600000003</v>
      </c>
      <c r="J968" s="8">
        <f>(+'Current &amp; Proposed Revenues'!D968*0.79+'Current &amp; Proposed Revenues'!F968*2.14+'Current Revenues &amp; Distribution'!C968+'Current Revenues &amp; Distribution'!E968)*0.2</f>
        <v>1901.6315400000001</v>
      </c>
      <c r="K968" s="8">
        <f t="shared" si="62"/>
        <v>43156.728499999997</v>
      </c>
    </row>
    <row r="969" spans="1:11" outlineLevel="2" x14ac:dyDescent="0.25">
      <c r="A969" s="1" t="s">
        <v>850</v>
      </c>
      <c r="B969" s="1" t="s">
        <v>648</v>
      </c>
      <c r="C969" s="8">
        <v>55.300000000000004</v>
      </c>
      <c r="D969" s="8">
        <v>1834.3765000000001</v>
      </c>
      <c r="E969" s="8">
        <v>78.966000000000008</v>
      </c>
      <c r="F969" s="8">
        <v>4636.7219999999998</v>
      </c>
      <c r="G969" s="8">
        <v>6605.3644999999997</v>
      </c>
      <c r="H969" s="8">
        <f>+'Current &amp; Proposed Revenues'!D969*1.08+'Current &amp; Proposed Revenues'!F969*8.54</f>
        <v>4767.067</v>
      </c>
      <c r="I969" s="8">
        <f>(+'Current &amp; Proposed Revenues'!D969*0.79+'Current &amp; Proposed Revenues'!F969*2.14+'Current Revenues &amp; Distribution'!C969+'Current Revenues &amp; Distribution'!E969)*0.8</f>
        <v>1470.6380000000001</v>
      </c>
      <c r="J969" s="8">
        <f>(+'Current &amp; Proposed Revenues'!D969*0.79+'Current &amp; Proposed Revenues'!F969*2.14+'Current Revenues &amp; Distribution'!C969+'Current Revenues &amp; Distribution'!E969)*0.2</f>
        <v>367.65950000000004</v>
      </c>
      <c r="K969" s="8">
        <f t="shared" si="62"/>
        <v>6605.3644999999997</v>
      </c>
    </row>
    <row r="970" spans="1:11" outlineLevel="2" x14ac:dyDescent="0.25">
      <c r="A970" s="1" t="s">
        <v>850</v>
      </c>
      <c r="B970" s="1" t="s">
        <v>189</v>
      </c>
      <c r="C970" s="8">
        <v>367.30260000000004</v>
      </c>
      <c r="D970" s="8">
        <v>3111.8296</v>
      </c>
      <c r="E970" s="8">
        <v>157.33279999999999</v>
      </c>
      <c r="F970" s="8">
        <v>18965.76828</v>
      </c>
      <c r="G970" s="8">
        <v>22602.23328</v>
      </c>
      <c r="H970" s="8">
        <f>+'Current &amp; Proposed Revenues'!D970*1.08+'Current &amp; Proposed Revenues'!F970*8.54</f>
        <v>16962.717739999996</v>
      </c>
      <c r="I970" s="8">
        <f>(+'Current &amp; Proposed Revenues'!D970*0.79+'Current &amp; Proposed Revenues'!F970*2.14+'Current Revenues &amp; Distribution'!C970+'Current Revenues &amp; Distribution'!E970)*0.8</f>
        <v>4511.6124320000008</v>
      </c>
      <c r="J970" s="8">
        <f>(+'Current &amp; Proposed Revenues'!D970*0.79+'Current &amp; Proposed Revenues'!F970*2.14+'Current Revenues &amp; Distribution'!C970+'Current Revenues &amp; Distribution'!E970)*0.2</f>
        <v>1127.9031080000002</v>
      </c>
      <c r="K970" s="8">
        <f t="shared" si="62"/>
        <v>22602.233279999997</v>
      </c>
    </row>
    <row r="971" spans="1:11" outlineLevel="2" x14ac:dyDescent="0.25">
      <c r="A971" s="1" t="s">
        <v>850</v>
      </c>
      <c r="B971" s="1" t="s">
        <v>658</v>
      </c>
      <c r="C971" s="8">
        <v>65.332999999999998</v>
      </c>
      <c r="D971" s="8">
        <v>1878.9760000000001</v>
      </c>
      <c r="E971" s="8">
        <v>228.38080000000002</v>
      </c>
      <c r="F971" s="8">
        <v>8532.9995999999992</v>
      </c>
      <c r="G971" s="8">
        <v>10705.689399999999</v>
      </c>
      <c r="H971" s="8">
        <f>+'Current &amp; Proposed Revenues'!D971*1.08+'Current &amp; Proposed Revenues'!F971*8.54</f>
        <v>7908.3877999999995</v>
      </c>
      <c r="I971" s="8">
        <f>(+'Current &amp; Proposed Revenues'!D971*0.79+'Current &amp; Proposed Revenues'!F971*2.14+'Current Revenues &amp; Distribution'!C971+'Current Revenues &amp; Distribution'!E971)*0.8</f>
        <v>2237.8412800000001</v>
      </c>
      <c r="J971" s="8">
        <f>(+'Current &amp; Proposed Revenues'!D971*0.79+'Current &amp; Proposed Revenues'!F971*2.14+'Current Revenues &amp; Distribution'!C971+'Current Revenues &amp; Distribution'!E971)*0.2</f>
        <v>559.46032000000002</v>
      </c>
      <c r="K971" s="8">
        <f t="shared" si="62"/>
        <v>10705.689399999999</v>
      </c>
    </row>
    <row r="972" spans="1:11" outlineLevel="2" x14ac:dyDescent="0.25">
      <c r="A972" s="1" t="s">
        <v>850</v>
      </c>
      <c r="B972" s="1" t="s">
        <v>857</v>
      </c>
      <c r="C972" s="8">
        <v>169.74730000000002</v>
      </c>
      <c r="D972" s="8">
        <v>5168.5117</v>
      </c>
      <c r="E972" s="8">
        <v>261.08000000000004</v>
      </c>
      <c r="F972" s="8">
        <v>17426.2356</v>
      </c>
      <c r="G972" s="8">
        <v>23025.5746</v>
      </c>
      <c r="H972" s="8">
        <f>+'Current &amp; Proposed Revenues'!D972*1.08+'Current &amp; Proposed Revenues'!F972*8.54</f>
        <v>16919.4846</v>
      </c>
      <c r="I972" s="8">
        <f>(+'Current &amp; Proposed Revenues'!D972*0.79+'Current &amp; Proposed Revenues'!F972*2.14+'Current Revenues &amp; Distribution'!C972+'Current Revenues &amp; Distribution'!E972)*0.8</f>
        <v>4884.8720000000003</v>
      </c>
      <c r="J972" s="8">
        <f>(+'Current &amp; Proposed Revenues'!D972*0.79+'Current &amp; Proposed Revenues'!F972*2.14+'Current Revenues &amp; Distribution'!C972+'Current Revenues &amp; Distribution'!E972)*0.2</f>
        <v>1221.2180000000001</v>
      </c>
      <c r="K972" s="8">
        <f t="shared" si="62"/>
        <v>23025.5746</v>
      </c>
    </row>
    <row r="973" spans="1:11" outlineLevel="2" x14ac:dyDescent="0.25">
      <c r="A973" s="1" t="s">
        <v>850</v>
      </c>
      <c r="B973" s="1" t="s">
        <v>858</v>
      </c>
      <c r="C973" s="8">
        <v>126.4</v>
      </c>
      <c r="D973" s="8">
        <v>4069.7371000000003</v>
      </c>
      <c r="E973" s="8">
        <v>0</v>
      </c>
      <c r="F973" s="8">
        <v>9074.9455200000011</v>
      </c>
      <c r="G973" s="8">
        <v>13271.082620000001</v>
      </c>
      <c r="H973" s="8">
        <f>+'Current &amp; Proposed Revenues'!D973*1.08+'Current &amp; Proposed Revenues'!F973*8.54</f>
        <v>9606.9939599999998</v>
      </c>
      <c r="I973" s="8">
        <f>(+'Current &amp; Proposed Revenues'!D973*0.79+'Current &amp; Proposed Revenues'!F973*2.14+'Current Revenues &amp; Distribution'!C973+'Current Revenues &amp; Distribution'!E973)*0.8</f>
        <v>2931.2709280000004</v>
      </c>
      <c r="J973" s="8">
        <f>(+'Current &amp; Proposed Revenues'!D973*0.79+'Current &amp; Proposed Revenues'!F973*2.14+'Current Revenues &amp; Distribution'!C973+'Current Revenues &amp; Distribution'!E973)*0.2</f>
        <v>732.81773200000009</v>
      </c>
      <c r="K973" s="8">
        <f t="shared" si="62"/>
        <v>13271.082619999999</v>
      </c>
    </row>
    <row r="974" spans="1:11" outlineLevel="2" x14ac:dyDescent="0.25">
      <c r="A974" s="1" t="s">
        <v>850</v>
      </c>
      <c r="B974" s="1" t="s">
        <v>859</v>
      </c>
      <c r="C974" s="8">
        <v>32.9114</v>
      </c>
      <c r="D974" s="8">
        <v>3370.3944999999999</v>
      </c>
      <c r="E974" s="8">
        <v>0</v>
      </c>
      <c r="F974" s="8">
        <v>9053.7564000000002</v>
      </c>
      <c r="G974" s="8">
        <v>12457.0623</v>
      </c>
      <c r="H974" s="8">
        <f>+'Current &amp; Proposed Revenues'!D974*1.08+'Current &amp; Proposed Revenues'!F974*8.54</f>
        <v>9186.1521999999986</v>
      </c>
      <c r="I974" s="8">
        <f>(+'Current &amp; Proposed Revenues'!D974*0.79+'Current &amp; Proposed Revenues'!F974*2.14+'Current Revenues &amp; Distribution'!C974+'Current Revenues &amp; Distribution'!E974)*0.8</f>
        <v>2616.7280800000003</v>
      </c>
      <c r="J974" s="8">
        <f>(+'Current &amp; Proposed Revenues'!D974*0.79+'Current &amp; Proposed Revenues'!F974*2.14+'Current Revenues &amp; Distribution'!C974+'Current Revenues &amp; Distribution'!E974)*0.2</f>
        <v>654.18202000000008</v>
      </c>
      <c r="K974" s="8">
        <f t="shared" si="62"/>
        <v>12457.0623</v>
      </c>
    </row>
    <row r="975" spans="1:11" outlineLevel="2" x14ac:dyDescent="0.25">
      <c r="A975" s="1" t="s">
        <v>850</v>
      </c>
      <c r="B975" s="1" t="s">
        <v>860</v>
      </c>
      <c r="C975" s="8">
        <v>0</v>
      </c>
      <c r="D975" s="8">
        <v>493.28730000000007</v>
      </c>
      <c r="E975" s="8">
        <v>0</v>
      </c>
      <c r="F975" s="8">
        <v>1305.6299999999999</v>
      </c>
      <c r="G975" s="8">
        <v>1798.9173000000001</v>
      </c>
      <c r="H975" s="8">
        <f>+'Current &amp; Proposed Revenues'!D975*1.08+'Current &amp; Proposed Revenues'!F975*8.54</f>
        <v>1328.9081999999999</v>
      </c>
      <c r="I975" s="8">
        <f>(+'Current &amp; Proposed Revenues'!D975*0.79+'Current &amp; Proposed Revenues'!F975*2.14+'Current Revenues &amp; Distribution'!C975+'Current Revenues &amp; Distribution'!E975)*0.8</f>
        <v>376.00728000000004</v>
      </c>
      <c r="J975" s="8">
        <f>(+'Current &amp; Proposed Revenues'!D975*0.79+'Current &amp; Proposed Revenues'!F975*2.14+'Current Revenues &amp; Distribution'!C975+'Current Revenues &amp; Distribution'!E975)*0.2</f>
        <v>94.001820000000009</v>
      </c>
      <c r="K975" s="8">
        <f t="shared" si="62"/>
        <v>1798.9172999999998</v>
      </c>
    </row>
    <row r="976" spans="1:11" outlineLevel="2" x14ac:dyDescent="0.25">
      <c r="A976" s="1" t="s">
        <v>850</v>
      </c>
      <c r="B976" s="1" t="s">
        <v>667</v>
      </c>
      <c r="C976" s="8">
        <v>22.712500000000002</v>
      </c>
      <c r="D976" s="8">
        <v>1065.2081000000001</v>
      </c>
      <c r="E976" s="8">
        <v>0</v>
      </c>
      <c r="F976" s="8">
        <v>3546.828</v>
      </c>
      <c r="G976" s="8">
        <v>4634.7485999999999</v>
      </c>
      <c r="H976" s="8">
        <f>+'Current &amp; Proposed Revenues'!D976*1.08+'Current &amp; Proposed Revenues'!F976*8.54</f>
        <v>3451.3344000000002</v>
      </c>
      <c r="I976" s="8">
        <f>(+'Current &amp; Proposed Revenues'!D976*0.79+'Current &amp; Proposed Revenues'!F976*2.14+'Current Revenues &amp; Distribution'!C976+'Current Revenues &amp; Distribution'!E976)*0.8</f>
        <v>946.73136000000022</v>
      </c>
      <c r="J976" s="8">
        <f>(+'Current &amp; Proposed Revenues'!D976*0.79+'Current &amp; Proposed Revenues'!F976*2.14+'Current Revenues &amp; Distribution'!C976+'Current Revenues &amp; Distribution'!E976)*0.2</f>
        <v>236.68284000000006</v>
      </c>
      <c r="K976" s="8">
        <f t="shared" si="62"/>
        <v>4634.7486000000008</v>
      </c>
    </row>
    <row r="977" spans="1:11" outlineLevel="2" x14ac:dyDescent="0.25">
      <c r="A977" s="1" t="s">
        <v>850</v>
      </c>
      <c r="B977" s="1" t="s">
        <v>861</v>
      </c>
      <c r="C977" s="8">
        <v>0</v>
      </c>
      <c r="D977" s="8">
        <v>135.98079000000001</v>
      </c>
      <c r="E977" s="8">
        <v>0</v>
      </c>
      <c r="F977" s="8">
        <v>0</v>
      </c>
      <c r="G977" s="8">
        <v>135.98079000000001</v>
      </c>
      <c r="H977" s="8">
        <f>+'Current &amp; Proposed Revenues'!D977*1.08+'Current &amp; Proposed Revenues'!F977*8.54</f>
        <v>78.534360000000007</v>
      </c>
      <c r="I977" s="8">
        <f>(+'Current &amp; Proposed Revenues'!D977*0.79+'Current &amp; Proposed Revenues'!F977*2.14+'Current Revenues &amp; Distribution'!C977+'Current Revenues &amp; Distribution'!E977)*0.8</f>
        <v>45.957144</v>
      </c>
      <c r="J977" s="8">
        <f>(+'Current &amp; Proposed Revenues'!D977*0.79+'Current &amp; Proposed Revenues'!F977*2.14+'Current Revenues &amp; Distribution'!C977+'Current Revenues &amp; Distribution'!E977)*0.2</f>
        <v>11.489286</v>
      </c>
      <c r="K977" s="8">
        <f t="shared" si="62"/>
        <v>135.98079000000001</v>
      </c>
    </row>
    <row r="978" spans="1:11" outlineLevel="2" x14ac:dyDescent="0.25">
      <c r="A978" s="1" t="s">
        <v>850</v>
      </c>
      <c r="B978" s="1" t="s">
        <v>862</v>
      </c>
      <c r="C978" s="8">
        <v>171.983</v>
      </c>
      <c r="D978" s="8">
        <v>6461.1903400000001</v>
      </c>
      <c r="E978" s="8">
        <v>348.82</v>
      </c>
      <c r="F978" s="8">
        <v>17054.625</v>
      </c>
      <c r="G978" s="8">
        <v>24036.618340000001</v>
      </c>
      <c r="H978" s="8">
        <f>+'Current &amp; Proposed Revenues'!D978*1.08+'Current &amp; Proposed Revenues'!F978*8.54</f>
        <v>17368.909059999998</v>
      </c>
      <c r="I978" s="8">
        <f>(+'Current &amp; Proposed Revenues'!D978*0.79+'Current &amp; Proposed Revenues'!F978*2.14+'Current Revenues &amp; Distribution'!C978+'Current Revenues &amp; Distribution'!E978)*0.8</f>
        <v>5334.1674240000002</v>
      </c>
      <c r="J978" s="8">
        <f>(+'Current &amp; Proposed Revenues'!D978*0.79+'Current &amp; Proposed Revenues'!F978*2.14+'Current Revenues &amp; Distribution'!C978+'Current Revenues &amp; Distribution'!E978)*0.2</f>
        <v>1333.5418560000001</v>
      </c>
      <c r="K978" s="8">
        <f t="shared" si="62"/>
        <v>24036.618339999997</v>
      </c>
    </row>
    <row r="979" spans="1:11" outlineLevel="2" x14ac:dyDescent="0.25">
      <c r="A979" s="1" t="s">
        <v>850</v>
      </c>
      <c r="B979" s="1" t="s">
        <v>863</v>
      </c>
      <c r="C979" s="8">
        <v>122.3552</v>
      </c>
      <c r="D979" s="8">
        <v>2223.9162000000001</v>
      </c>
      <c r="E979" s="8">
        <v>278.43540000000007</v>
      </c>
      <c r="F979" s="8">
        <v>4554.2723999999998</v>
      </c>
      <c r="G979" s="8">
        <v>7178.9791999999998</v>
      </c>
      <c r="H979" s="8">
        <f>+'Current &amp; Proposed Revenues'!D979*1.08+'Current &amp; Proposed Revenues'!F979*8.54</f>
        <v>4926.1129999999994</v>
      </c>
      <c r="I979" s="8">
        <f>(+'Current &amp; Proposed Revenues'!D979*0.79+'Current &amp; Proposed Revenues'!F979*2.14+'Current Revenues &amp; Distribution'!C979+'Current Revenues &amp; Distribution'!E979)*0.8</f>
        <v>1802.2929600000004</v>
      </c>
      <c r="J979" s="8">
        <f>(+'Current &amp; Proposed Revenues'!D979*0.79+'Current &amp; Proposed Revenues'!F979*2.14+'Current Revenues &amp; Distribution'!C979+'Current Revenues &amp; Distribution'!E979)*0.2</f>
        <v>450.57324000000011</v>
      </c>
      <c r="K979" s="8">
        <f t="shared" si="62"/>
        <v>7178.9791999999998</v>
      </c>
    </row>
    <row r="980" spans="1:11" outlineLevel="1" x14ac:dyDescent="0.25">
      <c r="A980" s="23" t="s">
        <v>1224</v>
      </c>
      <c r="B980" s="22"/>
      <c r="C980" s="8">
        <f t="shared" ref="C980:K980" si="64">SUBTOTAL(9,C961:C979)</f>
        <v>1737.5260000000001</v>
      </c>
      <c r="D980" s="8">
        <f t="shared" si="64"/>
        <v>52860.004340000014</v>
      </c>
      <c r="E980" s="8">
        <f t="shared" si="64"/>
        <v>2294.6150000000002</v>
      </c>
      <c r="F980" s="8">
        <f t="shared" si="64"/>
        <v>190747.77972000002</v>
      </c>
      <c r="G980" s="8">
        <f t="shared" si="64"/>
        <v>247639.92505999998</v>
      </c>
      <c r="H980" s="8">
        <f t="shared" si="64"/>
        <v>183055.55521999998</v>
      </c>
      <c r="I980" s="8">
        <f t="shared" si="64"/>
        <v>51667.495872</v>
      </c>
      <c r="J980" s="8">
        <f t="shared" si="64"/>
        <v>12916.873968</v>
      </c>
      <c r="K980" s="8">
        <f t="shared" si="64"/>
        <v>247639.92505999995</v>
      </c>
    </row>
    <row r="981" spans="1:11" outlineLevel="2" x14ac:dyDescent="0.25">
      <c r="A981" s="1" t="s">
        <v>864</v>
      </c>
      <c r="B981" s="1" t="s">
        <v>865</v>
      </c>
      <c r="C981" s="8">
        <v>3298.9768000000004</v>
      </c>
      <c r="D981" s="8">
        <v>3849.2454000000002</v>
      </c>
      <c r="E981" s="8">
        <v>2769.9732000000004</v>
      </c>
      <c r="F981" s="8">
        <v>15325.266</v>
      </c>
      <c r="G981" s="8">
        <v>25243.4614</v>
      </c>
      <c r="H981" s="8">
        <f>+'Current &amp; Proposed Revenues'!D981*1.08+'Current &amp; Proposed Revenues'!F981*8.54</f>
        <v>14477.5666</v>
      </c>
      <c r="I981" s="8">
        <f>(+'Current &amp; Proposed Revenues'!D981*0.79+'Current &amp; Proposed Revenues'!F981*2.14+'Current Revenues &amp; Distribution'!C981+'Current Revenues &amp; Distribution'!E981)*0.8</f>
        <v>8612.7158400000026</v>
      </c>
      <c r="J981" s="8">
        <f>(+'Current &amp; Proposed Revenues'!D981*0.79+'Current &amp; Proposed Revenues'!F981*2.14+'Current Revenues &amp; Distribution'!C981+'Current Revenues &amp; Distribution'!E981)*0.2</f>
        <v>2153.1789600000006</v>
      </c>
      <c r="K981" s="8">
        <f t="shared" si="62"/>
        <v>25243.461400000004</v>
      </c>
    </row>
    <row r="982" spans="1:11" outlineLevel="2" x14ac:dyDescent="0.25">
      <c r="A982" s="1" t="s">
        <v>864</v>
      </c>
      <c r="B982" s="1" t="s">
        <v>866</v>
      </c>
      <c r="C982" s="8">
        <v>0</v>
      </c>
      <c r="D982" s="8">
        <v>0</v>
      </c>
      <c r="E982" s="8">
        <v>0</v>
      </c>
      <c r="F982" s="8">
        <v>1351.02</v>
      </c>
      <c r="G982" s="8">
        <v>1351.02</v>
      </c>
      <c r="H982" s="8">
        <f>+'Current &amp; Proposed Revenues'!D982*1.08+'Current &amp; Proposed Revenues'!F982*8.54</f>
        <v>1080.31</v>
      </c>
      <c r="I982" s="8">
        <f>(+'Current &amp; Proposed Revenues'!D982*0.79+'Current &amp; Proposed Revenues'!F982*2.14+'Current Revenues &amp; Distribution'!C982+'Current Revenues &amp; Distribution'!E982)*0.8</f>
        <v>216.56800000000004</v>
      </c>
      <c r="J982" s="8">
        <f>(+'Current &amp; Proposed Revenues'!D982*0.79+'Current &amp; Proposed Revenues'!F982*2.14+'Current Revenues &amp; Distribution'!C982+'Current Revenues &amp; Distribution'!E982)*0.2</f>
        <v>54.14200000000001</v>
      </c>
      <c r="K982" s="8">
        <f t="shared" si="62"/>
        <v>1351.02</v>
      </c>
    </row>
    <row r="983" spans="1:11" outlineLevel="2" x14ac:dyDescent="0.25">
      <c r="A983" s="1" t="s">
        <v>864</v>
      </c>
      <c r="B983" s="1" t="s">
        <v>867</v>
      </c>
      <c r="C983" s="8">
        <v>852.07029999999997</v>
      </c>
      <c r="D983" s="8">
        <v>1397.3201000000001</v>
      </c>
      <c r="E983" s="8">
        <v>1360.5050000000001</v>
      </c>
      <c r="F983" s="8">
        <v>7740.1163999999999</v>
      </c>
      <c r="G983" s="8">
        <v>11350.0118</v>
      </c>
      <c r="H983" s="8">
        <f>+'Current &amp; Proposed Revenues'!D983*1.08+'Current &amp; Proposed Revenues'!F983*8.54</f>
        <v>6996.2025999999996</v>
      </c>
      <c r="I983" s="8">
        <f>(+'Current &amp; Proposed Revenues'!D983*0.79+'Current &amp; Proposed Revenues'!F983*2.14+'Current Revenues &amp; Distribution'!C983+'Current Revenues &amp; Distribution'!E983)*0.8</f>
        <v>3483.04736</v>
      </c>
      <c r="J983" s="8">
        <f>(+'Current &amp; Proposed Revenues'!D983*0.79+'Current &amp; Proposed Revenues'!F983*2.14+'Current Revenues &amp; Distribution'!C983+'Current Revenues &amp; Distribution'!E983)*0.2</f>
        <v>870.76184000000001</v>
      </c>
      <c r="K983" s="8">
        <f t="shared" si="62"/>
        <v>11350.011799999998</v>
      </c>
    </row>
    <row r="984" spans="1:11" outlineLevel="2" x14ac:dyDescent="0.25">
      <c r="A984" s="1" t="s">
        <v>864</v>
      </c>
      <c r="B984" s="1" t="s">
        <v>868</v>
      </c>
      <c r="C984" s="8">
        <v>1453.3946000000001</v>
      </c>
      <c r="D984" s="8">
        <v>4176.4206000000004</v>
      </c>
      <c r="E984" s="8">
        <v>631.70659999999998</v>
      </c>
      <c r="F984" s="8">
        <v>20010.261599999998</v>
      </c>
      <c r="G984" s="8">
        <v>26271.7834</v>
      </c>
      <c r="H984" s="8">
        <f>+'Current &amp; Proposed Revenues'!D984*1.08+'Current &amp; Proposed Revenues'!F984*8.54</f>
        <v>18412.765199999998</v>
      </c>
      <c r="I984" s="8">
        <f>(+'Current &amp; Proposed Revenues'!D984*0.79+'Current &amp; Proposed Revenues'!F984*2.14+'Current Revenues &amp; Distribution'!C984+'Current Revenues &amp; Distribution'!E984)*0.8</f>
        <v>6287.2145600000003</v>
      </c>
      <c r="J984" s="8">
        <f>(+'Current &amp; Proposed Revenues'!D984*0.79+'Current &amp; Proposed Revenues'!F984*2.14+'Current Revenues &amp; Distribution'!C984+'Current Revenues &amp; Distribution'!E984)*0.2</f>
        <v>1571.8036400000001</v>
      </c>
      <c r="K984" s="8">
        <f t="shared" si="62"/>
        <v>26271.7834</v>
      </c>
    </row>
    <row r="985" spans="1:11" outlineLevel="2" x14ac:dyDescent="0.25">
      <c r="A985" s="1" t="s">
        <v>864</v>
      </c>
      <c r="B985" s="1" t="s">
        <v>869</v>
      </c>
      <c r="C985" s="8">
        <v>1631.508</v>
      </c>
      <c r="D985" s="8">
        <v>4151.2317000000003</v>
      </c>
      <c r="E985" s="8">
        <v>770.40000000000009</v>
      </c>
      <c r="F985" s="8">
        <v>15747.2328</v>
      </c>
      <c r="G985" s="8">
        <v>22300.372499999998</v>
      </c>
      <c r="H985" s="8">
        <f>+'Current &amp; Proposed Revenues'!D985*1.08+'Current &amp; Proposed Revenues'!F985*8.54</f>
        <v>14989.3912</v>
      </c>
      <c r="I985" s="8">
        <f>(+'Current &amp; Proposed Revenues'!D985*0.79+'Current &amp; Proposed Revenues'!F985*2.14+'Current Revenues &amp; Distribution'!C985+'Current Revenues &amp; Distribution'!E985)*0.8</f>
        <v>5848.7850399999998</v>
      </c>
      <c r="J985" s="8">
        <f>(+'Current &amp; Proposed Revenues'!D985*0.79+'Current &amp; Proposed Revenues'!F985*2.14+'Current Revenues &amp; Distribution'!C985+'Current Revenues &amp; Distribution'!E985)*0.2</f>
        <v>1462.1962599999999</v>
      </c>
      <c r="K985" s="8">
        <f t="shared" si="62"/>
        <v>22300.372500000001</v>
      </c>
    </row>
    <row r="986" spans="1:11" outlineLevel="2" x14ac:dyDescent="0.25">
      <c r="A986" s="1" t="s">
        <v>864</v>
      </c>
      <c r="B986" s="1" t="s">
        <v>870</v>
      </c>
      <c r="C986" s="8">
        <v>1980.1270999999999</v>
      </c>
      <c r="D986" s="8">
        <v>3236.7643000000003</v>
      </c>
      <c r="E986" s="8">
        <v>513.6</v>
      </c>
      <c r="F986" s="8">
        <v>7393.4435999999996</v>
      </c>
      <c r="G986" s="8">
        <v>13123.935000000001</v>
      </c>
      <c r="H986" s="8">
        <f>+'Current &amp; Proposed Revenues'!D986*1.08+'Current &amp; Proposed Revenues'!F986*8.54</f>
        <v>7781.3469999999998</v>
      </c>
      <c r="I986" s="8">
        <f>(+'Current &amp; Proposed Revenues'!D986*0.79+'Current &amp; Proposed Revenues'!F986*2.14+'Current Revenues &amp; Distribution'!C986+'Current Revenues &amp; Distribution'!E986)*0.8</f>
        <v>4274.0704000000005</v>
      </c>
      <c r="J986" s="8">
        <f>(+'Current &amp; Proposed Revenues'!D986*0.79+'Current &amp; Proposed Revenues'!F986*2.14+'Current Revenues &amp; Distribution'!C986+'Current Revenues &amp; Distribution'!E986)*0.2</f>
        <v>1068.5176000000001</v>
      </c>
      <c r="K986" s="8">
        <f t="shared" si="62"/>
        <v>13123.935000000001</v>
      </c>
    </row>
    <row r="987" spans="1:11" outlineLevel="2" x14ac:dyDescent="0.25">
      <c r="A987" s="1" t="s">
        <v>864</v>
      </c>
      <c r="B987" s="1" t="s">
        <v>871</v>
      </c>
      <c r="C987" s="8">
        <v>6168.8414000000002</v>
      </c>
      <c r="D987" s="8">
        <v>7109.8896000000004</v>
      </c>
      <c r="E987" s="8">
        <v>1877.6852200000001</v>
      </c>
      <c r="F987" s="8">
        <v>20965.940040000001</v>
      </c>
      <c r="G987" s="8">
        <v>36122.35626</v>
      </c>
      <c r="H987" s="8">
        <f>+'Current &amp; Proposed Revenues'!D987*1.08+'Current &amp; Proposed Revenues'!F987*8.54</f>
        <v>20871.14602</v>
      </c>
      <c r="I987" s="8">
        <f>(+'Current &amp; Proposed Revenues'!D987*0.79+'Current &amp; Proposed Revenues'!F987*2.14+'Current Revenues &amp; Distribution'!C987+'Current Revenues &amp; Distribution'!E987)*0.8</f>
        <v>12200.968192</v>
      </c>
      <c r="J987" s="8">
        <f>(+'Current &amp; Proposed Revenues'!D987*0.79+'Current &amp; Proposed Revenues'!F987*2.14+'Current Revenues &amp; Distribution'!C987+'Current Revenues &amp; Distribution'!E987)*0.2</f>
        <v>3050.2420480000001</v>
      </c>
      <c r="K987" s="8">
        <f t="shared" si="62"/>
        <v>36122.35626</v>
      </c>
    </row>
    <row r="988" spans="1:11" outlineLevel="2" x14ac:dyDescent="0.25">
      <c r="A988" s="1" t="s">
        <v>864</v>
      </c>
      <c r="B988" s="1" t="s">
        <v>840</v>
      </c>
      <c r="C988" s="8">
        <v>1039.8928000000001</v>
      </c>
      <c r="D988" s="8">
        <v>988.98690000000011</v>
      </c>
      <c r="E988" s="8">
        <v>305.29239999999999</v>
      </c>
      <c r="F988" s="8">
        <v>3342.8399999999997</v>
      </c>
      <c r="G988" s="8">
        <v>5677.0120999999999</v>
      </c>
      <c r="H988" s="8">
        <f>+'Current &amp; Proposed Revenues'!D988*1.08+'Current &amp; Proposed Revenues'!F988*8.54</f>
        <v>3244.1995999999995</v>
      </c>
      <c r="I988" s="8">
        <f>(+'Current &amp; Proposed Revenues'!D988*0.79+'Current &amp; Proposed Revenues'!F988*2.14+'Current Revenues &amp; Distribution'!C988+'Current Revenues &amp; Distribution'!E988)*0.8</f>
        <v>1946.25</v>
      </c>
      <c r="J988" s="8">
        <f>(+'Current &amp; Proposed Revenues'!D988*0.79+'Current &amp; Proposed Revenues'!F988*2.14+'Current Revenues &amp; Distribution'!C988+'Current Revenues &amp; Distribution'!E988)*0.2</f>
        <v>486.5625</v>
      </c>
      <c r="K988" s="8">
        <f t="shared" si="62"/>
        <v>5677.0120999999999</v>
      </c>
    </row>
    <row r="989" spans="1:11" outlineLevel="2" x14ac:dyDescent="0.25">
      <c r="A989" s="1" t="s">
        <v>864</v>
      </c>
      <c r="B989" s="1" t="s">
        <v>872</v>
      </c>
      <c r="C989" s="8">
        <v>631.74720000000002</v>
      </c>
      <c r="D989" s="8">
        <v>3514.5715000000005</v>
      </c>
      <c r="E989" s="8">
        <v>10658.484000000002</v>
      </c>
      <c r="F989" s="8">
        <v>28583.204399999999</v>
      </c>
      <c r="G989" s="8">
        <v>43388.007100000003</v>
      </c>
      <c r="H989" s="8">
        <f>+'Current &amp; Proposed Revenues'!D989*1.08+'Current &amp; Proposed Revenues'!F989*8.54</f>
        <v>24885.664199999999</v>
      </c>
      <c r="I989" s="8">
        <f>(+'Current &amp; Proposed Revenues'!D989*0.79+'Current &amp; Proposed Revenues'!F989*2.14+'Current Revenues &amp; Distribution'!C989+'Current Revenues &amp; Distribution'!E989)*0.8</f>
        <v>14801.874320000003</v>
      </c>
      <c r="J989" s="8">
        <f>(+'Current &amp; Proposed Revenues'!D989*0.79+'Current &amp; Proposed Revenues'!F989*2.14+'Current Revenues &amp; Distribution'!C989+'Current Revenues &amp; Distribution'!E989)*0.2</f>
        <v>3700.4685800000007</v>
      </c>
      <c r="K989" s="8">
        <f t="shared" si="62"/>
        <v>43388.007100000003</v>
      </c>
    </row>
    <row r="990" spans="1:11" outlineLevel="2" x14ac:dyDescent="0.25">
      <c r="A990" s="1" t="s">
        <v>864</v>
      </c>
      <c r="B990" s="1" t="s">
        <v>873</v>
      </c>
      <c r="C990" s="8">
        <v>0</v>
      </c>
      <c r="D990" s="8">
        <v>882.99530000000004</v>
      </c>
      <c r="E990" s="8">
        <v>791.80000000000007</v>
      </c>
      <c r="F990" s="8">
        <v>7802.2739999999994</v>
      </c>
      <c r="G990" s="8">
        <v>9477.0692999999992</v>
      </c>
      <c r="H990" s="8">
        <f>+'Current &amp; Proposed Revenues'!D990*1.08+'Current &amp; Proposed Revenues'!F990*8.54</f>
        <v>6748.8621999999987</v>
      </c>
      <c r="I990" s="8">
        <f>(+'Current &amp; Proposed Revenues'!D990*0.79+'Current &amp; Proposed Revenues'!F990*2.14+'Current Revenues &amp; Distribution'!C990+'Current Revenues &amp; Distribution'!E990)*0.8</f>
        <v>2182.5656800000002</v>
      </c>
      <c r="J990" s="8">
        <f>(+'Current &amp; Proposed Revenues'!D990*0.79+'Current &amp; Proposed Revenues'!F990*2.14+'Current Revenues &amp; Distribution'!C990+'Current Revenues &amp; Distribution'!E990)*0.2</f>
        <v>545.64142000000004</v>
      </c>
      <c r="K990" s="8">
        <f t="shared" si="62"/>
        <v>9477.0692999999992</v>
      </c>
    </row>
    <row r="991" spans="1:11" outlineLevel="2" x14ac:dyDescent="0.25">
      <c r="A991" s="1" t="s">
        <v>864</v>
      </c>
      <c r="B991" s="1" t="s">
        <v>874</v>
      </c>
      <c r="C991" s="8">
        <v>2826.2170999999998</v>
      </c>
      <c r="D991" s="8">
        <v>3893.34</v>
      </c>
      <c r="E991" s="8">
        <v>712.62</v>
      </c>
      <c r="F991" s="8">
        <v>13420.722960000001</v>
      </c>
      <c r="G991" s="8">
        <v>20852.90006</v>
      </c>
      <c r="H991" s="8">
        <f>+'Current &amp; Proposed Revenues'!D991*1.08+'Current &amp; Proposed Revenues'!F991*8.54</f>
        <v>12980.111879999999</v>
      </c>
      <c r="I991" s="8">
        <f>(+'Current &amp; Proposed Revenues'!D991*0.79+'Current &amp; Proposed Revenues'!F991*2.14+'Current Revenues &amp; Distribution'!C991+'Current Revenues &amp; Distribution'!E991)*0.8</f>
        <v>6298.2305440000009</v>
      </c>
      <c r="J991" s="8">
        <f>(+'Current &amp; Proposed Revenues'!D991*0.79+'Current &amp; Proposed Revenues'!F991*2.14+'Current Revenues &amp; Distribution'!C991+'Current Revenues &amp; Distribution'!E991)*0.2</f>
        <v>1574.5576360000002</v>
      </c>
      <c r="K991" s="8">
        <f t="shared" si="62"/>
        <v>20852.90006</v>
      </c>
    </row>
    <row r="992" spans="1:11" outlineLevel="2" x14ac:dyDescent="0.25">
      <c r="A992" s="1" t="s">
        <v>864</v>
      </c>
      <c r="B992" s="1" t="s">
        <v>875</v>
      </c>
      <c r="C992" s="8">
        <v>884.64200000000005</v>
      </c>
      <c r="D992" s="8">
        <v>2538.6185</v>
      </c>
      <c r="E992" s="8">
        <v>0</v>
      </c>
      <c r="F992" s="8">
        <v>11701.114799999999</v>
      </c>
      <c r="G992" s="8">
        <v>15124.3753</v>
      </c>
      <c r="H992" s="8">
        <f>+'Current &amp; Proposed Revenues'!D992*1.08+'Current &amp; Proposed Revenues'!F992*8.54</f>
        <v>10822.663399999999</v>
      </c>
      <c r="I992" s="8">
        <f>(+'Current &amp; Proposed Revenues'!D992*0.79+'Current &amp; Proposed Revenues'!F992*2.14+'Current Revenues &amp; Distribution'!C992+'Current Revenues &amp; Distribution'!E992)*0.8</f>
        <v>3441.3695200000002</v>
      </c>
      <c r="J992" s="8">
        <f>(+'Current &amp; Proposed Revenues'!D992*0.79+'Current &amp; Proposed Revenues'!F992*2.14+'Current Revenues &amp; Distribution'!C992+'Current Revenues &amp; Distribution'!E992)*0.2</f>
        <v>860.34238000000005</v>
      </c>
      <c r="K992" s="8">
        <f t="shared" si="62"/>
        <v>15124.3753</v>
      </c>
    </row>
    <row r="993" spans="1:11" outlineLevel="2" x14ac:dyDescent="0.25">
      <c r="A993" s="1" t="s">
        <v>864</v>
      </c>
      <c r="B993" s="1" t="s">
        <v>876</v>
      </c>
      <c r="C993" s="8">
        <v>1579.2495000000001</v>
      </c>
      <c r="D993" s="8">
        <v>4017.0779000000002</v>
      </c>
      <c r="E993" s="8">
        <v>1601.6402</v>
      </c>
      <c r="F993" s="8">
        <v>13050.3192</v>
      </c>
      <c r="G993" s="8">
        <v>20248.286800000002</v>
      </c>
      <c r="H993" s="8">
        <f>+'Current &amp; Proposed Revenues'!D993*1.08+'Current &amp; Proposed Revenues'!F993*8.54</f>
        <v>12755.3912</v>
      </c>
      <c r="I993" s="8">
        <f>(+'Current &amp; Proposed Revenues'!D993*0.79+'Current &amp; Proposed Revenues'!F993*2.14+'Current Revenues &amp; Distribution'!C993+'Current Revenues &amp; Distribution'!E993)*0.8</f>
        <v>5994.3164800000004</v>
      </c>
      <c r="J993" s="8">
        <f>(+'Current &amp; Proposed Revenues'!D993*0.79+'Current &amp; Proposed Revenues'!F993*2.14+'Current Revenues &amp; Distribution'!C993+'Current Revenues &amp; Distribution'!E993)*0.2</f>
        <v>1498.5791200000001</v>
      </c>
      <c r="K993" s="8">
        <f t="shared" si="62"/>
        <v>20248.286799999998</v>
      </c>
    </row>
    <row r="994" spans="1:11" outlineLevel="2" x14ac:dyDescent="0.25">
      <c r="A994" s="1" t="s">
        <v>864</v>
      </c>
      <c r="B994" s="1" t="s">
        <v>689</v>
      </c>
      <c r="C994" s="8">
        <v>5871.6355000000003</v>
      </c>
      <c r="D994" s="8">
        <v>10684.8621</v>
      </c>
      <c r="E994" s="8">
        <v>2055.36942</v>
      </c>
      <c r="F994" s="8">
        <v>23573.43</v>
      </c>
      <c r="G994" s="8">
        <v>42185.297019999998</v>
      </c>
      <c r="H994" s="8">
        <f>+'Current &amp; Proposed Revenues'!D994*1.08+'Current &amp; Proposed Revenues'!F994*8.54</f>
        <v>25020.8514</v>
      </c>
      <c r="I994" s="8">
        <f>(+'Current &amp; Proposed Revenues'!D994*0.79+'Current &amp; Proposed Revenues'!F994*2.14+'Current Revenues &amp; Distribution'!C994+'Current Revenues &amp; Distribution'!E994)*0.8</f>
        <v>13731.556495999999</v>
      </c>
      <c r="J994" s="8">
        <f>(+'Current &amp; Proposed Revenues'!D994*0.79+'Current &amp; Proposed Revenues'!F994*2.14+'Current Revenues &amp; Distribution'!C994+'Current Revenues &amp; Distribution'!E994)*0.2</f>
        <v>3432.8891239999998</v>
      </c>
      <c r="K994" s="8">
        <f t="shared" si="62"/>
        <v>42185.297019999998</v>
      </c>
    </row>
    <row r="995" spans="1:11" outlineLevel="2" x14ac:dyDescent="0.25">
      <c r="A995" s="1" t="s">
        <v>864</v>
      </c>
      <c r="B995" s="1" t="s">
        <v>877</v>
      </c>
      <c r="C995" s="8">
        <v>3859.0709999999999</v>
      </c>
      <c r="D995" s="8">
        <v>4675.4862000000003</v>
      </c>
      <c r="E995" s="8">
        <v>2068.5668000000001</v>
      </c>
      <c r="F995" s="8">
        <v>33927.155999999995</v>
      </c>
      <c r="G995" s="8">
        <v>44530.28</v>
      </c>
      <c r="H995" s="8">
        <f>+'Current &amp; Proposed Revenues'!D995*1.08+'Current &amp; Proposed Revenues'!F995*8.54</f>
        <v>29829.298799999997</v>
      </c>
      <c r="I995" s="8">
        <f>(+'Current &amp; Proposed Revenues'!D995*0.79+'Current &amp; Proposed Revenues'!F995*2.14+'Current Revenues &amp; Distribution'!C995+'Current Revenues &amp; Distribution'!E995)*0.8</f>
        <v>11760.784960000001</v>
      </c>
      <c r="J995" s="8">
        <f>(+'Current &amp; Proposed Revenues'!D995*0.79+'Current &amp; Proposed Revenues'!F995*2.14+'Current Revenues &amp; Distribution'!C995+'Current Revenues &amp; Distribution'!E995)*0.2</f>
        <v>2940.1962400000002</v>
      </c>
      <c r="K995" s="8">
        <f t="shared" si="62"/>
        <v>44530.279999999992</v>
      </c>
    </row>
    <row r="996" spans="1:11" outlineLevel="2" x14ac:dyDescent="0.25">
      <c r="A996" s="1" t="s">
        <v>864</v>
      </c>
      <c r="B996" s="1" t="s">
        <v>878</v>
      </c>
      <c r="C996" s="8">
        <v>0</v>
      </c>
      <c r="D996" s="8">
        <v>0</v>
      </c>
      <c r="E996" s="8">
        <v>0</v>
      </c>
      <c r="F996" s="8">
        <v>234.95999999999998</v>
      </c>
      <c r="G996" s="8">
        <v>234.95999999999998</v>
      </c>
      <c r="H996" s="8">
        <f>+'Current &amp; Proposed Revenues'!D996*1.08+'Current &amp; Proposed Revenues'!F996*8.54</f>
        <v>187.88</v>
      </c>
      <c r="I996" s="8">
        <f>(+'Current &amp; Proposed Revenues'!D996*0.79+'Current &amp; Proposed Revenues'!F996*2.14+'Current Revenues &amp; Distribution'!C996+'Current Revenues &amp; Distribution'!E996)*0.8</f>
        <v>37.664000000000009</v>
      </c>
      <c r="J996" s="8">
        <f>(+'Current &amp; Proposed Revenues'!D996*0.79+'Current &amp; Proposed Revenues'!F996*2.14+'Current Revenues &amp; Distribution'!C996+'Current Revenues &amp; Distribution'!E996)*0.2</f>
        <v>9.4160000000000021</v>
      </c>
      <c r="K996" s="8">
        <f t="shared" si="62"/>
        <v>234.96</v>
      </c>
    </row>
    <row r="997" spans="1:11" outlineLevel="2" x14ac:dyDescent="0.25">
      <c r="A997" s="1" t="s">
        <v>864</v>
      </c>
      <c r="B997" s="1" t="s">
        <v>879</v>
      </c>
      <c r="C997" s="8">
        <v>2247.1471000000001</v>
      </c>
      <c r="D997" s="8">
        <v>6293.6720000000005</v>
      </c>
      <c r="E997" s="8">
        <v>2493.4958999999999</v>
      </c>
      <c r="F997" s="8">
        <v>57256.120800000004</v>
      </c>
      <c r="G997" s="8">
        <v>68290.435800000007</v>
      </c>
      <c r="H997" s="8">
        <f>+'Current &amp; Proposed Revenues'!D997*1.08+'Current &amp; Proposed Revenues'!F997*8.54</f>
        <v>49418.3004</v>
      </c>
      <c r="I997" s="8">
        <f>(+'Current &amp; Proposed Revenues'!D997*0.79+'Current &amp; Proposed Revenues'!F997*2.14+'Current Revenues &amp; Distribution'!C997+'Current Revenues &amp; Distribution'!E997)*0.8</f>
        <v>15097.708320000003</v>
      </c>
      <c r="J997" s="8">
        <f>(+'Current &amp; Proposed Revenues'!D997*0.79+'Current &amp; Proposed Revenues'!F997*2.14+'Current Revenues &amp; Distribution'!C997+'Current Revenues &amp; Distribution'!E997)*0.2</f>
        <v>3774.4270800000008</v>
      </c>
      <c r="K997" s="8">
        <f t="shared" si="62"/>
        <v>68290.435800000007</v>
      </c>
    </row>
    <row r="998" spans="1:11" outlineLevel="2" x14ac:dyDescent="0.25">
      <c r="A998" s="1" t="s">
        <v>864</v>
      </c>
      <c r="B998" s="1" t="s">
        <v>880</v>
      </c>
      <c r="C998" s="8">
        <v>0</v>
      </c>
      <c r="D998" s="8">
        <v>123.42</v>
      </c>
      <c r="E998" s="8">
        <v>0</v>
      </c>
      <c r="F998" s="8">
        <v>0</v>
      </c>
      <c r="G998" s="8">
        <v>123.42</v>
      </c>
      <c r="H998" s="8">
        <f>+'Current &amp; Proposed Revenues'!D998*1.08+'Current &amp; Proposed Revenues'!F998*8.54</f>
        <v>71.28</v>
      </c>
      <c r="I998" s="8">
        <f>(+'Current &amp; Proposed Revenues'!D998*0.79+'Current &amp; Proposed Revenues'!F998*2.14+'Current Revenues &amp; Distribution'!C998+'Current Revenues &amp; Distribution'!E998)*0.8</f>
        <v>41.712000000000003</v>
      </c>
      <c r="J998" s="8">
        <f>(+'Current &amp; Proposed Revenues'!D998*0.79+'Current &amp; Proposed Revenues'!F998*2.14+'Current Revenues &amp; Distribution'!C998+'Current Revenues &amp; Distribution'!E998)*0.2</f>
        <v>10.428000000000001</v>
      </c>
      <c r="K998" s="8">
        <f t="shared" si="62"/>
        <v>123.42</v>
      </c>
    </row>
    <row r="999" spans="1:11" outlineLevel="2" x14ac:dyDescent="0.25">
      <c r="A999" s="1" t="s">
        <v>864</v>
      </c>
      <c r="B999" s="1" t="s">
        <v>881</v>
      </c>
      <c r="C999" s="8">
        <v>3088.2838000000002</v>
      </c>
      <c r="D999" s="8">
        <v>4336.5300000000007</v>
      </c>
      <c r="E999" s="8">
        <v>860.28000000000009</v>
      </c>
      <c r="F999" s="8">
        <v>12886.487999999999</v>
      </c>
      <c r="G999" s="8">
        <v>21171.5818</v>
      </c>
      <c r="H999" s="8">
        <f>+'Current &amp; Proposed Revenues'!D999*1.08+'Current &amp; Proposed Revenues'!F999*8.54</f>
        <v>12808.883999999998</v>
      </c>
      <c r="I999" s="8">
        <f>(+'Current &amp; Proposed Revenues'!D999*0.79+'Current &amp; Proposed Revenues'!F999*2.14+'Current Revenues &amp; Distribution'!C999+'Current Revenues &amp; Distribution'!E999)*0.8</f>
        <v>6690.1582400000007</v>
      </c>
      <c r="J999" s="8">
        <f>(+'Current &amp; Proposed Revenues'!D999*0.79+'Current &amp; Proposed Revenues'!F999*2.14+'Current Revenues &amp; Distribution'!C999+'Current Revenues &amp; Distribution'!E999)*0.2</f>
        <v>1672.5395600000002</v>
      </c>
      <c r="K999" s="8">
        <f t="shared" si="62"/>
        <v>21171.5818</v>
      </c>
    </row>
    <row r="1000" spans="1:11" outlineLevel="2" x14ac:dyDescent="0.25">
      <c r="A1000" s="1" t="s">
        <v>864</v>
      </c>
      <c r="B1000" s="1" t="s">
        <v>882</v>
      </c>
      <c r="C1000" s="8">
        <v>1608.0844999999999</v>
      </c>
      <c r="D1000" s="8">
        <v>4208.3097100000005</v>
      </c>
      <c r="E1000" s="8">
        <v>1138.8630599999999</v>
      </c>
      <c r="F1000" s="8">
        <v>19198.4748</v>
      </c>
      <c r="G1000" s="8">
        <v>26153.732069999998</v>
      </c>
      <c r="H1000" s="8">
        <f>+'Current &amp; Proposed Revenues'!D1000*1.08+'Current &amp; Proposed Revenues'!F1000*8.54</f>
        <v>17782.057039999996</v>
      </c>
      <c r="I1000" s="8">
        <f>(+'Current &amp; Proposed Revenues'!D1000*0.79+'Current &amp; Proposed Revenues'!F1000*2.14+'Current Revenues &amp; Distribution'!C1000+'Current Revenues &amp; Distribution'!E1000)*0.8</f>
        <v>6697.340024000001</v>
      </c>
      <c r="J1000" s="8">
        <f>(+'Current &amp; Proposed Revenues'!D1000*0.79+'Current &amp; Proposed Revenues'!F1000*2.14+'Current Revenues &amp; Distribution'!C1000+'Current Revenues &amp; Distribution'!E1000)*0.2</f>
        <v>1674.3350060000002</v>
      </c>
      <c r="K1000" s="8">
        <f t="shared" si="62"/>
        <v>26153.732069999998</v>
      </c>
    </row>
    <row r="1001" spans="1:11" outlineLevel="1" x14ac:dyDescent="0.25">
      <c r="A1001" s="23" t="s">
        <v>1223</v>
      </c>
      <c r="B1001" s="22"/>
      <c r="C1001" s="8">
        <f t="shared" ref="C1001:K1001" si="65">SUBTOTAL(9,C981:C1000)</f>
        <v>39020.888699999996</v>
      </c>
      <c r="D1001" s="8">
        <f t="shared" si="65"/>
        <v>70078.741810000007</v>
      </c>
      <c r="E1001" s="8">
        <f t="shared" si="65"/>
        <v>30610.281800000001</v>
      </c>
      <c r="F1001" s="8">
        <f t="shared" si="65"/>
        <v>313510.38540000003</v>
      </c>
      <c r="G1001" s="8">
        <f t="shared" si="65"/>
        <v>453220.29771000007</v>
      </c>
      <c r="H1001" s="8">
        <f t="shared" si="65"/>
        <v>291164.17274000001</v>
      </c>
      <c r="I1001" s="8">
        <f t="shared" si="65"/>
        <v>129644.89997600002</v>
      </c>
      <c r="J1001" s="8">
        <f t="shared" si="65"/>
        <v>32411.224994000004</v>
      </c>
      <c r="K1001" s="8">
        <f t="shared" si="65"/>
        <v>453220.29770999996</v>
      </c>
    </row>
    <row r="1002" spans="1:11" outlineLevel="2" x14ac:dyDescent="0.25">
      <c r="A1002" s="1" t="s">
        <v>883</v>
      </c>
      <c r="B1002" s="1" t="s">
        <v>884</v>
      </c>
      <c r="C1002" s="8">
        <v>0</v>
      </c>
      <c r="D1002" s="8">
        <v>267.41000000000003</v>
      </c>
      <c r="E1002" s="8">
        <v>0</v>
      </c>
      <c r="F1002" s="8">
        <v>0</v>
      </c>
      <c r="G1002" s="8">
        <v>267.41000000000003</v>
      </c>
      <c r="H1002" s="8">
        <f>+'Current &amp; Proposed Revenues'!D1002*1.08+'Current &amp; Proposed Revenues'!F1002*8.54</f>
        <v>154.44</v>
      </c>
      <c r="I1002" s="8">
        <f>(+'Current &amp; Proposed Revenues'!D1002*0.79+'Current &amp; Proposed Revenues'!F1002*2.14+'Current Revenues &amp; Distribution'!C1002+'Current Revenues &amp; Distribution'!E1002)*0.8</f>
        <v>90.376000000000005</v>
      </c>
      <c r="J1002" s="8">
        <f>(+'Current &amp; Proposed Revenues'!D1002*0.79+'Current &amp; Proposed Revenues'!F1002*2.14+'Current Revenues &amp; Distribution'!C1002+'Current Revenues &amp; Distribution'!E1002)*0.2</f>
        <v>22.594000000000001</v>
      </c>
      <c r="K1002" s="8">
        <f t="shared" si="62"/>
        <v>267.41000000000003</v>
      </c>
    </row>
    <row r="1003" spans="1:11" outlineLevel="2" x14ac:dyDescent="0.25">
      <c r="A1003" s="1" t="s">
        <v>883</v>
      </c>
      <c r="B1003" s="1" t="s">
        <v>885</v>
      </c>
      <c r="C1003" s="8">
        <v>0</v>
      </c>
      <c r="D1003" s="8">
        <v>39.270000000000003</v>
      </c>
      <c r="E1003" s="8">
        <v>0</v>
      </c>
      <c r="F1003" s="8">
        <v>1035.96</v>
      </c>
      <c r="G1003" s="8">
        <v>1075.23</v>
      </c>
      <c r="H1003" s="8">
        <f>+'Current &amp; Proposed Revenues'!D1003*1.08+'Current &amp; Proposed Revenues'!F1003*8.54</f>
        <v>851.05999999999983</v>
      </c>
      <c r="I1003" s="8">
        <f>(+'Current &amp; Proposed Revenues'!D1003*0.79+'Current &amp; Proposed Revenues'!F1003*2.14+'Current Revenues &amp; Distribution'!C1003+'Current Revenues &amp; Distribution'!E1003)*0.8</f>
        <v>179.33600000000001</v>
      </c>
      <c r="J1003" s="8">
        <f>(+'Current &amp; Proposed Revenues'!D1003*0.79+'Current &amp; Proposed Revenues'!F1003*2.14+'Current Revenues &amp; Distribution'!C1003+'Current Revenues &amp; Distribution'!E1003)*0.2</f>
        <v>44.834000000000003</v>
      </c>
      <c r="K1003" s="8">
        <f t="shared" si="62"/>
        <v>1075.2299999999998</v>
      </c>
    </row>
    <row r="1004" spans="1:11" outlineLevel="2" x14ac:dyDescent="0.25">
      <c r="A1004" s="1" t="s">
        <v>883</v>
      </c>
      <c r="B1004" s="1" t="s">
        <v>116</v>
      </c>
      <c r="C1004" s="8">
        <v>0</v>
      </c>
      <c r="D1004" s="8">
        <v>166.43</v>
      </c>
      <c r="E1004" s="8">
        <v>0</v>
      </c>
      <c r="F1004" s="8">
        <v>181.56</v>
      </c>
      <c r="G1004" s="8">
        <v>347.99</v>
      </c>
      <c r="H1004" s="8">
        <f>+'Current &amp; Proposed Revenues'!D1004*1.08+'Current &amp; Proposed Revenues'!F1004*8.54</f>
        <v>241.29999999999998</v>
      </c>
      <c r="I1004" s="8">
        <f>(+'Current &amp; Proposed Revenues'!D1004*0.79+'Current &amp; Proposed Revenues'!F1004*2.14+'Current Revenues &amp; Distribution'!C1004+'Current Revenues &amp; Distribution'!E1004)*0.8</f>
        <v>85.352000000000004</v>
      </c>
      <c r="J1004" s="8">
        <f>(+'Current &amp; Proposed Revenues'!D1004*0.79+'Current &amp; Proposed Revenues'!F1004*2.14+'Current Revenues &amp; Distribution'!C1004+'Current Revenues &amp; Distribution'!E1004)*0.2</f>
        <v>21.338000000000001</v>
      </c>
      <c r="K1004" s="8">
        <f t="shared" si="62"/>
        <v>347.99</v>
      </c>
    </row>
    <row r="1005" spans="1:11" outlineLevel="2" x14ac:dyDescent="0.25">
      <c r="A1005" s="1" t="s">
        <v>883</v>
      </c>
      <c r="B1005" s="1" t="s">
        <v>886</v>
      </c>
      <c r="C1005" s="8">
        <v>0</v>
      </c>
      <c r="D1005" s="8">
        <v>144.99980000000002</v>
      </c>
      <c r="E1005" s="8">
        <v>0</v>
      </c>
      <c r="F1005" s="8">
        <v>0</v>
      </c>
      <c r="G1005" s="8">
        <v>144.99980000000002</v>
      </c>
      <c r="H1005" s="8">
        <f>+'Current &amp; Proposed Revenues'!D1005*1.08+'Current &amp; Proposed Revenues'!F1005*8.54</f>
        <v>83.743200000000016</v>
      </c>
      <c r="I1005" s="8">
        <f>(+'Current &amp; Proposed Revenues'!D1005*0.79+'Current &amp; Proposed Revenues'!F1005*2.14+'Current Revenues &amp; Distribution'!C1005+'Current Revenues &amp; Distribution'!E1005)*0.8</f>
        <v>49.005280000000006</v>
      </c>
      <c r="J1005" s="8">
        <f>(+'Current &amp; Proposed Revenues'!D1005*0.79+'Current &amp; Proposed Revenues'!F1005*2.14+'Current Revenues &amp; Distribution'!C1005+'Current Revenues &amp; Distribution'!E1005)*0.2</f>
        <v>12.251320000000002</v>
      </c>
      <c r="K1005" s="8">
        <f t="shared" si="62"/>
        <v>144.99980000000002</v>
      </c>
    </row>
    <row r="1006" spans="1:11" outlineLevel="2" x14ac:dyDescent="0.25">
      <c r="A1006" s="1" t="s">
        <v>883</v>
      </c>
      <c r="B1006" s="1" t="s">
        <v>887</v>
      </c>
      <c r="C1006" s="8">
        <v>0</v>
      </c>
      <c r="D1006" s="8">
        <v>293.59000000000003</v>
      </c>
      <c r="E1006" s="8">
        <v>0</v>
      </c>
      <c r="F1006" s="8">
        <v>620.72159999999997</v>
      </c>
      <c r="G1006" s="8">
        <v>914.3116</v>
      </c>
      <c r="H1006" s="8">
        <f>+'Current &amp; Proposed Revenues'!D1006*1.08+'Current &amp; Proposed Revenues'!F1006*8.54</f>
        <v>665.90479999999991</v>
      </c>
      <c r="I1006" s="8">
        <f>(+'Current &amp; Proposed Revenues'!D1006*0.79+'Current &amp; Proposed Revenues'!F1006*2.14+'Current Revenues &amp; Distribution'!C1006+'Current Revenues &amp; Distribution'!E1006)*0.8</f>
        <v>198.72544000000002</v>
      </c>
      <c r="J1006" s="8">
        <f>(+'Current &amp; Proposed Revenues'!D1006*0.79+'Current &amp; Proposed Revenues'!F1006*2.14+'Current Revenues &amp; Distribution'!C1006+'Current Revenues &amp; Distribution'!E1006)*0.2</f>
        <v>49.681360000000005</v>
      </c>
      <c r="K1006" s="8">
        <f t="shared" si="62"/>
        <v>914.3116</v>
      </c>
    </row>
    <row r="1007" spans="1:11" outlineLevel="2" x14ac:dyDescent="0.25">
      <c r="A1007" s="1" t="s">
        <v>883</v>
      </c>
      <c r="B1007" s="1" t="s">
        <v>888</v>
      </c>
      <c r="C1007" s="8">
        <v>0</v>
      </c>
      <c r="D1007" s="8">
        <v>600.27</v>
      </c>
      <c r="E1007" s="8">
        <v>0</v>
      </c>
      <c r="F1007" s="8">
        <v>833.04</v>
      </c>
      <c r="G1007" s="8">
        <v>1433.31</v>
      </c>
      <c r="H1007" s="8">
        <f>+'Current &amp; Proposed Revenues'!D1007*1.08+'Current &amp; Proposed Revenues'!F1007*8.54</f>
        <v>1012.8</v>
      </c>
      <c r="I1007" s="8">
        <f>(+'Current &amp; Proposed Revenues'!D1007*0.79+'Current &amp; Proposed Revenues'!F1007*2.14+'Current Revenues &amp; Distribution'!C1007+'Current Revenues &amp; Distribution'!E1007)*0.8</f>
        <v>336.40800000000002</v>
      </c>
      <c r="J1007" s="8">
        <f>(+'Current &amp; Proposed Revenues'!D1007*0.79+'Current &amp; Proposed Revenues'!F1007*2.14+'Current Revenues &amp; Distribution'!C1007+'Current Revenues &amp; Distribution'!E1007)*0.2</f>
        <v>84.102000000000004</v>
      </c>
      <c r="K1007" s="8">
        <f t="shared" si="62"/>
        <v>1433.3100000000002</v>
      </c>
    </row>
    <row r="1008" spans="1:11" outlineLevel="2" x14ac:dyDescent="0.25">
      <c r="A1008" s="1" t="s">
        <v>883</v>
      </c>
      <c r="B1008" s="1" t="s">
        <v>889</v>
      </c>
      <c r="C1008" s="8">
        <v>0</v>
      </c>
      <c r="D1008" s="8">
        <v>93.5</v>
      </c>
      <c r="E1008" s="8">
        <v>0</v>
      </c>
      <c r="F1008" s="8">
        <v>320.39999999999998</v>
      </c>
      <c r="G1008" s="8">
        <v>413.9</v>
      </c>
      <c r="H1008" s="8">
        <f>+'Current &amp; Proposed Revenues'!D1008*1.08+'Current &amp; Proposed Revenues'!F1008*8.54</f>
        <v>310.2</v>
      </c>
      <c r="I1008" s="8">
        <f>(+'Current &amp; Proposed Revenues'!D1008*0.79+'Current &amp; Proposed Revenues'!F1008*2.14+'Current Revenues &amp; Distribution'!C1008+'Current Revenues &amp; Distribution'!E1008)*0.8</f>
        <v>82.960000000000008</v>
      </c>
      <c r="J1008" s="8">
        <f>(+'Current &amp; Proposed Revenues'!D1008*0.79+'Current &amp; Proposed Revenues'!F1008*2.14+'Current Revenues &amp; Distribution'!C1008+'Current Revenues &amp; Distribution'!E1008)*0.2</f>
        <v>20.740000000000002</v>
      </c>
      <c r="K1008" s="8">
        <f t="shared" si="62"/>
        <v>413.9</v>
      </c>
    </row>
    <row r="1009" spans="1:11" outlineLevel="2" x14ac:dyDescent="0.25">
      <c r="A1009" s="1" t="s">
        <v>883</v>
      </c>
      <c r="B1009" s="1" t="s">
        <v>890</v>
      </c>
      <c r="C1009" s="8">
        <v>0</v>
      </c>
      <c r="D1009" s="8">
        <v>22.44</v>
      </c>
      <c r="E1009" s="8">
        <v>0</v>
      </c>
      <c r="F1009" s="8">
        <v>0</v>
      </c>
      <c r="G1009" s="8">
        <v>22.44</v>
      </c>
      <c r="H1009" s="8">
        <f>+'Current &amp; Proposed Revenues'!D1009*1.08+'Current &amp; Proposed Revenues'!F1009*8.54</f>
        <v>12.96</v>
      </c>
      <c r="I1009" s="8">
        <f>(+'Current &amp; Proposed Revenues'!D1009*0.79+'Current &amp; Proposed Revenues'!F1009*2.14+'Current Revenues &amp; Distribution'!C1009+'Current Revenues &amp; Distribution'!E1009)*0.8</f>
        <v>7.5840000000000005</v>
      </c>
      <c r="J1009" s="8">
        <f>(+'Current &amp; Proposed Revenues'!D1009*0.79+'Current &amp; Proposed Revenues'!F1009*2.14+'Current Revenues &amp; Distribution'!C1009+'Current Revenues &amp; Distribution'!E1009)*0.2</f>
        <v>1.8960000000000001</v>
      </c>
      <c r="K1009" s="8">
        <f t="shared" si="62"/>
        <v>22.44</v>
      </c>
    </row>
    <row r="1010" spans="1:11" outlineLevel="1" x14ac:dyDescent="0.25">
      <c r="A1010" s="23" t="s">
        <v>1222</v>
      </c>
      <c r="B1010" s="22"/>
      <c r="C1010" s="8">
        <f t="shared" ref="C1010:K1010" si="66">SUBTOTAL(9,C1002:C1009)</f>
        <v>0</v>
      </c>
      <c r="D1010" s="8">
        <f t="shared" si="66"/>
        <v>1627.9098000000001</v>
      </c>
      <c r="E1010" s="8">
        <f t="shared" si="66"/>
        <v>0</v>
      </c>
      <c r="F1010" s="8">
        <f t="shared" si="66"/>
        <v>2991.6815999999999</v>
      </c>
      <c r="G1010" s="8">
        <f t="shared" si="66"/>
        <v>4619.5913999999993</v>
      </c>
      <c r="H1010" s="8">
        <f t="shared" si="66"/>
        <v>3332.4079999999994</v>
      </c>
      <c r="I1010" s="8">
        <f t="shared" si="66"/>
        <v>1029.7467200000001</v>
      </c>
      <c r="J1010" s="8">
        <f t="shared" si="66"/>
        <v>257.43668000000002</v>
      </c>
      <c r="K1010" s="8">
        <f t="shared" si="66"/>
        <v>4619.5913999999993</v>
      </c>
    </row>
    <row r="1011" spans="1:11" outlineLevel="2" x14ac:dyDescent="0.25">
      <c r="A1011" s="1" t="s">
        <v>891</v>
      </c>
      <c r="B1011" s="1" t="s">
        <v>892</v>
      </c>
      <c r="C1011" s="8">
        <v>223.90180000000001</v>
      </c>
      <c r="D1011" s="8">
        <v>6755.7115999999996</v>
      </c>
      <c r="E1011" s="8">
        <v>0</v>
      </c>
      <c r="F1011" s="8">
        <v>12090.187199999998</v>
      </c>
      <c r="G1011" s="8">
        <v>19069.800599999999</v>
      </c>
      <c r="H1011" s="8">
        <f>+'Current &amp; Proposed Revenues'!D1011*1.08+'Current &amp; Proposed Revenues'!F1011*8.54</f>
        <v>13569.315999999999</v>
      </c>
      <c r="I1011" s="8">
        <f>(+'Current &amp; Proposed Revenues'!D1011*0.79+'Current &amp; Proposed Revenues'!F1011*2.14+'Current Revenues &amp; Distribution'!C1011+'Current Revenues &amp; Distribution'!E1011)*0.8</f>
        <v>4400.3876799999998</v>
      </c>
      <c r="J1011" s="8">
        <f>(+'Current &amp; Proposed Revenues'!D1011*0.79+'Current &amp; Proposed Revenues'!F1011*2.14+'Current Revenues &amp; Distribution'!C1011+'Current Revenues &amp; Distribution'!E1011)*0.2</f>
        <v>1100.09692</v>
      </c>
      <c r="K1011" s="8">
        <f t="shared" si="62"/>
        <v>19069.800599999999</v>
      </c>
    </row>
    <row r="1012" spans="1:11" outlineLevel="2" x14ac:dyDescent="0.25">
      <c r="A1012" s="1" t="s">
        <v>891</v>
      </c>
      <c r="B1012" s="1" t="s">
        <v>893</v>
      </c>
      <c r="C1012" s="8">
        <v>73.075000000000003</v>
      </c>
      <c r="D1012" s="8">
        <v>2931.5055000000002</v>
      </c>
      <c r="E1012" s="8">
        <v>0</v>
      </c>
      <c r="F1012" s="8">
        <v>2776.7999999999997</v>
      </c>
      <c r="G1012" s="8">
        <v>5781.3804999999993</v>
      </c>
      <c r="H1012" s="8">
        <f>+'Current &amp; Proposed Revenues'!D1012*1.08+'Current &amp; Proposed Revenues'!F1012*8.54</f>
        <v>3913.4619999999995</v>
      </c>
      <c r="I1012" s="8">
        <f>(+'Current &amp; Proposed Revenues'!D1012*0.79+'Current &amp; Proposed Revenues'!F1012*2.14+'Current Revenues &amp; Distribution'!C1012+'Current Revenues &amp; Distribution'!E1012)*0.8</f>
        <v>1494.3348000000001</v>
      </c>
      <c r="J1012" s="8">
        <f>(+'Current &amp; Proposed Revenues'!D1012*0.79+'Current &amp; Proposed Revenues'!F1012*2.14+'Current Revenues &amp; Distribution'!C1012+'Current Revenues &amp; Distribution'!E1012)*0.2</f>
        <v>373.58370000000002</v>
      </c>
      <c r="K1012" s="8">
        <f t="shared" si="62"/>
        <v>5781.3805000000002</v>
      </c>
    </row>
    <row r="1013" spans="1:11" outlineLevel="2" x14ac:dyDescent="0.25">
      <c r="A1013" s="1" t="s">
        <v>891</v>
      </c>
      <c r="B1013" s="1" t="s">
        <v>855</v>
      </c>
      <c r="C1013" s="8">
        <v>35.550000000000004</v>
      </c>
      <c r="D1013" s="8">
        <v>3717.6535000000003</v>
      </c>
      <c r="E1013" s="8">
        <v>0</v>
      </c>
      <c r="F1013" s="8">
        <v>8139.2280000000001</v>
      </c>
      <c r="G1013" s="8">
        <v>11892.431500000001</v>
      </c>
      <c r="H1013" s="8">
        <f>+'Current &amp; Proposed Revenues'!D1013*1.08+'Current &amp; Proposed Revenues'!F1013*8.54</f>
        <v>8655.4279999999999</v>
      </c>
      <c r="I1013" s="8">
        <f>(+'Current &amp; Proposed Revenues'!D1013*0.79+'Current &amp; Proposed Revenues'!F1013*2.14+'Current Revenues &amp; Distribution'!C1013+'Current Revenues &amp; Distribution'!E1013)*0.8</f>
        <v>2589.6028000000006</v>
      </c>
      <c r="J1013" s="8">
        <f>(+'Current &amp; Proposed Revenues'!D1013*0.79+'Current &amp; Proposed Revenues'!F1013*2.14+'Current Revenues &amp; Distribution'!C1013+'Current Revenues &amp; Distribution'!E1013)*0.2</f>
        <v>647.40070000000014</v>
      </c>
      <c r="K1013" s="8">
        <f t="shared" si="62"/>
        <v>11892.431500000001</v>
      </c>
    </row>
    <row r="1014" spans="1:11" outlineLevel="2" x14ac:dyDescent="0.25">
      <c r="A1014" s="1" t="s">
        <v>891</v>
      </c>
      <c r="B1014" s="1" t="s">
        <v>894</v>
      </c>
      <c r="C1014" s="8">
        <v>153.45750000000001</v>
      </c>
      <c r="D1014" s="8">
        <v>6066.2800000000007</v>
      </c>
      <c r="E1014" s="8">
        <v>96.300000000000011</v>
      </c>
      <c r="F1014" s="8">
        <v>13449.857999999998</v>
      </c>
      <c r="G1014" s="8">
        <v>19765.895499999999</v>
      </c>
      <c r="H1014" s="8">
        <f>+'Current &amp; Proposed Revenues'!D1014*1.08+'Current &amp; Proposed Revenues'!F1014*8.54</f>
        <v>14258.368999999999</v>
      </c>
      <c r="I1014" s="8">
        <f>(+'Current &amp; Proposed Revenues'!D1014*0.79+'Current &amp; Proposed Revenues'!F1014*2.14+'Current Revenues &amp; Distribution'!C1014+'Current Revenues &amp; Distribution'!E1014)*0.8</f>
        <v>4406.021200000001</v>
      </c>
      <c r="J1014" s="8">
        <f>(+'Current &amp; Proposed Revenues'!D1014*0.79+'Current &amp; Proposed Revenues'!F1014*2.14+'Current Revenues &amp; Distribution'!C1014+'Current Revenues &amp; Distribution'!E1014)*0.2</f>
        <v>1101.5053000000003</v>
      </c>
      <c r="K1014" s="8">
        <f t="shared" si="62"/>
        <v>19765.895500000002</v>
      </c>
    </row>
    <row r="1015" spans="1:11" outlineLevel="2" x14ac:dyDescent="0.25">
      <c r="A1015" s="1" t="s">
        <v>891</v>
      </c>
      <c r="B1015" s="1" t="s">
        <v>895</v>
      </c>
      <c r="C1015" s="8">
        <v>9.48</v>
      </c>
      <c r="D1015" s="8">
        <v>2432.8700000000003</v>
      </c>
      <c r="E1015" s="8">
        <v>0</v>
      </c>
      <c r="F1015" s="8">
        <v>7736.5919999999996</v>
      </c>
      <c r="G1015" s="8">
        <v>10178.941999999999</v>
      </c>
      <c r="H1015" s="8">
        <f>+'Current &amp; Proposed Revenues'!D1015*1.08+'Current &amp; Proposed Revenues'!F1015*8.54</f>
        <v>7591.4559999999992</v>
      </c>
      <c r="I1015" s="8">
        <f>(+'Current &amp; Proposed Revenues'!D1015*0.79+'Current &amp; Proposed Revenues'!F1015*2.14+'Current Revenues &amp; Distribution'!C1015+'Current Revenues &amp; Distribution'!E1015)*0.8</f>
        <v>2069.9888000000005</v>
      </c>
      <c r="J1015" s="8">
        <f>(+'Current &amp; Proposed Revenues'!D1015*0.79+'Current &amp; Proposed Revenues'!F1015*2.14+'Current Revenues &amp; Distribution'!C1015+'Current Revenues &amp; Distribution'!E1015)*0.2</f>
        <v>517.49720000000013</v>
      </c>
      <c r="K1015" s="8">
        <f t="shared" si="62"/>
        <v>10178.941999999999</v>
      </c>
    </row>
    <row r="1016" spans="1:11" outlineLevel="2" x14ac:dyDescent="0.25">
      <c r="A1016" s="1" t="s">
        <v>891</v>
      </c>
      <c r="B1016" s="1" t="s">
        <v>399</v>
      </c>
      <c r="C1016" s="8">
        <v>284.40000000000003</v>
      </c>
      <c r="D1016" s="8">
        <v>4892.6867000000002</v>
      </c>
      <c r="E1016" s="8">
        <v>85.600000000000009</v>
      </c>
      <c r="F1016" s="8">
        <v>15585.5376</v>
      </c>
      <c r="G1016" s="8">
        <v>20848.224300000002</v>
      </c>
      <c r="H1016" s="8">
        <f>+'Current &amp; Proposed Revenues'!D1016*1.08+'Current &amp; Proposed Revenues'!F1016*8.54</f>
        <v>15288.315599999998</v>
      </c>
      <c r="I1016" s="8">
        <f>(+'Current &amp; Proposed Revenues'!D1016*0.79+'Current &amp; Proposed Revenues'!F1016*2.14+'Current Revenues &amp; Distribution'!C1016+'Current Revenues &amp; Distribution'!E1016)*0.8</f>
        <v>4447.9269599999998</v>
      </c>
      <c r="J1016" s="8">
        <f>(+'Current &amp; Proposed Revenues'!D1016*0.79+'Current &amp; Proposed Revenues'!F1016*2.14+'Current Revenues &amp; Distribution'!C1016+'Current Revenues &amp; Distribution'!E1016)*0.2</f>
        <v>1111.9817399999999</v>
      </c>
      <c r="K1016" s="8">
        <f t="shared" si="62"/>
        <v>20848.224299999998</v>
      </c>
    </row>
    <row r="1017" spans="1:11" outlineLevel="2" x14ac:dyDescent="0.25">
      <c r="A1017" s="1" t="s">
        <v>891</v>
      </c>
      <c r="B1017" s="1" t="s">
        <v>896</v>
      </c>
      <c r="C1017" s="8">
        <v>216.7602</v>
      </c>
      <c r="D1017" s="8">
        <v>7687.6822000000011</v>
      </c>
      <c r="E1017" s="8">
        <v>0</v>
      </c>
      <c r="F1017" s="8">
        <v>17764.577999999998</v>
      </c>
      <c r="G1017" s="8">
        <v>25669.020399999998</v>
      </c>
      <c r="H1017" s="8">
        <f>+'Current &amp; Proposed Revenues'!D1017*1.08+'Current &amp; Proposed Revenues'!F1017*8.54</f>
        <v>18644.953799999999</v>
      </c>
      <c r="I1017" s="8">
        <f>(+'Current &amp; Proposed Revenues'!D1017*0.79+'Current &amp; Proposed Revenues'!F1017*2.14+'Current Revenues &amp; Distribution'!C1017+'Current Revenues &amp; Distribution'!E1017)*0.8</f>
        <v>5619.2532800000008</v>
      </c>
      <c r="J1017" s="8">
        <f>(+'Current &amp; Proposed Revenues'!D1017*0.79+'Current &amp; Proposed Revenues'!F1017*2.14+'Current Revenues &amp; Distribution'!C1017+'Current Revenues &amp; Distribution'!E1017)*0.2</f>
        <v>1404.8133200000002</v>
      </c>
      <c r="K1017" s="8">
        <f t="shared" ref="K1017:K1083" si="67">SUM(H1017:J1017)</f>
        <v>25669.020400000001</v>
      </c>
    </row>
    <row r="1018" spans="1:11" outlineLevel="2" x14ac:dyDescent="0.25">
      <c r="A1018" s="1" t="s">
        <v>891</v>
      </c>
      <c r="B1018" s="1" t="s">
        <v>897</v>
      </c>
      <c r="C1018" s="8">
        <v>7.9</v>
      </c>
      <c r="D1018" s="8">
        <v>5265.1159000000007</v>
      </c>
      <c r="E1018" s="8">
        <v>0</v>
      </c>
      <c r="F1018" s="8">
        <v>8960.8403999999991</v>
      </c>
      <c r="G1018" s="8">
        <v>14233.856299999999</v>
      </c>
      <c r="H1018" s="8">
        <f>+'Current &amp; Proposed Revenues'!D1018*1.08+'Current &amp; Proposed Revenues'!F1018*8.54</f>
        <v>10206.131799999999</v>
      </c>
      <c r="I1018" s="8">
        <f>(+'Current &amp; Proposed Revenues'!D1018*0.79+'Current &amp; Proposed Revenues'!F1018*2.14+'Current Revenues &amp; Distribution'!C1018+'Current Revenues &amp; Distribution'!E1018)*0.8</f>
        <v>3222.1796000000008</v>
      </c>
      <c r="J1018" s="8">
        <f>(+'Current &amp; Proposed Revenues'!D1018*0.79+'Current &amp; Proposed Revenues'!F1018*2.14+'Current Revenues &amp; Distribution'!C1018+'Current Revenues &amp; Distribution'!E1018)*0.2</f>
        <v>805.54490000000021</v>
      </c>
      <c r="K1018" s="8">
        <f t="shared" si="67"/>
        <v>14233.856300000001</v>
      </c>
    </row>
    <row r="1019" spans="1:11" outlineLevel="2" x14ac:dyDescent="0.25">
      <c r="A1019" s="1" t="s">
        <v>891</v>
      </c>
      <c r="B1019" s="1" t="s">
        <v>898</v>
      </c>
      <c r="C1019" s="8">
        <v>31.6</v>
      </c>
      <c r="D1019" s="8">
        <v>0</v>
      </c>
      <c r="E1019" s="8">
        <v>0</v>
      </c>
      <c r="F1019" s="8">
        <v>0</v>
      </c>
      <c r="G1019" s="8">
        <v>31.6</v>
      </c>
      <c r="H1019" s="8">
        <f>+'Current &amp; Proposed Revenues'!D1019*1.08+'Current &amp; Proposed Revenues'!F1019*8.54</f>
        <v>0</v>
      </c>
      <c r="I1019" s="8">
        <f>(+'Current &amp; Proposed Revenues'!D1019*0.79+'Current &amp; Proposed Revenues'!F1019*2.14+'Current Revenues &amp; Distribution'!C1019+'Current Revenues &amp; Distribution'!E1019)*0.8</f>
        <v>25.28</v>
      </c>
      <c r="J1019" s="8">
        <f>(+'Current &amp; Proposed Revenues'!D1019*0.79+'Current &amp; Proposed Revenues'!F1019*2.14+'Current Revenues &amp; Distribution'!C1019+'Current Revenues &amp; Distribution'!E1019)*0.2</f>
        <v>6.32</v>
      </c>
      <c r="K1019" s="8">
        <f t="shared" si="67"/>
        <v>31.6</v>
      </c>
    </row>
    <row r="1020" spans="1:11" outlineLevel="2" x14ac:dyDescent="0.25">
      <c r="A1020" s="1" t="s">
        <v>891</v>
      </c>
      <c r="B1020" s="1" t="s">
        <v>899</v>
      </c>
      <c r="C1020" s="8">
        <v>393.42</v>
      </c>
      <c r="D1020" s="8">
        <v>7826.8102000000008</v>
      </c>
      <c r="E1020" s="8">
        <v>0</v>
      </c>
      <c r="F1020" s="8">
        <v>20565.087599999999</v>
      </c>
      <c r="G1020" s="8">
        <v>28785.317799999997</v>
      </c>
      <c r="H1020" s="8">
        <f>+'Current &amp; Proposed Revenues'!D1020*1.08+'Current &amp; Proposed Revenues'!F1020*8.54</f>
        <v>20964.664599999996</v>
      </c>
      <c r="I1020" s="8">
        <f>(+'Current &amp; Proposed Revenues'!D1020*0.79+'Current &amp; Proposed Revenues'!F1020*2.14+'Current Revenues &amp; Distribution'!C1020+'Current Revenues &amp; Distribution'!E1020)*0.8</f>
        <v>6256.5225600000012</v>
      </c>
      <c r="J1020" s="8">
        <f>(+'Current &amp; Proposed Revenues'!D1020*0.79+'Current &amp; Proposed Revenues'!F1020*2.14+'Current Revenues &amp; Distribution'!C1020+'Current Revenues &amp; Distribution'!E1020)*0.2</f>
        <v>1564.1306400000003</v>
      </c>
      <c r="K1020" s="8">
        <f t="shared" si="67"/>
        <v>28785.317799999997</v>
      </c>
    </row>
    <row r="1021" spans="1:11" outlineLevel="2" x14ac:dyDescent="0.25">
      <c r="A1021" s="1" t="s">
        <v>891</v>
      </c>
      <c r="B1021" s="1" t="s">
        <v>900</v>
      </c>
      <c r="C1021" s="8">
        <v>249.64000000000001</v>
      </c>
      <c r="D1021" s="8">
        <v>5197.1227000000008</v>
      </c>
      <c r="E1021" s="8">
        <v>0</v>
      </c>
      <c r="F1021" s="8">
        <v>13669.4388</v>
      </c>
      <c r="G1021" s="8">
        <v>19116.201500000003</v>
      </c>
      <c r="H1021" s="8">
        <f>+'Current &amp; Proposed Revenues'!D1021*1.08+'Current &amp; Proposed Revenues'!F1021*8.54</f>
        <v>13931.9782</v>
      </c>
      <c r="I1021" s="8">
        <f>(+'Current &amp; Proposed Revenues'!D1021*0.79+'Current &amp; Proposed Revenues'!F1021*2.14+'Current Revenues &amp; Distribution'!C1021+'Current Revenues &amp; Distribution'!E1021)*0.8</f>
        <v>4147.3786400000008</v>
      </c>
      <c r="J1021" s="8">
        <f>(+'Current &amp; Proposed Revenues'!D1021*0.79+'Current &amp; Proposed Revenues'!F1021*2.14+'Current Revenues &amp; Distribution'!C1021+'Current Revenues &amp; Distribution'!E1021)*0.2</f>
        <v>1036.8446600000002</v>
      </c>
      <c r="K1021" s="8">
        <f t="shared" si="67"/>
        <v>19116.201499999999</v>
      </c>
    </row>
    <row r="1022" spans="1:11" outlineLevel="2" x14ac:dyDescent="0.25">
      <c r="A1022" s="1" t="s">
        <v>891</v>
      </c>
      <c r="B1022" s="1" t="s">
        <v>901</v>
      </c>
      <c r="C1022" s="8">
        <v>226.87220000000002</v>
      </c>
      <c r="D1022" s="8">
        <v>5929.1529</v>
      </c>
      <c r="E1022" s="8">
        <v>0</v>
      </c>
      <c r="F1022" s="8">
        <v>9285.1919999999991</v>
      </c>
      <c r="G1022" s="8">
        <v>15441.217099999998</v>
      </c>
      <c r="H1022" s="8">
        <f>+'Current &amp; Proposed Revenues'!D1022*1.08+'Current &amp; Proposed Revenues'!F1022*8.54</f>
        <v>10848.999599999999</v>
      </c>
      <c r="I1022" s="8">
        <f>(+'Current &amp; Proposed Revenues'!D1022*0.79+'Current &amp; Proposed Revenues'!F1022*2.14+'Current Revenues &amp; Distribution'!C1022+'Current Revenues &amp; Distribution'!E1022)*0.8</f>
        <v>3673.7740000000008</v>
      </c>
      <c r="J1022" s="8">
        <f>(+'Current &amp; Proposed Revenues'!D1022*0.79+'Current &amp; Proposed Revenues'!F1022*2.14+'Current Revenues &amp; Distribution'!C1022+'Current Revenues &amp; Distribution'!E1022)*0.2</f>
        <v>918.4435000000002</v>
      </c>
      <c r="K1022" s="8">
        <f t="shared" si="67"/>
        <v>15441.2171</v>
      </c>
    </row>
    <row r="1023" spans="1:11" outlineLevel="2" x14ac:dyDescent="0.25">
      <c r="A1023" s="1" t="s">
        <v>891</v>
      </c>
      <c r="B1023" s="1" t="s">
        <v>902</v>
      </c>
      <c r="C1023" s="8">
        <v>139.04000000000002</v>
      </c>
      <c r="D1023" s="8">
        <v>3973.9183000000003</v>
      </c>
      <c r="E1023" s="8">
        <v>0</v>
      </c>
      <c r="F1023" s="8">
        <v>8035.7387999999992</v>
      </c>
      <c r="G1023" s="8">
        <v>12148.697099999999</v>
      </c>
      <c r="H1023" s="8">
        <f>+'Current &amp; Proposed Revenues'!D1023*1.08+'Current &amp; Proposed Revenues'!F1023*8.54</f>
        <v>8720.6785999999993</v>
      </c>
      <c r="I1023" s="8">
        <f>(+'Current &amp; Proposed Revenues'!D1023*0.79+'Current &amp; Proposed Revenues'!F1023*2.14+'Current Revenues &amp; Distribution'!C1023+'Current Revenues &amp; Distribution'!E1023)*0.8</f>
        <v>2742.4148000000005</v>
      </c>
      <c r="J1023" s="8">
        <f>(+'Current &amp; Proposed Revenues'!D1023*0.79+'Current &amp; Proposed Revenues'!F1023*2.14+'Current Revenues &amp; Distribution'!C1023+'Current Revenues &amp; Distribution'!E1023)*0.2</f>
        <v>685.60370000000012</v>
      </c>
      <c r="K1023" s="8">
        <f t="shared" si="67"/>
        <v>12148.697099999999</v>
      </c>
    </row>
    <row r="1024" spans="1:11" outlineLevel="2" x14ac:dyDescent="0.25">
      <c r="A1024" s="1" t="s">
        <v>891</v>
      </c>
      <c r="B1024" s="1" t="s">
        <v>903</v>
      </c>
      <c r="C1024" s="8">
        <v>145.81030000000001</v>
      </c>
      <c r="D1024" s="8">
        <v>4821.4771000000001</v>
      </c>
      <c r="E1024" s="8">
        <v>0</v>
      </c>
      <c r="F1024" s="8">
        <v>11216.3496</v>
      </c>
      <c r="G1024" s="8">
        <v>16183.636999999999</v>
      </c>
      <c r="H1024" s="8">
        <f>+'Current &amp; Proposed Revenues'!D1024*1.08+'Current &amp; Proposed Revenues'!F1024*8.54</f>
        <v>11753.475199999999</v>
      </c>
      <c r="I1024" s="8">
        <f>(+'Current &amp; Proposed Revenues'!D1024*0.79+'Current &amp; Proposed Revenues'!F1024*2.14+'Current Revenues &amp; Distribution'!C1024+'Current Revenues &amp; Distribution'!E1024)*0.8</f>
        <v>3544.1294400000002</v>
      </c>
      <c r="J1024" s="8">
        <f>(+'Current &amp; Proposed Revenues'!D1024*0.79+'Current &amp; Proposed Revenues'!F1024*2.14+'Current Revenues &amp; Distribution'!C1024+'Current Revenues &amp; Distribution'!E1024)*0.2</f>
        <v>886.03236000000004</v>
      </c>
      <c r="K1024" s="8">
        <f t="shared" si="67"/>
        <v>16183.636999999999</v>
      </c>
    </row>
    <row r="1025" spans="1:11" outlineLevel="2" x14ac:dyDescent="0.25">
      <c r="A1025" s="1" t="s">
        <v>891</v>
      </c>
      <c r="B1025" s="1" t="s">
        <v>904</v>
      </c>
      <c r="C1025" s="8">
        <v>54.510000000000005</v>
      </c>
      <c r="D1025" s="8">
        <v>5341.9355000000005</v>
      </c>
      <c r="E1025" s="8">
        <v>269.64000000000004</v>
      </c>
      <c r="F1025" s="8">
        <v>10189.360799999999</v>
      </c>
      <c r="G1025" s="8">
        <v>15855.4463</v>
      </c>
      <c r="H1025" s="8">
        <f>+'Current &amp; Proposed Revenues'!D1025*1.08+'Current &amp; Proposed Revenues'!F1025*8.54</f>
        <v>11232.854399999998</v>
      </c>
      <c r="I1025" s="8">
        <f>(+'Current &amp; Proposed Revenues'!D1025*0.79+'Current &amp; Proposed Revenues'!F1025*2.14+'Current Revenues &amp; Distribution'!C1025+'Current Revenues &amp; Distribution'!E1025)*0.8</f>
        <v>3698.0735200000004</v>
      </c>
      <c r="J1025" s="8">
        <f>(+'Current &amp; Proposed Revenues'!D1025*0.79+'Current &amp; Proposed Revenues'!F1025*2.14+'Current Revenues &amp; Distribution'!C1025+'Current Revenues &amp; Distribution'!E1025)*0.2</f>
        <v>924.51838000000009</v>
      </c>
      <c r="K1025" s="8">
        <f t="shared" si="67"/>
        <v>15855.446299999998</v>
      </c>
    </row>
    <row r="1026" spans="1:11" outlineLevel="2" x14ac:dyDescent="0.25">
      <c r="A1026" s="1" t="s">
        <v>891</v>
      </c>
      <c r="B1026" s="1" t="s">
        <v>905</v>
      </c>
      <c r="C1026" s="8">
        <v>58.46</v>
      </c>
      <c r="D1026" s="8">
        <v>3941.3429000000006</v>
      </c>
      <c r="E1026" s="8">
        <v>0</v>
      </c>
      <c r="F1026" s="8">
        <v>8187.0744000000004</v>
      </c>
      <c r="G1026" s="8">
        <v>12186.8773</v>
      </c>
      <c r="H1026" s="8">
        <f>+'Current &amp; Proposed Revenues'!D1026*1.08+'Current &amp; Proposed Revenues'!F1026*8.54</f>
        <v>8822.8768</v>
      </c>
      <c r="I1026" s="8">
        <f>(+'Current &amp; Proposed Revenues'!D1026*0.79+'Current &amp; Proposed Revenues'!F1026*2.14+'Current Revenues &amp; Distribution'!C1026+'Current Revenues &amp; Distribution'!E1026)*0.8</f>
        <v>2691.2004000000002</v>
      </c>
      <c r="J1026" s="8">
        <f>(+'Current &amp; Proposed Revenues'!D1026*0.79+'Current &amp; Proposed Revenues'!F1026*2.14+'Current Revenues &amp; Distribution'!C1026+'Current Revenues &amp; Distribution'!E1026)*0.2</f>
        <v>672.80010000000004</v>
      </c>
      <c r="K1026" s="8">
        <f t="shared" si="67"/>
        <v>12186.8773</v>
      </c>
    </row>
    <row r="1027" spans="1:11" outlineLevel="2" x14ac:dyDescent="0.25">
      <c r="A1027" s="1" t="s">
        <v>891</v>
      </c>
      <c r="B1027" s="1" t="s">
        <v>906</v>
      </c>
      <c r="C1027" s="8">
        <v>199.08</v>
      </c>
      <c r="D1027" s="8">
        <v>4864.0196000000005</v>
      </c>
      <c r="E1027" s="8">
        <v>90.907200000000003</v>
      </c>
      <c r="F1027" s="8">
        <v>10330.336799999999</v>
      </c>
      <c r="G1027" s="8">
        <v>15484.3436</v>
      </c>
      <c r="H1027" s="8">
        <f>+'Current &amp; Proposed Revenues'!D1027*1.08+'Current &amp; Proposed Revenues'!F1027*8.54</f>
        <v>11069.566799999999</v>
      </c>
      <c r="I1027" s="8">
        <f>(+'Current &amp; Proposed Revenues'!D1027*0.79+'Current &amp; Proposed Revenues'!F1027*2.14+'Current Revenues &amp; Distribution'!C1027+'Current Revenues &amp; Distribution'!E1027)*0.8</f>
        <v>3531.8214399999997</v>
      </c>
      <c r="J1027" s="8">
        <f>(+'Current &amp; Proposed Revenues'!D1027*0.79+'Current &amp; Proposed Revenues'!F1027*2.14+'Current Revenues &amp; Distribution'!C1027+'Current Revenues &amp; Distribution'!E1027)*0.2</f>
        <v>882.95535999999993</v>
      </c>
      <c r="K1027" s="8">
        <f t="shared" si="67"/>
        <v>15484.343599999998</v>
      </c>
    </row>
    <row r="1028" spans="1:11" outlineLevel="1" x14ac:dyDescent="0.25">
      <c r="A1028" s="23" t="s">
        <v>1221</v>
      </c>
      <c r="B1028" s="22"/>
      <c r="C1028" s="8">
        <f t="shared" ref="C1028:K1028" si="68">SUBTOTAL(9,C1011:C1027)</f>
        <v>2502.9570000000003</v>
      </c>
      <c r="D1028" s="8">
        <f t="shared" si="68"/>
        <v>81645.284600000014</v>
      </c>
      <c r="E1028" s="8">
        <f t="shared" si="68"/>
        <v>542.44720000000007</v>
      </c>
      <c r="F1028" s="8">
        <f t="shared" si="68"/>
        <v>177982.19999999998</v>
      </c>
      <c r="G1028" s="8">
        <f t="shared" si="68"/>
        <v>262672.88880000002</v>
      </c>
      <c r="H1028" s="8">
        <f t="shared" si="68"/>
        <v>189472.52639999997</v>
      </c>
      <c r="I1028" s="8">
        <f t="shared" si="68"/>
        <v>58560.289919999996</v>
      </c>
      <c r="J1028" s="8">
        <f t="shared" si="68"/>
        <v>14640.072479999999</v>
      </c>
      <c r="K1028" s="8">
        <f t="shared" si="68"/>
        <v>262672.88880000002</v>
      </c>
    </row>
    <row r="1029" spans="1:11" outlineLevel="2" x14ac:dyDescent="0.25">
      <c r="A1029" s="1" t="s">
        <v>907</v>
      </c>
      <c r="B1029" s="1" t="s">
        <v>908</v>
      </c>
      <c r="C1029" s="8">
        <v>0</v>
      </c>
      <c r="D1029" s="8">
        <v>194.48000000000002</v>
      </c>
      <c r="E1029" s="8">
        <v>0</v>
      </c>
      <c r="F1029" s="8">
        <v>395.15999999999997</v>
      </c>
      <c r="G1029" s="8">
        <v>589.64</v>
      </c>
      <c r="H1029" s="8">
        <f>+'Current &amp; Proposed Revenues'!D1029*1.08+'Current &amp; Proposed Revenues'!F1029*8.54</f>
        <v>428.29999999999995</v>
      </c>
      <c r="I1029" s="8">
        <f>(+'Current &amp; Proposed Revenues'!D1029*0.79+'Current &amp; Proposed Revenues'!F1029*2.14+'Current Revenues &amp; Distribution'!C1029+'Current Revenues &amp; Distribution'!E1029)*0.8</f>
        <v>129.072</v>
      </c>
      <c r="J1029" s="8">
        <f>(+'Current &amp; Proposed Revenues'!D1029*0.79+'Current &amp; Proposed Revenues'!F1029*2.14+'Current Revenues &amp; Distribution'!C1029+'Current Revenues &amp; Distribution'!E1029)*0.2</f>
        <v>32.268000000000001</v>
      </c>
      <c r="K1029" s="8">
        <f t="shared" si="67"/>
        <v>589.64</v>
      </c>
    </row>
    <row r="1030" spans="1:11" outlineLevel="2" x14ac:dyDescent="0.25">
      <c r="A1030" s="1" t="s">
        <v>907</v>
      </c>
      <c r="B1030" s="1" t="s">
        <v>909</v>
      </c>
      <c r="C1030" s="8">
        <v>0</v>
      </c>
      <c r="D1030" s="8">
        <v>57.970000000000006</v>
      </c>
      <c r="E1030" s="8">
        <v>0</v>
      </c>
      <c r="F1030" s="8">
        <v>0</v>
      </c>
      <c r="G1030" s="8">
        <v>57.970000000000006</v>
      </c>
      <c r="H1030" s="8">
        <f>+'Current &amp; Proposed Revenues'!D1030*1.08+'Current &amp; Proposed Revenues'!F1030*8.54</f>
        <v>33.480000000000004</v>
      </c>
      <c r="I1030" s="8">
        <f>(+'Current &amp; Proposed Revenues'!D1030*0.79+'Current &amp; Proposed Revenues'!F1030*2.14+'Current Revenues &amp; Distribution'!C1030+'Current Revenues &amp; Distribution'!E1030)*0.8</f>
        <v>19.592000000000002</v>
      </c>
      <c r="J1030" s="8">
        <f>(+'Current &amp; Proposed Revenues'!D1030*0.79+'Current &amp; Proposed Revenues'!F1030*2.14+'Current Revenues &amp; Distribution'!C1030+'Current Revenues &amp; Distribution'!E1030)*0.2</f>
        <v>4.8980000000000006</v>
      </c>
      <c r="K1030" s="8">
        <f t="shared" si="67"/>
        <v>57.970000000000006</v>
      </c>
    </row>
    <row r="1031" spans="1:11" outlineLevel="2" x14ac:dyDescent="0.25">
      <c r="A1031" s="1" t="s">
        <v>907</v>
      </c>
      <c r="B1031" s="1" t="s">
        <v>910</v>
      </c>
      <c r="C1031" s="8">
        <v>0</v>
      </c>
      <c r="D1031" s="8">
        <v>143.99</v>
      </c>
      <c r="E1031" s="8">
        <v>0</v>
      </c>
      <c r="F1031" s="8">
        <v>608.76</v>
      </c>
      <c r="G1031" s="8">
        <v>752.75</v>
      </c>
      <c r="H1031" s="8">
        <f>+'Current &amp; Proposed Revenues'!D1031*1.08+'Current &amp; Proposed Revenues'!F1031*8.54</f>
        <v>569.93999999999994</v>
      </c>
      <c r="I1031" s="8">
        <f>(+'Current &amp; Proposed Revenues'!D1031*0.79+'Current &amp; Proposed Revenues'!F1031*2.14+'Current Revenues &amp; Distribution'!C1031+'Current Revenues &amp; Distribution'!E1031)*0.8</f>
        <v>146.24800000000002</v>
      </c>
      <c r="J1031" s="8">
        <f>(+'Current &amp; Proposed Revenues'!D1031*0.79+'Current &amp; Proposed Revenues'!F1031*2.14+'Current Revenues &amp; Distribution'!C1031+'Current Revenues &amp; Distribution'!E1031)*0.2</f>
        <v>36.562000000000005</v>
      </c>
      <c r="K1031" s="8">
        <f t="shared" si="67"/>
        <v>752.75</v>
      </c>
    </row>
    <row r="1032" spans="1:11" outlineLevel="2" x14ac:dyDescent="0.25">
      <c r="A1032" s="1" t="s">
        <v>907</v>
      </c>
      <c r="B1032" s="1" t="s">
        <v>782</v>
      </c>
      <c r="C1032" s="8">
        <v>0</v>
      </c>
      <c r="D1032" s="8">
        <v>224.4</v>
      </c>
      <c r="E1032" s="8">
        <v>0</v>
      </c>
      <c r="F1032" s="8">
        <v>213.6</v>
      </c>
      <c r="G1032" s="8">
        <v>438</v>
      </c>
      <c r="H1032" s="8">
        <f>+'Current &amp; Proposed Revenues'!D1032*1.08+'Current &amp; Proposed Revenues'!F1032*8.54</f>
        <v>300.39999999999998</v>
      </c>
      <c r="I1032" s="8">
        <f>(+'Current &amp; Proposed Revenues'!D1032*0.79+'Current &amp; Proposed Revenues'!F1032*2.14+'Current Revenues &amp; Distribution'!C1032+'Current Revenues &amp; Distribution'!E1032)*0.8</f>
        <v>110.08000000000003</v>
      </c>
      <c r="J1032" s="8">
        <f>(+'Current &amp; Proposed Revenues'!D1032*0.79+'Current &amp; Proposed Revenues'!F1032*2.14+'Current Revenues &amp; Distribution'!C1032+'Current Revenues &amp; Distribution'!E1032)*0.2</f>
        <v>27.520000000000007</v>
      </c>
      <c r="K1032" s="8">
        <f t="shared" si="67"/>
        <v>438</v>
      </c>
    </row>
    <row r="1033" spans="1:11" outlineLevel="2" x14ac:dyDescent="0.25">
      <c r="A1033" s="1" t="s">
        <v>907</v>
      </c>
      <c r="B1033" s="1" t="s">
        <v>44</v>
      </c>
      <c r="C1033" s="8">
        <v>0</v>
      </c>
      <c r="D1033" s="8">
        <v>122.672</v>
      </c>
      <c r="E1033" s="8">
        <v>0</v>
      </c>
      <c r="F1033" s="8">
        <v>0</v>
      </c>
      <c r="G1033" s="8">
        <v>122.672</v>
      </c>
      <c r="H1033" s="8">
        <f>+'Current &amp; Proposed Revenues'!D1033*1.08+'Current &amp; Proposed Revenues'!F1033*8.54</f>
        <v>70.847999999999999</v>
      </c>
      <c r="I1033" s="8">
        <f>(+'Current &amp; Proposed Revenues'!D1033*0.79+'Current &amp; Proposed Revenues'!F1033*2.14+'Current Revenues &amp; Distribution'!C1033+'Current Revenues &amp; Distribution'!E1033)*0.8</f>
        <v>41.459200000000003</v>
      </c>
      <c r="J1033" s="8">
        <f>(+'Current &amp; Proposed Revenues'!D1033*0.79+'Current &amp; Proposed Revenues'!F1033*2.14+'Current Revenues &amp; Distribution'!C1033+'Current Revenues &amp; Distribution'!E1033)*0.2</f>
        <v>10.364800000000001</v>
      </c>
      <c r="K1033" s="8">
        <f t="shared" si="67"/>
        <v>122.672</v>
      </c>
    </row>
    <row r="1034" spans="1:11" outlineLevel="2" x14ac:dyDescent="0.25">
      <c r="A1034" s="1" t="s">
        <v>907</v>
      </c>
      <c r="B1034" s="1" t="s">
        <v>911</v>
      </c>
      <c r="C1034" s="8">
        <v>0</v>
      </c>
      <c r="D1034" s="8">
        <v>622.65390000000014</v>
      </c>
      <c r="E1034" s="8">
        <v>0</v>
      </c>
      <c r="F1034" s="8">
        <v>640.79999999999995</v>
      </c>
      <c r="G1034" s="8">
        <v>1263.4539</v>
      </c>
      <c r="H1034" s="8">
        <f>+'Current &amp; Proposed Revenues'!D1034*1.08+'Current &amp; Proposed Revenues'!F1034*8.54</f>
        <v>872.00760000000002</v>
      </c>
      <c r="I1034" s="8">
        <f>(+'Current &amp; Proposed Revenues'!D1034*0.79+'Current &amp; Proposed Revenues'!F1034*2.14+'Current Revenues &amp; Distribution'!C1034+'Current Revenues &amp; Distribution'!E1034)*0.8</f>
        <v>313.15704000000005</v>
      </c>
      <c r="J1034" s="8">
        <f>(+'Current &amp; Proposed Revenues'!D1034*0.79+'Current &amp; Proposed Revenues'!F1034*2.14+'Current Revenues &amp; Distribution'!C1034+'Current Revenues &amp; Distribution'!E1034)*0.2</f>
        <v>78.289260000000013</v>
      </c>
      <c r="K1034" s="8">
        <f t="shared" si="67"/>
        <v>1263.4539</v>
      </c>
    </row>
    <row r="1035" spans="1:11" outlineLevel="2" x14ac:dyDescent="0.25">
      <c r="A1035" s="1" t="s">
        <v>907</v>
      </c>
      <c r="B1035" s="1" t="s">
        <v>873</v>
      </c>
      <c r="C1035" s="8">
        <v>0</v>
      </c>
      <c r="D1035" s="8">
        <v>145.86000000000001</v>
      </c>
      <c r="E1035" s="8">
        <v>0</v>
      </c>
      <c r="F1035" s="8">
        <v>0</v>
      </c>
      <c r="G1035" s="8">
        <v>145.86000000000001</v>
      </c>
      <c r="H1035" s="8">
        <f>+'Current &amp; Proposed Revenues'!D1035*1.08+'Current &amp; Proposed Revenues'!F1035*8.54</f>
        <v>84.240000000000009</v>
      </c>
      <c r="I1035" s="8">
        <f>(+'Current &amp; Proposed Revenues'!D1035*0.79+'Current &amp; Proposed Revenues'!F1035*2.14+'Current Revenues &amp; Distribution'!C1035+'Current Revenues &amp; Distribution'!E1035)*0.8</f>
        <v>49.296000000000006</v>
      </c>
      <c r="J1035" s="8">
        <f>(+'Current &amp; Proposed Revenues'!D1035*0.79+'Current &amp; Proposed Revenues'!F1035*2.14+'Current Revenues &amp; Distribution'!C1035+'Current Revenues &amp; Distribution'!E1035)*0.2</f>
        <v>12.324000000000002</v>
      </c>
      <c r="K1035" s="8">
        <f t="shared" si="67"/>
        <v>145.86000000000001</v>
      </c>
    </row>
    <row r="1036" spans="1:11" outlineLevel="2" x14ac:dyDescent="0.25">
      <c r="A1036" s="1" t="s">
        <v>907</v>
      </c>
      <c r="B1036" s="1" t="s">
        <v>912</v>
      </c>
      <c r="C1036" s="8">
        <v>0</v>
      </c>
      <c r="D1036" s="8">
        <v>381.48</v>
      </c>
      <c r="E1036" s="8">
        <v>0</v>
      </c>
      <c r="F1036" s="8">
        <v>501.96</v>
      </c>
      <c r="G1036" s="8">
        <v>883.44</v>
      </c>
      <c r="H1036" s="8">
        <f>+'Current &amp; Proposed Revenues'!D1036*1.08+'Current &amp; Proposed Revenues'!F1036*8.54</f>
        <v>621.69999999999993</v>
      </c>
      <c r="I1036" s="8">
        <f>(+'Current &amp; Proposed Revenues'!D1036*0.79+'Current &amp; Proposed Revenues'!F1036*2.14+'Current Revenues &amp; Distribution'!C1036+'Current Revenues &amp; Distribution'!E1036)*0.8</f>
        <v>209.39200000000002</v>
      </c>
      <c r="J1036" s="8">
        <f>(+'Current &amp; Proposed Revenues'!D1036*0.79+'Current &amp; Proposed Revenues'!F1036*2.14+'Current Revenues &amp; Distribution'!C1036+'Current Revenues &amp; Distribution'!E1036)*0.2</f>
        <v>52.348000000000006</v>
      </c>
      <c r="K1036" s="8">
        <f t="shared" si="67"/>
        <v>883.43999999999994</v>
      </c>
    </row>
    <row r="1037" spans="1:11" outlineLevel="2" x14ac:dyDescent="0.25">
      <c r="A1037" s="1" t="s">
        <v>907</v>
      </c>
      <c r="B1037" s="1" t="s">
        <v>841</v>
      </c>
      <c r="C1037" s="8">
        <v>0</v>
      </c>
      <c r="D1037" s="8">
        <v>359.04</v>
      </c>
      <c r="E1037" s="8">
        <v>0</v>
      </c>
      <c r="F1037" s="8">
        <v>1137.9433200000001</v>
      </c>
      <c r="G1037" s="8">
        <v>1496.98332</v>
      </c>
      <c r="H1037" s="8">
        <f>+'Current &amp; Proposed Revenues'!D1037*1.08+'Current &amp; Proposed Revenues'!F1037*8.54</f>
        <v>1117.28846</v>
      </c>
      <c r="I1037" s="8">
        <f>(+'Current &amp; Proposed Revenues'!D1037*0.79+'Current &amp; Proposed Revenues'!F1037*2.14+'Current Revenues &amp; Distribution'!C1037+'Current Revenues &amp; Distribution'!E1037)*0.8</f>
        <v>303.75588800000008</v>
      </c>
      <c r="J1037" s="8">
        <f>(+'Current &amp; Proposed Revenues'!D1037*0.79+'Current &amp; Proposed Revenues'!F1037*2.14+'Current Revenues &amp; Distribution'!C1037+'Current Revenues &amp; Distribution'!E1037)*0.2</f>
        <v>75.938972000000021</v>
      </c>
      <c r="K1037" s="8">
        <f t="shared" si="67"/>
        <v>1496.98332</v>
      </c>
    </row>
    <row r="1038" spans="1:11" outlineLevel="2" x14ac:dyDescent="0.25">
      <c r="A1038" s="1" t="s">
        <v>907</v>
      </c>
      <c r="B1038" s="1" t="s">
        <v>913</v>
      </c>
      <c r="C1038" s="8">
        <v>0</v>
      </c>
      <c r="D1038" s="8">
        <v>59.84</v>
      </c>
      <c r="E1038" s="8">
        <v>0</v>
      </c>
      <c r="F1038" s="8">
        <v>0</v>
      </c>
      <c r="G1038" s="8">
        <v>59.84</v>
      </c>
      <c r="H1038" s="8">
        <f>+'Current &amp; Proposed Revenues'!D1038*1.08+'Current &amp; Proposed Revenues'!F1038*8.54</f>
        <v>34.56</v>
      </c>
      <c r="I1038" s="8">
        <f>(+'Current &amp; Proposed Revenues'!D1038*0.79+'Current &amp; Proposed Revenues'!F1038*2.14+'Current Revenues &amp; Distribution'!C1038+'Current Revenues &amp; Distribution'!E1038)*0.8</f>
        <v>20.224000000000004</v>
      </c>
      <c r="J1038" s="8">
        <f>(+'Current &amp; Proposed Revenues'!D1038*0.79+'Current &amp; Proposed Revenues'!F1038*2.14+'Current Revenues &amp; Distribution'!C1038+'Current Revenues &amp; Distribution'!E1038)*0.2</f>
        <v>5.0560000000000009</v>
      </c>
      <c r="K1038" s="8">
        <f t="shared" si="67"/>
        <v>59.84</v>
      </c>
    </row>
    <row r="1039" spans="1:11" outlineLevel="2" x14ac:dyDescent="0.25">
      <c r="A1039" s="1" t="s">
        <v>907</v>
      </c>
      <c r="B1039" s="1" t="s">
        <v>437</v>
      </c>
      <c r="C1039" s="8">
        <v>0</v>
      </c>
      <c r="D1039" s="8">
        <v>237.49</v>
      </c>
      <c r="E1039" s="8">
        <v>0</v>
      </c>
      <c r="F1039" s="8">
        <v>480.59999999999997</v>
      </c>
      <c r="G1039" s="8">
        <v>718.08999999999992</v>
      </c>
      <c r="H1039" s="8">
        <f>+'Current &amp; Proposed Revenues'!D1039*1.08+'Current &amp; Proposed Revenues'!F1039*8.54</f>
        <v>521.45999999999992</v>
      </c>
      <c r="I1039" s="8">
        <f>(+'Current &amp; Proposed Revenues'!D1039*0.79+'Current &amp; Proposed Revenues'!F1039*2.14+'Current Revenues &amp; Distribution'!C1039+'Current Revenues &amp; Distribution'!E1039)*0.8</f>
        <v>157.304</v>
      </c>
      <c r="J1039" s="8">
        <f>(+'Current &amp; Proposed Revenues'!D1039*0.79+'Current &amp; Proposed Revenues'!F1039*2.14+'Current Revenues &amp; Distribution'!C1039+'Current Revenues &amp; Distribution'!E1039)*0.2</f>
        <v>39.326000000000001</v>
      </c>
      <c r="K1039" s="8">
        <f t="shared" si="67"/>
        <v>718.08999999999992</v>
      </c>
    </row>
    <row r="1040" spans="1:11" outlineLevel="2" x14ac:dyDescent="0.25">
      <c r="A1040" s="1" t="s">
        <v>907</v>
      </c>
      <c r="B1040" s="1" t="s">
        <v>914</v>
      </c>
      <c r="C1040" s="8">
        <v>0</v>
      </c>
      <c r="D1040" s="8">
        <v>991.1</v>
      </c>
      <c r="E1040" s="8">
        <v>64.2</v>
      </c>
      <c r="F1040" s="8">
        <v>352.44</v>
      </c>
      <c r="G1040" s="8">
        <v>1407.74</v>
      </c>
      <c r="H1040" s="8">
        <f>+'Current &amp; Proposed Revenues'!D1040*1.08+'Current &amp; Proposed Revenues'!F1040*8.54</f>
        <v>854.22</v>
      </c>
      <c r="I1040" s="8">
        <f>(+'Current &amp; Proposed Revenues'!D1040*0.79+'Current &amp; Proposed Revenues'!F1040*2.14+'Current Revenues &amp; Distribution'!C1040+'Current Revenues &amp; Distribution'!E1040)*0.8</f>
        <v>442.81600000000009</v>
      </c>
      <c r="J1040" s="8">
        <f>(+'Current &amp; Proposed Revenues'!D1040*0.79+'Current &amp; Proposed Revenues'!F1040*2.14+'Current Revenues &amp; Distribution'!C1040+'Current Revenues &amp; Distribution'!E1040)*0.2</f>
        <v>110.70400000000002</v>
      </c>
      <c r="K1040" s="8">
        <f t="shared" si="67"/>
        <v>1407.74</v>
      </c>
    </row>
    <row r="1041" spans="1:11" outlineLevel="2" x14ac:dyDescent="0.25">
      <c r="A1041" s="1" t="s">
        <v>907</v>
      </c>
      <c r="B1041" s="1" t="s">
        <v>121</v>
      </c>
      <c r="C1041" s="8">
        <v>0</v>
      </c>
      <c r="D1041" s="8">
        <v>701.26869999999997</v>
      </c>
      <c r="E1041" s="8">
        <v>0</v>
      </c>
      <c r="F1041" s="8">
        <v>523.31999999999994</v>
      </c>
      <c r="G1041" s="8">
        <v>1224.5886999999998</v>
      </c>
      <c r="H1041" s="8">
        <f>+'Current &amp; Proposed Revenues'!D1041*1.08+'Current &amp; Proposed Revenues'!F1041*8.54</f>
        <v>823.47080000000005</v>
      </c>
      <c r="I1041" s="8">
        <f>(+'Current &amp; Proposed Revenues'!D1041*0.79+'Current &amp; Proposed Revenues'!F1041*2.14+'Current Revenues &amp; Distribution'!C1041+'Current Revenues &amp; Distribution'!E1041)*0.8</f>
        <v>320.89432000000005</v>
      </c>
      <c r="J1041" s="8">
        <f>(+'Current &amp; Proposed Revenues'!D1041*0.79+'Current &amp; Proposed Revenues'!F1041*2.14+'Current Revenues &amp; Distribution'!C1041+'Current Revenues &amp; Distribution'!E1041)*0.2</f>
        <v>80.223580000000013</v>
      </c>
      <c r="K1041" s="8">
        <f t="shared" si="67"/>
        <v>1224.5887000000002</v>
      </c>
    </row>
    <row r="1042" spans="1:11" outlineLevel="2" x14ac:dyDescent="0.25">
      <c r="A1042" s="1" t="s">
        <v>907</v>
      </c>
      <c r="B1042" s="1" t="s">
        <v>915</v>
      </c>
      <c r="C1042" s="8">
        <v>0</v>
      </c>
      <c r="D1042" s="8">
        <v>626.45000000000005</v>
      </c>
      <c r="E1042" s="8">
        <v>0</v>
      </c>
      <c r="F1042" s="8">
        <v>736.92</v>
      </c>
      <c r="G1042" s="8">
        <v>1363.37</v>
      </c>
      <c r="H1042" s="8">
        <f>+'Current &amp; Proposed Revenues'!D1042*1.08+'Current &amp; Proposed Revenues'!F1042*8.54</f>
        <v>951.06</v>
      </c>
      <c r="I1042" s="8">
        <f>(+'Current &amp; Proposed Revenues'!D1042*0.79+'Current &amp; Proposed Revenues'!F1042*2.14+'Current Revenues &amp; Distribution'!C1042+'Current Revenues &amp; Distribution'!E1042)*0.8</f>
        <v>329.84800000000007</v>
      </c>
      <c r="J1042" s="8">
        <f>(+'Current &amp; Proposed Revenues'!D1042*0.79+'Current &amp; Proposed Revenues'!F1042*2.14+'Current Revenues &amp; Distribution'!C1042+'Current Revenues &amp; Distribution'!E1042)*0.2</f>
        <v>82.462000000000018</v>
      </c>
      <c r="K1042" s="8">
        <f t="shared" si="67"/>
        <v>1363.37</v>
      </c>
    </row>
    <row r="1043" spans="1:11" outlineLevel="2" x14ac:dyDescent="0.25">
      <c r="A1043" s="1" t="s">
        <v>907</v>
      </c>
      <c r="B1043" s="1" t="s">
        <v>546</v>
      </c>
      <c r="C1043" s="8">
        <v>67.94</v>
      </c>
      <c r="D1043" s="8">
        <v>538.56000000000006</v>
      </c>
      <c r="E1043" s="8">
        <v>29.106140000000003</v>
      </c>
      <c r="F1043" s="8">
        <v>106.8</v>
      </c>
      <c r="G1043" s="8">
        <v>742.40613999999994</v>
      </c>
      <c r="H1043" s="8">
        <f>+'Current &amp; Proposed Revenues'!D1043*1.08+'Current &amp; Proposed Revenues'!F1043*8.54</f>
        <v>396.44</v>
      </c>
      <c r="I1043" s="8">
        <f>(+'Current &amp; Proposed Revenues'!D1043*0.79+'Current &amp; Proposed Revenues'!F1043*2.14+'Current Revenues &amp; Distribution'!C1043+'Current Revenues &amp; Distribution'!E1043)*0.8</f>
        <v>276.77291200000002</v>
      </c>
      <c r="J1043" s="8">
        <f>(+'Current &amp; Proposed Revenues'!D1043*0.79+'Current &amp; Proposed Revenues'!F1043*2.14+'Current Revenues &amp; Distribution'!C1043+'Current Revenues &amp; Distribution'!E1043)*0.2</f>
        <v>69.193228000000005</v>
      </c>
      <c r="K1043" s="8">
        <f t="shared" si="67"/>
        <v>742.40613999999994</v>
      </c>
    </row>
    <row r="1044" spans="1:11" outlineLevel="2" x14ac:dyDescent="0.25">
      <c r="A1044" s="1" t="s">
        <v>907</v>
      </c>
      <c r="B1044" s="1" t="s">
        <v>916</v>
      </c>
      <c r="C1044" s="8">
        <v>20.54</v>
      </c>
      <c r="D1044" s="8">
        <v>729.30000000000007</v>
      </c>
      <c r="E1044" s="8">
        <v>0</v>
      </c>
      <c r="F1044" s="8">
        <v>213.6</v>
      </c>
      <c r="G1044" s="8">
        <v>963.44</v>
      </c>
      <c r="H1044" s="8">
        <f>+'Current &amp; Proposed Revenues'!D1044*1.08+'Current &amp; Proposed Revenues'!F1044*8.54</f>
        <v>592</v>
      </c>
      <c r="I1044" s="8">
        <f>(+'Current &amp; Proposed Revenues'!D1044*0.79+'Current &amp; Proposed Revenues'!F1044*2.14+'Current Revenues &amp; Distribution'!C1044+'Current Revenues &amp; Distribution'!E1044)*0.8</f>
        <v>297.15200000000004</v>
      </c>
      <c r="J1044" s="8">
        <f>(+'Current &amp; Proposed Revenues'!D1044*0.79+'Current &amp; Proposed Revenues'!F1044*2.14+'Current Revenues &amp; Distribution'!C1044+'Current Revenues &amp; Distribution'!E1044)*0.2</f>
        <v>74.288000000000011</v>
      </c>
      <c r="K1044" s="8">
        <f t="shared" si="67"/>
        <v>963.44</v>
      </c>
    </row>
    <row r="1045" spans="1:11" outlineLevel="2" x14ac:dyDescent="0.25">
      <c r="A1045" s="1" t="s">
        <v>907</v>
      </c>
      <c r="B1045" s="1" t="s">
        <v>917</v>
      </c>
      <c r="C1045" s="8">
        <v>0</v>
      </c>
      <c r="D1045" s="8">
        <v>304.81</v>
      </c>
      <c r="E1045" s="8">
        <v>0</v>
      </c>
      <c r="F1045" s="8">
        <v>0</v>
      </c>
      <c r="G1045" s="8">
        <v>304.81</v>
      </c>
      <c r="H1045" s="8">
        <f>+'Current &amp; Proposed Revenues'!D1045*1.08+'Current &amp; Proposed Revenues'!F1045*8.54</f>
        <v>176.04000000000002</v>
      </c>
      <c r="I1045" s="8">
        <f>(+'Current &amp; Proposed Revenues'!D1045*0.79+'Current &amp; Proposed Revenues'!F1045*2.14+'Current Revenues &amp; Distribution'!C1045+'Current Revenues &amp; Distribution'!E1045)*0.8</f>
        <v>103.01600000000002</v>
      </c>
      <c r="J1045" s="8">
        <f>(+'Current &amp; Proposed Revenues'!D1045*0.79+'Current &amp; Proposed Revenues'!F1045*2.14+'Current Revenues &amp; Distribution'!C1045+'Current Revenues &amp; Distribution'!E1045)*0.2</f>
        <v>25.754000000000005</v>
      </c>
      <c r="K1045" s="8">
        <f t="shared" si="67"/>
        <v>304.81000000000006</v>
      </c>
    </row>
    <row r="1046" spans="1:11" outlineLevel="2" x14ac:dyDescent="0.25">
      <c r="A1046" s="1" t="s">
        <v>907</v>
      </c>
      <c r="B1046" s="1" t="s">
        <v>918</v>
      </c>
      <c r="C1046" s="8">
        <v>0</v>
      </c>
      <c r="D1046" s="8">
        <v>1088.3400000000001</v>
      </c>
      <c r="E1046" s="8">
        <v>0</v>
      </c>
      <c r="F1046" s="8">
        <v>1602</v>
      </c>
      <c r="G1046" s="8">
        <v>2690.34</v>
      </c>
      <c r="H1046" s="8">
        <f>+'Current &amp; Proposed Revenues'!D1046*1.08+'Current &amp; Proposed Revenues'!F1046*8.54</f>
        <v>1909.56</v>
      </c>
      <c r="I1046" s="8">
        <f>(+'Current &amp; Proposed Revenues'!D1046*0.79+'Current &amp; Proposed Revenues'!F1046*2.14+'Current Revenues &amp; Distribution'!C1046+'Current Revenues &amp; Distribution'!E1046)*0.8</f>
        <v>624.62400000000002</v>
      </c>
      <c r="J1046" s="8">
        <f>(+'Current &amp; Proposed Revenues'!D1046*0.79+'Current &amp; Proposed Revenues'!F1046*2.14+'Current Revenues &amp; Distribution'!C1046+'Current Revenues &amp; Distribution'!E1046)*0.2</f>
        <v>156.15600000000001</v>
      </c>
      <c r="K1046" s="8">
        <f t="shared" si="67"/>
        <v>2690.34</v>
      </c>
    </row>
    <row r="1047" spans="1:11" outlineLevel="2" x14ac:dyDescent="0.25">
      <c r="A1047" s="1" t="s">
        <v>907</v>
      </c>
      <c r="B1047" s="1" t="s">
        <v>919</v>
      </c>
      <c r="C1047" s="8">
        <v>22.91</v>
      </c>
      <c r="D1047" s="8">
        <v>291.72000000000003</v>
      </c>
      <c r="E1047" s="8">
        <v>0</v>
      </c>
      <c r="F1047" s="8">
        <v>1067.4659999999999</v>
      </c>
      <c r="G1047" s="8">
        <v>1382.096</v>
      </c>
      <c r="H1047" s="8">
        <f>+'Current &amp; Proposed Revenues'!D1047*1.08+'Current &amp; Proposed Revenues'!F1047*8.54</f>
        <v>1022.053</v>
      </c>
      <c r="I1047" s="8">
        <f>(+'Current &amp; Proposed Revenues'!D1047*0.79+'Current &amp; Proposed Revenues'!F1047*2.14+'Current Revenues &amp; Distribution'!C1047+'Current Revenues &amp; Distribution'!E1047)*0.8</f>
        <v>288.03440000000006</v>
      </c>
      <c r="J1047" s="8">
        <f>(+'Current &amp; Proposed Revenues'!D1047*0.79+'Current &amp; Proposed Revenues'!F1047*2.14+'Current Revenues &amp; Distribution'!C1047+'Current Revenues &amp; Distribution'!E1047)*0.2</f>
        <v>72.008600000000015</v>
      </c>
      <c r="K1047" s="8">
        <f t="shared" si="67"/>
        <v>1382.0960000000002</v>
      </c>
    </row>
    <row r="1048" spans="1:11" outlineLevel="2" x14ac:dyDescent="0.25">
      <c r="A1048" s="1" t="s">
        <v>907</v>
      </c>
      <c r="B1048" s="1" t="s">
        <v>144</v>
      </c>
      <c r="C1048" s="8">
        <v>0</v>
      </c>
      <c r="D1048" s="8">
        <v>160.82000000000002</v>
      </c>
      <c r="E1048" s="8">
        <v>0</v>
      </c>
      <c r="F1048" s="8">
        <v>0</v>
      </c>
      <c r="G1048" s="8">
        <v>160.82000000000002</v>
      </c>
      <c r="H1048" s="8">
        <f>+'Current &amp; Proposed Revenues'!D1048*1.08+'Current &amp; Proposed Revenues'!F1048*8.54</f>
        <v>92.88000000000001</v>
      </c>
      <c r="I1048" s="8">
        <f>(+'Current &amp; Proposed Revenues'!D1048*0.79+'Current &amp; Proposed Revenues'!F1048*2.14+'Current Revenues &amp; Distribution'!C1048+'Current Revenues &amp; Distribution'!E1048)*0.8</f>
        <v>54.352000000000004</v>
      </c>
      <c r="J1048" s="8">
        <f>(+'Current &amp; Proposed Revenues'!D1048*0.79+'Current &amp; Proposed Revenues'!F1048*2.14+'Current Revenues &amp; Distribution'!C1048+'Current Revenues &amp; Distribution'!E1048)*0.2</f>
        <v>13.588000000000001</v>
      </c>
      <c r="K1048" s="8">
        <f t="shared" si="67"/>
        <v>160.82000000000002</v>
      </c>
    </row>
    <row r="1049" spans="1:11" outlineLevel="1" x14ac:dyDescent="0.25">
      <c r="A1049" s="23" t="s">
        <v>1220</v>
      </c>
      <c r="B1049" s="22"/>
      <c r="C1049" s="8">
        <f t="shared" ref="C1049:K1049" si="69">SUBTOTAL(9,C1029:C1048)</f>
        <v>111.38999999999999</v>
      </c>
      <c r="D1049" s="8">
        <f t="shared" si="69"/>
        <v>7982.2446000000009</v>
      </c>
      <c r="E1049" s="8">
        <f t="shared" si="69"/>
        <v>93.306139999999999</v>
      </c>
      <c r="F1049" s="8">
        <f t="shared" si="69"/>
        <v>8581.3693199999998</v>
      </c>
      <c r="G1049" s="8">
        <f t="shared" si="69"/>
        <v>16768.31006</v>
      </c>
      <c r="H1049" s="8">
        <f t="shared" si="69"/>
        <v>11471.94786</v>
      </c>
      <c r="I1049" s="8">
        <f t="shared" si="69"/>
        <v>4237.0897600000008</v>
      </c>
      <c r="J1049" s="8">
        <f t="shared" si="69"/>
        <v>1059.2724400000002</v>
      </c>
      <c r="K1049" s="8">
        <f t="shared" si="69"/>
        <v>16768.31006</v>
      </c>
    </row>
    <row r="1050" spans="1:11" outlineLevel="2" x14ac:dyDescent="0.25">
      <c r="A1050" s="1" t="s">
        <v>920</v>
      </c>
      <c r="B1050" s="1" t="s">
        <v>921</v>
      </c>
      <c r="C1050" s="8">
        <v>617.48770000000002</v>
      </c>
      <c r="D1050" s="8">
        <v>2572.1756500000001</v>
      </c>
      <c r="E1050" s="8">
        <v>803.82680000000005</v>
      </c>
      <c r="F1050" s="8">
        <v>5377.9139999999998</v>
      </c>
      <c r="G1050" s="8">
        <v>9371.4041500000003</v>
      </c>
      <c r="H1050" s="8">
        <f>+'Current &amp; Proposed Revenues'!D1050*1.08+'Current &amp; Proposed Revenues'!F1050*8.54</f>
        <v>5785.8516</v>
      </c>
      <c r="I1050" s="8">
        <f>(+'Current &amp; Proposed Revenues'!D1050*0.79+'Current &amp; Proposed Revenues'!F1050*2.14+'Current Revenues &amp; Distribution'!C1050+'Current Revenues &amp; Distribution'!E1050)*0.8</f>
        <v>2868.4420400000004</v>
      </c>
      <c r="J1050" s="8">
        <f>(+'Current &amp; Proposed Revenues'!D1050*0.79+'Current &amp; Proposed Revenues'!F1050*2.14+'Current Revenues &amp; Distribution'!C1050+'Current Revenues &amp; Distribution'!E1050)*0.2</f>
        <v>717.11051000000009</v>
      </c>
      <c r="K1050" s="8">
        <f t="shared" si="67"/>
        <v>9371.4041500000003</v>
      </c>
    </row>
    <row r="1051" spans="1:11" outlineLevel="2" x14ac:dyDescent="0.25">
      <c r="A1051" s="1" t="s">
        <v>920</v>
      </c>
      <c r="B1051" s="1" t="s">
        <v>922</v>
      </c>
      <c r="C1051" s="8">
        <v>101.12</v>
      </c>
      <c r="D1051" s="8">
        <v>1772.8909000000001</v>
      </c>
      <c r="E1051" s="8">
        <v>0</v>
      </c>
      <c r="F1051" s="8">
        <v>3994.5335999999998</v>
      </c>
      <c r="G1051" s="8">
        <v>5868.5445</v>
      </c>
      <c r="H1051" s="8">
        <f>+'Current &amp; Proposed Revenues'!D1051*1.08+'Current &amp; Proposed Revenues'!F1051*8.54</f>
        <v>4218.0463999999993</v>
      </c>
      <c r="I1051" s="8">
        <f>(+'Current &amp; Proposed Revenues'!D1051*0.79+'Current &amp; Proposed Revenues'!F1051*2.14+'Current Revenues &amp; Distribution'!C1051+'Current Revenues &amp; Distribution'!E1051)*0.8</f>
        <v>1320.3984799999998</v>
      </c>
      <c r="J1051" s="8">
        <f>(+'Current &amp; Proposed Revenues'!D1051*0.79+'Current &amp; Proposed Revenues'!F1051*2.14+'Current Revenues &amp; Distribution'!C1051+'Current Revenues &amp; Distribution'!E1051)*0.2</f>
        <v>330.09961999999996</v>
      </c>
      <c r="K1051" s="8">
        <f t="shared" si="67"/>
        <v>5868.5444999999991</v>
      </c>
    </row>
    <row r="1052" spans="1:11" outlineLevel="2" x14ac:dyDescent="0.25">
      <c r="A1052" s="1" t="s">
        <v>920</v>
      </c>
      <c r="B1052" s="1" t="s">
        <v>923</v>
      </c>
      <c r="C1052" s="8">
        <v>3328.3885</v>
      </c>
      <c r="D1052" s="8">
        <v>3473.9925000000003</v>
      </c>
      <c r="E1052" s="8">
        <v>2566.6946000000003</v>
      </c>
      <c r="F1052" s="8">
        <v>14572.2192</v>
      </c>
      <c r="G1052" s="8">
        <v>23941.2948</v>
      </c>
      <c r="H1052" s="8">
        <f>+'Current &amp; Proposed Revenues'!D1052*1.08+'Current &amp; Proposed Revenues'!F1052*8.54</f>
        <v>13658.687599999999</v>
      </c>
      <c r="I1052" s="8">
        <f>(+'Current &amp; Proposed Revenues'!D1052*0.79+'Current &amp; Proposed Revenues'!F1052*2.14+'Current Revenues &amp; Distribution'!C1052+'Current Revenues &amp; Distribution'!E1052)*0.8</f>
        <v>8226.0857599999999</v>
      </c>
      <c r="J1052" s="8">
        <f>(+'Current &amp; Proposed Revenues'!D1052*0.79+'Current &amp; Proposed Revenues'!F1052*2.14+'Current Revenues &amp; Distribution'!C1052+'Current Revenues &amp; Distribution'!E1052)*0.2</f>
        <v>2056.52144</v>
      </c>
      <c r="K1052" s="8">
        <f t="shared" si="67"/>
        <v>23941.2948</v>
      </c>
    </row>
    <row r="1053" spans="1:11" outlineLevel="2" x14ac:dyDescent="0.25">
      <c r="A1053" s="1" t="s">
        <v>920</v>
      </c>
      <c r="B1053" s="1" t="s">
        <v>924</v>
      </c>
      <c r="C1053" s="8">
        <v>276.5</v>
      </c>
      <c r="D1053" s="8">
        <v>1073.2865000000002</v>
      </c>
      <c r="E1053" s="8">
        <v>800.36</v>
      </c>
      <c r="F1053" s="8">
        <v>553.75800000000004</v>
      </c>
      <c r="G1053" s="8">
        <v>2703.9045000000006</v>
      </c>
      <c r="H1053" s="8">
        <f>+'Current &amp; Proposed Revenues'!D1053*1.08+'Current &amp; Proposed Revenues'!F1053*8.54</f>
        <v>1062.665</v>
      </c>
      <c r="I1053" s="8">
        <f>(+'Current &amp; Proposed Revenues'!D1053*0.79+'Current &amp; Proposed Revenues'!F1053*2.14+'Current Revenues &amp; Distribution'!C1053+'Current Revenues &amp; Distribution'!E1053)*0.8</f>
        <v>1312.9916000000003</v>
      </c>
      <c r="J1053" s="8">
        <f>(+'Current &amp; Proposed Revenues'!D1053*0.79+'Current &amp; Proposed Revenues'!F1053*2.14+'Current Revenues &amp; Distribution'!C1053+'Current Revenues &amp; Distribution'!E1053)*0.2</f>
        <v>328.24790000000007</v>
      </c>
      <c r="K1053" s="8">
        <f t="shared" si="67"/>
        <v>2703.9045000000006</v>
      </c>
    </row>
    <row r="1054" spans="1:11" outlineLevel="2" x14ac:dyDescent="0.25">
      <c r="A1054" s="1" t="s">
        <v>920</v>
      </c>
      <c r="B1054" s="1" t="s">
        <v>133</v>
      </c>
      <c r="C1054" s="8">
        <v>996.22950000000003</v>
      </c>
      <c r="D1054" s="8">
        <v>822.80000000000007</v>
      </c>
      <c r="E1054" s="8">
        <v>3195.3838000000005</v>
      </c>
      <c r="F1054" s="8">
        <v>4788.9119999999994</v>
      </c>
      <c r="G1054" s="8">
        <v>9803.3253000000004</v>
      </c>
      <c r="H1054" s="8">
        <f>+'Current &amp; Proposed Revenues'!D1054*1.08+'Current &amp; Proposed Revenues'!F1054*8.54</f>
        <v>4304.5359999999991</v>
      </c>
      <c r="I1054" s="8">
        <f>(+'Current &amp; Proposed Revenues'!D1054*0.79+'Current &amp; Proposed Revenues'!F1054*2.14+'Current Revenues &amp; Distribution'!C1054+'Current Revenues &amp; Distribution'!E1054)*0.8</f>
        <v>4399.0314400000007</v>
      </c>
      <c r="J1054" s="8">
        <f>(+'Current &amp; Proposed Revenues'!D1054*0.79+'Current &amp; Proposed Revenues'!F1054*2.14+'Current Revenues &amp; Distribution'!C1054+'Current Revenues &amp; Distribution'!E1054)*0.2</f>
        <v>1099.7578600000002</v>
      </c>
      <c r="K1054" s="8">
        <f t="shared" si="67"/>
        <v>9803.3252999999986</v>
      </c>
    </row>
    <row r="1055" spans="1:11" outlineLevel="2" x14ac:dyDescent="0.25">
      <c r="A1055" s="1" t="s">
        <v>920</v>
      </c>
      <c r="B1055" s="1" t="s">
        <v>871</v>
      </c>
      <c r="C1055" s="8">
        <v>503.90940000000001</v>
      </c>
      <c r="D1055" s="8">
        <v>888.79230000000007</v>
      </c>
      <c r="E1055" s="8">
        <v>631.89919999999995</v>
      </c>
      <c r="F1055" s="8">
        <v>4886.0999999999995</v>
      </c>
      <c r="G1055" s="8">
        <v>6910.7008999999998</v>
      </c>
      <c r="H1055" s="8">
        <f>+'Current &amp; Proposed Revenues'!D1055*1.08+'Current &amp; Proposed Revenues'!F1055*8.54</f>
        <v>4420.3631999999998</v>
      </c>
      <c r="I1055" s="8">
        <f>(+'Current &amp; Proposed Revenues'!D1055*0.79+'Current &amp; Proposed Revenues'!F1055*2.14+'Current Revenues &amp; Distribution'!C1055+'Current Revenues &amp; Distribution'!E1055)*0.8</f>
        <v>1992.27016</v>
      </c>
      <c r="J1055" s="8">
        <f>(+'Current &amp; Proposed Revenues'!D1055*0.79+'Current &amp; Proposed Revenues'!F1055*2.14+'Current Revenues &amp; Distribution'!C1055+'Current Revenues &amp; Distribution'!E1055)*0.2</f>
        <v>498.06754000000001</v>
      </c>
      <c r="K1055" s="8">
        <f t="shared" si="67"/>
        <v>6910.7008999999998</v>
      </c>
    </row>
    <row r="1056" spans="1:11" outlineLevel="2" x14ac:dyDescent="0.25">
      <c r="A1056" s="1" t="s">
        <v>920</v>
      </c>
      <c r="B1056" s="1" t="s">
        <v>189</v>
      </c>
      <c r="C1056" s="8">
        <v>237</v>
      </c>
      <c r="D1056" s="8">
        <v>878.90000000000009</v>
      </c>
      <c r="E1056" s="8">
        <v>424.14800000000002</v>
      </c>
      <c r="F1056" s="8">
        <v>5521.5599999999995</v>
      </c>
      <c r="G1056" s="8">
        <v>7061.6080000000002</v>
      </c>
      <c r="H1056" s="8">
        <f>+'Current &amp; Proposed Revenues'!D1056*1.08+'Current &amp; Proposed Revenues'!F1056*8.54</f>
        <v>4922.78</v>
      </c>
      <c r="I1056" s="8">
        <f>(+'Current &amp; Proposed Revenues'!D1056*0.79+'Current &amp; Proposed Revenues'!F1056*2.14+'Current Revenues &amp; Distribution'!C1056+'Current Revenues &amp; Distribution'!E1056)*0.8</f>
        <v>1711.0624</v>
      </c>
      <c r="J1056" s="8">
        <f>(+'Current &amp; Proposed Revenues'!D1056*0.79+'Current &amp; Proposed Revenues'!F1056*2.14+'Current Revenues &amp; Distribution'!C1056+'Current Revenues &amp; Distribution'!E1056)*0.2</f>
        <v>427.76560000000001</v>
      </c>
      <c r="K1056" s="8">
        <f t="shared" si="67"/>
        <v>7061.6079999999993</v>
      </c>
    </row>
    <row r="1057" spans="1:11" outlineLevel="2" x14ac:dyDescent="0.25">
      <c r="A1057" s="1" t="s">
        <v>920</v>
      </c>
      <c r="B1057" s="1" t="s">
        <v>925</v>
      </c>
      <c r="C1057" s="8">
        <v>129.56</v>
      </c>
      <c r="D1057" s="8">
        <v>293.59000000000003</v>
      </c>
      <c r="E1057" s="8">
        <v>307.00440000000003</v>
      </c>
      <c r="F1057" s="8">
        <v>3118.56</v>
      </c>
      <c r="G1057" s="8">
        <v>3848.7143999999998</v>
      </c>
      <c r="H1057" s="8">
        <f>+'Current &amp; Proposed Revenues'!D1057*1.08+'Current &amp; Proposed Revenues'!F1057*8.54</f>
        <v>2663.24</v>
      </c>
      <c r="I1057" s="8">
        <f>(+'Current &amp; Proposed Revenues'!D1057*0.79+'Current &amp; Proposed Revenues'!F1057*2.14+'Current Revenues &amp; Distribution'!C1057+'Current Revenues &amp; Distribution'!E1057)*0.8</f>
        <v>948.37952000000007</v>
      </c>
      <c r="J1057" s="8">
        <f>(+'Current &amp; Proposed Revenues'!D1057*0.79+'Current &amp; Proposed Revenues'!F1057*2.14+'Current Revenues &amp; Distribution'!C1057+'Current Revenues &amp; Distribution'!E1057)*0.2</f>
        <v>237.09488000000002</v>
      </c>
      <c r="K1057" s="8">
        <f t="shared" si="67"/>
        <v>3848.7143999999998</v>
      </c>
    </row>
    <row r="1058" spans="1:11" outlineLevel="2" x14ac:dyDescent="0.25">
      <c r="A1058" s="1" t="s">
        <v>920</v>
      </c>
      <c r="B1058" s="1" t="s">
        <v>926</v>
      </c>
      <c r="C1058" s="8">
        <v>9197.385400000001</v>
      </c>
      <c r="D1058" s="8">
        <v>3310.3675000000003</v>
      </c>
      <c r="E1058" s="8">
        <v>1312.8044000000002</v>
      </c>
      <c r="F1058" s="8">
        <v>9180.6347999999998</v>
      </c>
      <c r="G1058" s="8">
        <v>23001.1921</v>
      </c>
      <c r="H1058" s="8">
        <f>+'Current &amp; Proposed Revenues'!D1058*1.08+'Current &amp; Proposed Revenues'!F1058*8.54</f>
        <v>9252.9393999999993</v>
      </c>
      <c r="I1058" s="8">
        <f>(+'Current &amp; Proposed Revenues'!D1058*0.79+'Current &amp; Proposed Revenues'!F1058*2.14+'Current Revenues &amp; Distribution'!C1058+'Current Revenues &amp; Distribution'!E1058)*0.8</f>
        <v>10998.602160000002</v>
      </c>
      <c r="J1058" s="8">
        <f>(+'Current &amp; Proposed Revenues'!D1058*0.79+'Current &amp; Proposed Revenues'!F1058*2.14+'Current Revenues &amp; Distribution'!C1058+'Current Revenues &amp; Distribution'!E1058)*0.2</f>
        <v>2749.6505400000005</v>
      </c>
      <c r="K1058" s="8">
        <f t="shared" si="67"/>
        <v>23001.1921</v>
      </c>
    </row>
    <row r="1059" spans="1:11" outlineLevel="2" x14ac:dyDescent="0.25">
      <c r="A1059" s="1" t="s">
        <v>920</v>
      </c>
      <c r="B1059" s="1" t="s">
        <v>927</v>
      </c>
      <c r="C1059" s="8">
        <v>0</v>
      </c>
      <c r="D1059" s="8">
        <v>37.400000000000006</v>
      </c>
      <c r="E1059" s="8">
        <v>0</v>
      </c>
      <c r="F1059" s="8">
        <v>0</v>
      </c>
      <c r="G1059" s="8">
        <v>37.400000000000006</v>
      </c>
      <c r="H1059" s="8">
        <f>+'Current &amp; Proposed Revenues'!D1059*1.08+'Current &amp; Proposed Revenues'!F1059*8.54</f>
        <v>21.6</v>
      </c>
      <c r="I1059" s="8">
        <f>(+'Current &amp; Proposed Revenues'!D1059*0.79+'Current &amp; Proposed Revenues'!F1059*2.14+'Current Revenues &amp; Distribution'!C1059+'Current Revenues &amp; Distribution'!E1059)*0.8</f>
        <v>12.64</v>
      </c>
      <c r="J1059" s="8">
        <f>(+'Current &amp; Proposed Revenues'!D1059*0.79+'Current &amp; Proposed Revenues'!F1059*2.14+'Current Revenues &amp; Distribution'!C1059+'Current Revenues &amp; Distribution'!E1059)*0.2</f>
        <v>3.16</v>
      </c>
      <c r="K1059" s="8">
        <f t="shared" si="67"/>
        <v>37.400000000000006</v>
      </c>
    </row>
    <row r="1060" spans="1:11" outlineLevel="2" x14ac:dyDescent="0.25">
      <c r="A1060" s="1" t="s">
        <v>920</v>
      </c>
      <c r="B1060" s="1" t="s">
        <v>305</v>
      </c>
      <c r="C1060" s="8">
        <v>474.39500000000004</v>
      </c>
      <c r="D1060" s="8">
        <v>2122.6370000000002</v>
      </c>
      <c r="E1060" s="8">
        <v>4440.9279999999999</v>
      </c>
      <c r="F1060" s="8">
        <v>26699.252399999998</v>
      </c>
      <c r="G1060" s="8">
        <v>33737.212399999997</v>
      </c>
      <c r="H1060" s="8">
        <f>+'Current &amp; Proposed Revenues'!D1060*1.08+'Current &amp; Proposed Revenues'!F1060*8.54</f>
        <v>22575.310199999996</v>
      </c>
      <c r="I1060" s="8">
        <f>(+'Current &amp; Proposed Revenues'!D1060*0.79+'Current &amp; Proposed Revenues'!F1060*2.14+'Current Revenues &amp; Distribution'!C1060+'Current Revenues &amp; Distribution'!E1060)*0.8</f>
        <v>8929.5217600000014</v>
      </c>
      <c r="J1060" s="8">
        <f>(+'Current &amp; Proposed Revenues'!D1060*0.79+'Current &amp; Proposed Revenues'!F1060*2.14+'Current Revenues &amp; Distribution'!C1060+'Current Revenues &amp; Distribution'!E1060)*0.2</f>
        <v>2232.3804400000004</v>
      </c>
      <c r="K1060" s="8">
        <f t="shared" si="67"/>
        <v>33737.212399999997</v>
      </c>
    </row>
    <row r="1061" spans="1:11" outlineLevel="2" x14ac:dyDescent="0.25">
      <c r="A1061" s="1" t="s">
        <v>920</v>
      </c>
      <c r="B1061" s="1" t="s">
        <v>928</v>
      </c>
      <c r="C1061" s="8">
        <v>0</v>
      </c>
      <c r="D1061" s="8">
        <v>0</v>
      </c>
      <c r="E1061" s="8">
        <v>0</v>
      </c>
      <c r="F1061" s="8">
        <v>192.24</v>
      </c>
      <c r="G1061" s="8">
        <v>192.24</v>
      </c>
      <c r="H1061" s="8">
        <f>+'Current &amp; Proposed Revenues'!D1061*1.08+'Current &amp; Proposed Revenues'!F1061*8.54</f>
        <v>153.71999999999997</v>
      </c>
      <c r="I1061" s="8">
        <f>(+'Current &amp; Proposed Revenues'!D1061*0.79+'Current &amp; Proposed Revenues'!F1061*2.14+'Current Revenues &amp; Distribution'!C1061+'Current Revenues &amp; Distribution'!E1061)*0.8</f>
        <v>30.816000000000003</v>
      </c>
      <c r="J1061" s="8">
        <f>(+'Current &amp; Proposed Revenues'!D1061*0.79+'Current &amp; Proposed Revenues'!F1061*2.14+'Current Revenues &amp; Distribution'!C1061+'Current Revenues &amp; Distribution'!E1061)*0.2</f>
        <v>7.7040000000000006</v>
      </c>
      <c r="K1061" s="8">
        <f t="shared" si="67"/>
        <v>192.23999999999998</v>
      </c>
    </row>
    <row r="1062" spans="1:11" outlineLevel="2" x14ac:dyDescent="0.25">
      <c r="A1062" s="1" t="s">
        <v>920</v>
      </c>
      <c r="B1062" s="1" t="s">
        <v>929</v>
      </c>
      <c r="C1062" s="8">
        <v>2325.8785000000003</v>
      </c>
      <c r="D1062" s="8">
        <v>2859.6414000000004</v>
      </c>
      <c r="E1062" s="8">
        <v>695.45720000000006</v>
      </c>
      <c r="F1062" s="8">
        <v>13226.3256</v>
      </c>
      <c r="G1062" s="8">
        <v>19107.3027</v>
      </c>
      <c r="H1062" s="8">
        <f>+'Current &amp; Proposed Revenues'!D1062*1.08+'Current &amp; Proposed Revenues'!F1062*8.54</f>
        <v>12227.6644</v>
      </c>
      <c r="I1062" s="8">
        <f>(+'Current &amp; Proposed Revenues'!D1062*0.79+'Current &amp; Proposed Revenues'!F1062*2.14+'Current Revenues &amp; Distribution'!C1062+'Current Revenues &amp; Distribution'!E1062)*0.8</f>
        <v>5503.7106400000002</v>
      </c>
      <c r="J1062" s="8">
        <f>(+'Current &amp; Proposed Revenues'!D1062*0.79+'Current &amp; Proposed Revenues'!F1062*2.14+'Current Revenues &amp; Distribution'!C1062+'Current Revenues &amp; Distribution'!E1062)*0.2</f>
        <v>1375.9276600000001</v>
      </c>
      <c r="K1062" s="8">
        <f t="shared" si="67"/>
        <v>19107.3027</v>
      </c>
    </row>
    <row r="1063" spans="1:11" outlineLevel="2" x14ac:dyDescent="0.25">
      <c r="A1063" s="1" t="s">
        <v>920</v>
      </c>
      <c r="B1063" s="1" t="s">
        <v>899</v>
      </c>
      <c r="C1063" s="8">
        <v>172.22</v>
      </c>
      <c r="D1063" s="8">
        <v>379.61</v>
      </c>
      <c r="E1063" s="8">
        <v>0</v>
      </c>
      <c r="F1063" s="8">
        <v>854.4</v>
      </c>
      <c r="G1063" s="8">
        <v>1406.23</v>
      </c>
      <c r="H1063" s="8">
        <f>+'Current &amp; Proposed Revenues'!D1063*1.08+'Current &amp; Proposed Revenues'!F1063*8.54</f>
        <v>902.43999999999994</v>
      </c>
      <c r="I1063" s="8">
        <f>(+'Current &amp; Proposed Revenues'!D1063*0.79+'Current &amp; Proposed Revenues'!F1063*2.14+'Current Revenues &amp; Distribution'!C1063+'Current Revenues &amp; Distribution'!E1063)*0.8</f>
        <v>403.0320000000001</v>
      </c>
      <c r="J1063" s="8">
        <f>(+'Current &amp; Proposed Revenues'!D1063*0.79+'Current &amp; Proposed Revenues'!F1063*2.14+'Current Revenues &amp; Distribution'!C1063+'Current Revenues &amp; Distribution'!E1063)*0.2</f>
        <v>100.75800000000002</v>
      </c>
      <c r="K1063" s="8">
        <f t="shared" si="67"/>
        <v>1406.23</v>
      </c>
    </row>
    <row r="1064" spans="1:11" outlineLevel="2" x14ac:dyDescent="0.25">
      <c r="A1064" s="1" t="s">
        <v>920</v>
      </c>
      <c r="B1064" s="1" t="s">
        <v>930</v>
      </c>
      <c r="C1064" s="8">
        <v>870.58</v>
      </c>
      <c r="D1064" s="8">
        <v>2109.0607999999997</v>
      </c>
      <c r="E1064" s="8">
        <v>3411.7592</v>
      </c>
      <c r="F1064" s="8">
        <v>8138.16</v>
      </c>
      <c r="G1064" s="8">
        <v>14529.56</v>
      </c>
      <c r="H1064" s="8">
        <f>+'Current &amp; Proposed Revenues'!D1064*1.08+'Current &amp; Proposed Revenues'!F1064*8.54</f>
        <v>7725.5471999999991</v>
      </c>
      <c r="I1064" s="8">
        <f>(+'Current &amp; Proposed Revenues'!D1064*0.79+'Current &amp; Proposed Revenues'!F1064*2.14+'Current Revenues &amp; Distribution'!C1064+'Current Revenues &amp; Distribution'!E1064)*0.8</f>
        <v>5443.2102400000003</v>
      </c>
      <c r="J1064" s="8">
        <f>(+'Current &amp; Proposed Revenues'!D1064*0.79+'Current &amp; Proposed Revenues'!F1064*2.14+'Current Revenues &amp; Distribution'!C1064+'Current Revenues &amp; Distribution'!E1064)*0.2</f>
        <v>1360.8025600000001</v>
      </c>
      <c r="K1064" s="8">
        <f t="shared" si="67"/>
        <v>14529.56</v>
      </c>
    </row>
    <row r="1065" spans="1:11" outlineLevel="2" x14ac:dyDescent="0.25">
      <c r="A1065" s="1" t="s">
        <v>920</v>
      </c>
      <c r="B1065" s="1" t="s">
        <v>901</v>
      </c>
      <c r="C1065" s="8">
        <v>405.27000000000004</v>
      </c>
      <c r="D1065" s="8">
        <v>1299.463</v>
      </c>
      <c r="E1065" s="8">
        <v>1018.6400000000001</v>
      </c>
      <c r="F1065" s="8">
        <v>4101.12</v>
      </c>
      <c r="G1065" s="8">
        <v>6824.4930000000004</v>
      </c>
      <c r="H1065" s="8">
        <f>+'Current &amp; Proposed Revenues'!D1065*1.08+'Current &amp; Proposed Revenues'!F1065*8.54</f>
        <v>4029.8519999999999</v>
      </c>
      <c r="I1065" s="8">
        <f>(+'Current &amp; Proposed Revenues'!D1065*0.79+'Current &amp; Proposed Revenues'!F1065*2.14+'Current Revenues &amp; Distribution'!C1065+'Current Revenues &amp; Distribution'!E1065)*0.8</f>
        <v>2235.7128000000002</v>
      </c>
      <c r="J1065" s="8">
        <f>(+'Current &amp; Proposed Revenues'!D1065*0.79+'Current &amp; Proposed Revenues'!F1065*2.14+'Current Revenues &amp; Distribution'!C1065+'Current Revenues &amp; Distribution'!E1065)*0.2</f>
        <v>558.92820000000006</v>
      </c>
      <c r="K1065" s="8">
        <f t="shared" si="67"/>
        <v>6824.4930000000004</v>
      </c>
    </row>
    <row r="1066" spans="1:11" outlineLevel="2" x14ac:dyDescent="0.25">
      <c r="A1066" s="1" t="s">
        <v>920</v>
      </c>
      <c r="B1066" s="1" t="s">
        <v>139</v>
      </c>
      <c r="C1066" s="8">
        <v>619.88930000000005</v>
      </c>
      <c r="D1066" s="8">
        <v>2320.7822000000001</v>
      </c>
      <c r="E1066" s="8">
        <v>107</v>
      </c>
      <c r="F1066" s="8">
        <v>7883.2284</v>
      </c>
      <c r="G1066" s="8">
        <v>10930.8999</v>
      </c>
      <c r="H1066" s="8">
        <f>+'Current &amp; Proposed Revenues'!D1066*1.08+'Current &amp; Proposed Revenues'!F1066*8.54</f>
        <v>7643.9749999999995</v>
      </c>
      <c r="I1066" s="8">
        <f>(+'Current &amp; Proposed Revenues'!D1066*0.79+'Current &amp; Proposed Revenues'!F1066*2.14+'Current Revenues &amp; Distribution'!C1066+'Current Revenues &amp; Distribution'!E1066)*0.8</f>
        <v>2629.5399200000002</v>
      </c>
      <c r="J1066" s="8">
        <f>(+'Current &amp; Proposed Revenues'!D1066*0.79+'Current &amp; Proposed Revenues'!F1066*2.14+'Current Revenues &amp; Distribution'!C1066+'Current Revenues &amp; Distribution'!E1066)*0.2</f>
        <v>657.38498000000004</v>
      </c>
      <c r="K1066" s="8">
        <f t="shared" si="67"/>
        <v>10930.8999</v>
      </c>
    </row>
    <row r="1067" spans="1:11" outlineLevel="2" x14ac:dyDescent="0.25">
      <c r="A1067" s="1" t="s">
        <v>920</v>
      </c>
      <c r="B1067" s="1" t="s">
        <v>931</v>
      </c>
      <c r="C1067" s="8">
        <v>448.59360000000004</v>
      </c>
      <c r="D1067" s="8">
        <v>448.8</v>
      </c>
      <c r="E1067" s="8">
        <v>513.6</v>
      </c>
      <c r="F1067" s="8">
        <v>9398.4</v>
      </c>
      <c r="G1067" s="8">
        <v>10809.393599999999</v>
      </c>
      <c r="H1067" s="8">
        <f>+'Current &amp; Proposed Revenues'!D1067*1.08+'Current &amp; Proposed Revenues'!F1067*8.54</f>
        <v>7774.3999999999987</v>
      </c>
      <c r="I1067" s="8">
        <f>(+'Current &amp; Proposed Revenues'!D1067*0.79+'Current &amp; Proposed Revenues'!F1067*2.14+'Current Revenues &amp; Distribution'!C1067+'Current Revenues &amp; Distribution'!E1067)*0.8</f>
        <v>2427.9948800000002</v>
      </c>
      <c r="J1067" s="8">
        <f>(+'Current &amp; Proposed Revenues'!D1067*0.79+'Current &amp; Proposed Revenues'!F1067*2.14+'Current Revenues &amp; Distribution'!C1067+'Current Revenues &amp; Distribution'!E1067)*0.2</f>
        <v>606.99872000000005</v>
      </c>
      <c r="K1067" s="8">
        <f t="shared" si="67"/>
        <v>10809.393599999999</v>
      </c>
    </row>
    <row r="1068" spans="1:11" outlineLevel="2" x14ac:dyDescent="0.25">
      <c r="A1068" s="1" t="s">
        <v>920</v>
      </c>
      <c r="B1068" s="1" t="s">
        <v>932</v>
      </c>
      <c r="C1068" s="8">
        <v>522.19000000000005</v>
      </c>
      <c r="D1068" s="8">
        <v>1011.5765000000001</v>
      </c>
      <c r="E1068" s="8">
        <v>0</v>
      </c>
      <c r="F1068" s="8">
        <v>3400.7256000000002</v>
      </c>
      <c r="G1068" s="8">
        <v>4934.4921000000004</v>
      </c>
      <c r="H1068" s="8">
        <f>+'Current &amp; Proposed Revenues'!D1068*1.08+'Current &amp; Proposed Revenues'!F1068*8.54</f>
        <v>3303.5328</v>
      </c>
      <c r="I1068" s="8">
        <f>(+'Current &amp; Proposed Revenues'!D1068*0.79+'Current &amp; Proposed Revenues'!F1068*2.14+'Current Revenues &amp; Distribution'!C1068+'Current Revenues &amp; Distribution'!E1068)*0.8</f>
        <v>1304.7674400000003</v>
      </c>
      <c r="J1068" s="8">
        <f>(+'Current &amp; Proposed Revenues'!D1068*0.79+'Current &amp; Proposed Revenues'!F1068*2.14+'Current Revenues &amp; Distribution'!C1068+'Current Revenues &amp; Distribution'!E1068)*0.2</f>
        <v>326.19186000000008</v>
      </c>
      <c r="K1068" s="8">
        <f t="shared" si="67"/>
        <v>4934.4921000000004</v>
      </c>
    </row>
    <row r="1069" spans="1:11" outlineLevel="2" x14ac:dyDescent="0.25">
      <c r="A1069" s="1" t="s">
        <v>920</v>
      </c>
      <c r="B1069" s="1" t="s">
        <v>933</v>
      </c>
      <c r="C1069" s="8">
        <v>197.5</v>
      </c>
      <c r="D1069" s="8">
        <v>252.45000000000002</v>
      </c>
      <c r="E1069" s="8">
        <v>239.68</v>
      </c>
      <c r="F1069" s="8">
        <v>3161.2799999999997</v>
      </c>
      <c r="G1069" s="8">
        <v>3850.91</v>
      </c>
      <c r="H1069" s="8">
        <f>+'Current &amp; Proposed Revenues'!D1069*1.08+'Current &amp; Proposed Revenues'!F1069*8.54</f>
        <v>2673.64</v>
      </c>
      <c r="I1069" s="8">
        <f>(+'Current &amp; Proposed Revenues'!D1069*0.79+'Current &amp; Proposed Revenues'!F1069*2.14+'Current Revenues &amp; Distribution'!C1069+'Current Revenues &amp; Distribution'!E1069)*0.8</f>
        <v>941.81600000000003</v>
      </c>
      <c r="J1069" s="8">
        <f>(+'Current &amp; Proposed Revenues'!D1069*0.79+'Current &amp; Proposed Revenues'!F1069*2.14+'Current Revenues &amp; Distribution'!C1069+'Current Revenues &amp; Distribution'!E1069)*0.2</f>
        <v>235.45400000000001</v>
      </c>
      <c r="K1069" s="8">
        <f t="shared" si="67"/>
        <v>3850.9100000000003</v>
      </c>
    </row>
    <row r="1070" spans="1:11" outlineLevel="2" x14ac:dyDescent="0.25">
      <c r="A1070" s="1" t="s">
        <v>920</v>
      </c>
      <c r="B1070" s="1" t="s">
        <v>934</v>
      </c>
      <c r="C1070" s="8">
        <v>1792.6679999999999</v>
      </c>
      <c r="D1070" s="8">
        <v>1305.26</v>
      </c>
      <c r="E1070" s="8">
        <v>976.52480000000003</v>
      </c>
      <c r="F1070" s="8">
        <v>9610.1844000000001</v>
      </c>
      <c r="G1070" s="8">
        <v>13684.637200000001</v>
      </c>
      <c r="H1070" s="8">
        <f>+'Current &amp; Proposed Revenues'!D1070*1.08+'Current &amp; Proposed Revenues'!F1070*8.54</f>
        <v>8438.3881999999994</v>
      </c>
      <c r="I1070" s="8">
        <f>(+'Current &amp; Proposed Revenues'!D1070*0.79+'Current &amp; Proposed Revenues'!F1070*2.14+'Current Revenues &amp; Distribution'!C1070+'Current Revenues &amp; Distribution'!E1070)*0.8</f>
        <v>4196.9992000000002</v>
      </c>
      <c r="J1070" s="8">
        <f>(+'Current &amp; Proposed Revenues'!D1070*0.79+'Current &amp; Proposed Revenues'!F1070*2.14+'Current Revenues &amp; Distribution'!C1070+'Current Revenues &amp; Distribution'!E1070)*0.2</f>
        <v>1049.2498000000001</v>
      </c>
      <c r="K1070" s="8">
        <f t="shared" si="67"/>
        <v>13684.637199999999</v>
      </c>
    </row>
    <row r="1071" spans="1:11" outlineLevel="2" x14ac:dyDescent="0.25">
      <c r="A1071" s="1" t="s">
        <v>920</v>
      </c>
      <c r="B1071" s="1" t="s">
        <v>935</v>
      </c>
      <c r="C1071" s="8">
        <v>379.61079999999998</v>
      </c>
      <c r="D1071" s="8">
        <v>644.8134</v>
      </c>
      <c r="E1071" s="8">
        <v>78.64500000000001</v>
      </c>
      <c r="F1071" s="8">
        <v>833.04</v>
      </c>
      <c r="G1071" s="8">
        <v>1936.1091999999999</v>
      </c>
      <c r="H1071" s="8">
        <f>+'Current &amp; Proposed Revenues'!D1071*1.08+'Current &amp; Proposed Revenues'!F1071*8.54</f>
        <v>1038.5255999999999</v>
      </c>
      <c r="I1071" s="8">
        <f>(+'Current &amp; Proposed Revenues'!D1071*0.79+'Current &amp; Proposed Revenues'!F1071*2.14+'Current Revenues &amp; Distribution'!C1071+'Current Revenues &amp; Distribution'!E1071)*0.8</f>
        <v>718.06687999999997</v>
      </c>
      <c r="J1071" s="8">
        <f>(+'Current &amp; Proposed Revenues'!D1071*0.79+'Current &amp; Proposed Revenues'!F1071*2.14+'Current Revenues &amp; Distribution'!C1071+'Current Revenues &amp; Distribution'!E1071)*0.2</f>
        <v>179.51671999999999</v>
      </c>
      <c r="K1071" s="8">
        <f t="shared" si="67"/>
        <v>1936.1091999999999</v>
      </c>
    </row>
    <row r="1072" spans="1:11" outlineLevel="2" x14ac:dyDescent="0.25">
      <c r="A1072" s="1" t="s">
        <v>920</v>
      </c>
      <c r="B1072" s="1" t="s">
        <v>335</v>
      </c>
      <c r="C1072" s="8">
        <v>1200.4445000000001</v>
      </c>
      <c r="D1072" s="8">
        <v>3592.0830000000005</v>
      </c>
      <c r="E1072" s="8">
        <v>0</v>
      </c>
      <c r="F1072" s="8">
        <v>10126.028399999999</v>
      </c>
      <c r="G1072" s="8">
        <v>14918.555899999999</v>
      </c>
      <c r="H1072" s="8">
        <f>+'Current &amp; Proposed Revenues'!D1072*1.08+'Current &amp; Proposed Revenues'!F1072*8.54</f>
        <v>10171.602199999999</v>
      </c>
      <c r="I1072" s="8">
        <f>(+'Current &amp; Proposed Revenues'!D1072*0.79+'Current &amp; Proposed Revenues'!F1072*2.14+'Current Revenues &amp; Distribution'!C1072+'Current Revenues &amp; Distribution'!E1072)*0.8</f>
        <v>3797.5629600000002</v>
      </c>
      <c r="J1072" s="8">
        <f>(+'Current &amp; Proposed Revenues'!D1072*0.79+'Current &amp; Proposed Revenues'!F1072*2.14+'Current Revenues &amp; Distribution'!C1072+'Current Revenues &amp; Distribution'!E1072)*0.2</f>
        <v>949.39074000000005</v>
      </c>
      <c r="K1072" s="8">
        <f t="shared" si="67"/>
        <v>14918.555900000001</v>
      </c>
    </row>
    <row r="1073" spans="1:11" outlineLevel="2" x14ac:dyDescent="0.25">
      <c r="A1073" s="1" t="s">
        <v>920</v>
      </c>
      <c r="B1073" s="1" t="s">
        <v>936</v>
      </c>
      <c r="C1073" s="8">
        <v>0</v>
      </c>
      <c r="D1073" s="8">
        <v>74.800000000000011</v>
      </c>
      <c r="E1073" s="8">
        <v>0</v>
      </c>
      <c r="F1073" s="8">
        <v>42.72</v>
      </c>
      <c r="G1073" s="8">
        <v>117.52000000000001</v>
      </c>
      <c r="H1073" s="8">
        <f>+'Current &amp; Proposed Revenues'!D1073*1.08+'Current &amp; Proposed Revenues'!F1073*8.54</f>
        <v>77.36</v>
      </c>
      <c r="I1073" s="8">
        <f>(+'Current &amp; Proposed Revenues'!D1073*0.79+'Current &amp; Proposed Revenues'!F1073*2.14+'Current Revenues &amp; Distribution'!C1073+'Current Revenues &amp; Distribution'!E1073)*0.8</f>
        <v>32.128000000000007</v>
      </c>
      <c r="J1073" s="8">
        <f>(+'Current &amp; Proposed Revenues'!D1073*0.79+'Current &amp; Proposed Revenues'!F1073*2.14+'Current Revenues &amp; Distribution'!C1073+'Current Revenues &amp; Distribution'!E1073)*0.2</f>
        <v>8.0320000000000018</v>
      </c>
      <c r="K1073" s="8">
        <f t="shared" si="67"/>
        <v>117.52</v>
      </c>
    </row>
    <row r="1074" spans="1:11" outlineLevel="2" x14ac:dyDescent="0.25">
      <c r="A1074" s="1" t="s">
        <v>920</v>
      </c>
      <c r="B1074" s="1" t="s">
        <v>937</v>
      </c>
      <c r="C1074" s="8">
        <v>418.24969999999996</v>
      </c>
      <c r="D1074" s="8">
        <v>941.02140000000009</v>
      </c>
      <c r="E1074" s="8">
        <v>2093.6476000000002</v>
      </c>
      <c r="F1074" s="8">
        <v>383.30520000000001</v>
      </c>
      <c r="G1074" s="8">
        <v>3836.2239</v>
      </c>
      <c r="H1074" s="8">
        <f>+'Current &amp; Proposed Revenues'!D1074*1.08+'Current &amp; Proposed Revenues'!F1074*8.54</f>
        <v>849.97820000000002</v>
      </c>
      <c r="I1074" s="8">
        <f>(+'Current &amp; Proposed Revenues'!D1074*0.79+'Current &amp; Proposed Revenues'!F1074*2.14+'Current Revenues &amp; Distribution'!C1074+'Current Revenues &amp; Distribution'!E1074)*0.8</f>
        <v>2388.9965600000005</v>
      </c>
      <c r="J1074" s="8">
        <f>(+'Current &amp; Proposed Revenues'!D1074*0.79+'Current &amp; Proposed Revenues'!F1074*2.14+'Current Revenues &amp; Distribution'!C1074+'Current Revenues &amp; Distribution'!E1074)*0.2</f>
        <v>597.24914000000012</v>
      </c>
      <c r="K1074" s="8">
        <f t="shared" si="67"/>
        <v>3836.2239000000009</v>
      </c>
    </row>
    <row r="1075" spans="1:11" outlineLevel="2" x14ac:dyDescent="0.25">
      <c r="A1075" s="1" t="s">
        <v>920</v>
      </c>
      <c r="B1075" s="1" t="s">
        <v>938</v>
      </c>
      <c r="C1075" s="8">
        <v>2006.7501000000002</v>
      </c>
      <c r="D1075" s="8">
        <v>1084.6000000000001</v>
      </c>
      <c r="E1075" s="8">
        <v>1097.8200000000002</v>
      </c>
      <c r="F1075" s="8">
        <v>8775.9696000000004</v>
      </c>
      <c r="G1075" s="8">
        <v>12965.139700000002</v>
      </c>
      <c r="H1075" s="8">
        <f>+'Current &amp; Proposed Revenues'!D1075*1.08+'Current &amp; Proposed Revenues'!F1075*8.54</f>
        <v>7643.8887999999988</v>
      </c>
      <c r="I1075" s="8">
        <f>(+'Current &amp; Proposed Revenues'!D1075*0.79+'Current &amp; Proposed Revenues'!F1075*2.14+'Current Revenues &amp; Distribution'!C1075+'Current Revenues &amp; Distribution'!E1075)*0.8</f>
        <v>4257.0007200000009</v>
      </c>
      <c r="J1075" s="8">
        <f>(+'Current &amp; Proposed Revenues'!D1075*0.79+'Current &amp; Proposed Revenues'!F1075*2.14+'Current Revenues &amp; Distribution'!C1075+'Current Revenues &amp; Distribution'!E1075)*0.2</f>
        <v>1064.2501800000002</v>
      </c>
      <c r="K1075" s="8">
        <f t="shared" si="67"/>
        <v>12965.139700000002</v>
      </c>
    </row>
    <row r="1076" spans="1:11" outlineLevel="2" x14ac:dyDescent="0.25">
      <c r="A1076" s="1" t="s">
        <v>920</v>
      </c>
      <c r="B1076" s="1" t="s">
        <v>371</v>
      </c>
      <c r="C1076" s="8">
        <v>571.17000000000007</v>
      </c>
      <c r="D1076" s="8">
        <v>0</v>
      </c>
      <c r="E1076" s="8">
        <v>767.89620000000002</v>
      </c>
      <c r="F1076" s="8">
        <v>3204</v>
      </c>
      <c r="G1076" s="8">
        <v>4543.0662000000002</v>
      </c>
      <c r="H1076" s="8">
        <f>+'Current &amp; Proposed Revenues'!D1076*1.08+'Current &amp; Proposed Revenues'!F1076*8.54</f>
        <v>2561.9999999999995</v>
      </c>
      <c r="I1076" s="8">
        <f>(+'Current &amp; Proposed Revenues'!D1076*0.79+'Current &amp; Proposed Revenues'!F1076*2.14+'Current Revenues &amp; Distribution'!C1076+'Current Revenues &amp; Distribution'!E1076)*0.8</f>
        <v>1584.8529600000002</v>
      </c>
      <c r="J1076" s="8">
        <f>(+'Current &amp; Proposed Revenues'!D1076*0.79+'Current &amp; Proposed Revenues'!F1076*2.14+'Current Revenues &amp; Distribution'!C1076+'Current Revenues &amp; Distribution'!E1076)*0.2</f>
        <v>396.21324000000004</v>
      </c>
      <c r="K1076" s="8">
        <f t="shared" si="67"/>
        <v>4543.0662000000002</v>
      </c>
    </row>
    <row r="1077" spans="1:11" outlineLevel="1" x14ac:dyDescent="0.25">
      <c r="A1077" s="23" t="s">
        <v>1219</v>
      </c>
      <c r="B1077" s="22"/>
      <c r="C1077" s="8">
        <f t="shared" ref="C1077:K1077" si="70">SUBTOTAL(9,C1050:C1076)</f>
        <v>27792.990000000005</v>
      </c>
      <c r="D1077" s="8">
        <f t="shared" si="70"/>
        <v>35570.794049999997</v>
      </c>
      <c r="E1077" s="8">
        <f t="shared" si="70"/>
        <v>25483.7192</v>
      </c>
      <c r="F1077" s="8">
        <f t="shared" si="70"/>
        <v>162024.57120000001</v>
      </c>
      <c r="G1077" s="8">
        <f t="shared" si="70"/>
        <v>250872.07445000001</v>
      </c>
      <c r="H1077" s="8">
        <f t="shared" si="70"/>
        <v>150102.53379999998</v>
      </c>
      <c r="I1077" s="8">
        <f t="shared" si="70"/>
        <v>80615.632519999999</v>
      </c>
      <c r="J1077" s="8">
        <f t="shared" si="70"/>
        <v>20153.90813</v>
      </c>
      <c r="K1077" s="8">
        <f t="shared" si="70"/>
        <v>250872.07445000001</v>
      </c>
    </row>
    <row r="1078" spans="1:11" outlineLevel="2" x14ac:dyDescent="0.25">
      <c r="A1078" s="1" t="s">
        <v>939</v>
      </c>
      <c r="B1078" s="1" t="s">
        <v>940</v>
      </c>
      <c r="C1078" s="8">
        <v>46.61</v>
      </c>
      <c r="D1078" s="8">
        <v>269.28000000000003</v>
      </c>
      <c r="E1078" s="8">
        <v>0</v>
      </c>
      <c r="F1078" s="8">
        <v>0</v>
      </c>
      <c r="G1078" s="8">
        <v>315.89000000000004</v>
      </c>
      <c r="H1078" s="8">
        <f>+'Current &amp; Proposed Revenues'!D1078*1.08+'Current &amp; Proposed Revenues'!F1078*8.54</f>
        <v>155.52000000000001</v>
      </c>
      <c r="I1078" s="8">
        <f>(+'Current &amp; Proposed Revenues'!D1078*0.79+'Current &amp; Proposed Revenues'!F1078*2.14+'Current Revenues &amp; Distribution'!C1078+'Current Revenues &amp; Distribution'!E1078)*0.8</f>
        <v>128.29600000000002</v>
      </c>
      <c r="J1078" s="8">
        <f>(+'Current &amp; Proposed Revenues'!D1078*0.79+'Current &amp; Proposed Revenues'!F1078*2.14+'Current Revenues &amp; Distribution'!C1078+'Current Revenues &amp; Distribution'!E1078)*0.2</f>
        <v>32.074000000000005</v>
      </c>
      <c r="K1078" s="8">
        <f t="shared" si="67"/>
        <v>315.89000000000004</v>
      </c>
    </row>
    <row r="1079" spans="1:11" outlineLevel="2" x14ac:dyDescent="0.25">
      <c r="A1079" s="1" t="s">
        <v>939</v>
      </c>
      <c r="B1079" s="1" t="s">
        <v>941</v>
      </c>
      <c r="C1079" s="8">
        <v>198.17940000000002</v>
      </c>
      <c r="D1079" s="8">
        <v>1235.5651</v>
      </c>
      <c r="E1079" s="8">
        <v>109.14</v>
      </c>
      <c r="F1079" s="8">
        <v>5657.1959999999999</v>
      </c>
      <c r="G1079" s="8">
        <v>7200.0805</v>
      </c>
      <c r="H1079" s="8">
        <f>+'Current &amp; Proposed Revenues'!D1079*1.08+'Current &amp; Proposed Revenues'!F1079*8.54</f>
        <v>5237.2263999999996</v>
      </c>
      <c r="I1079" s="8">
        <f>(+'Current &amp; Proposed Revenues'!D1079*0.79+'Current &amp; Proposed Revenues'!F1079*2.14+'Current Revenues &amp; Distribution'!C1079+'Current Revenues &amp; Distribution'!E1079)*0.8</f>
        <v>1570.2832800000003</v>
      </c>
      <c r="J1079" s="8">
        <f>(+'Current &amp; Proposed Revenues'!D1079*0.79+'Current &amp; Proposed Revenues'!F1079*2.14+'Current Revenues &amp; Distribution'!C1079+'Current Revenues &amp; Distribution'!E1079)*0.2</f>
        <v>392.57082000000008</v>
      </c>
      <c r="K1079" s="8">
        <f t="shared" si="67"/>
        <v>7200.0805</v>
      </c>
    </row>
    <row r="1080" spans="1:11" outlineLevel="2" x14ac:dyDescent="0.25">
      <c r="A1080" s="1" t="s">
        <v>939</v>
      </c>
      <c r="B1080" s="1" t="s">
        <v>942</v>
      </c>
      <c r="C1080" s="8">
        <v>41.870000000000005</v>
      </c>
      <c r="D1080" s="8">
        <v>274.89000000000004</v>
      </c>
      <c r="E1080" s="8">
        <v>0</v>
      </c>
      <c r="F1080" s="8">
        <v>4432.3602000000001</v>
      </c>
      <c r="G1080" s="8">
        <v>4749.1202000000003</v>
      </c>
      <c r="H1080" s="8">
        <f>+'Current &amp; Proposed Revenues'!D1080*1.08+'Current &amp; Proposed Revenues'!F1080*8.54</f>
        <v>3702.9880999999996</v>
      </c>
      <c r="I1080" s="8">
        <f>(+'Current &amp; Proposed Revenues'!D1080*0.79+'Current &amp; Proposed Revenues'!F1080*2.14+'Current Revenues &amp; Distribution'!C1080+'Current Revenues &amp; Distribution'!E1080)*0.8</f>
        <v>836.90568000000007</v>
      </c>
      <c r="J1080" s="8">
        <f>(+'Current &amp; Proposed Revenues'!D1080*0.79+'Current &amp; Proposed Revenues'!F1080*2.14+'Current Revenues &amp; Distribution'!C1080+'Current Revenues &amp; Distribution'!E1080)*0.2</f>
        <v>209.22642000000002</v>
      </c>
      <c r="K1080" s="8">
        <f t="shared" si="67"/>
        <v>4749.1201999999994</v>
      </c>
    </row>
    <row r="1081" spans="1:11" outlineLevel="2" x14ac:dyDescent="0.25">
      <c r="A1081" s="1" t="s">
        <v>939</v>
      </c>
      <c r="B1081" s="1" t="s">
        <v>356</v>
      </c>
      <c r="C1081" s="8">
        <v>250.43</v>
      </c>
      <c r="D1081" s="8">
        <v>1862.5200000000002</v>
      </c>
      <c r="E1081" s="8">
        <v>0</v>
      </c>
      <c r="F1081" s="8">
        <v>2595.2399999999998</v>
      </c>
      <c r="G1081" s="8">
        <v>4708.1900000000005</v>
      </c>
      <c r="H1081" s="8">
        <f>+'Current &amp; Proposed Revenues'!D1081*1.08+'Current &amp; Proposed Revenues'!F1081*8.54</f>
        <v>3150.8999999999996</v>
      </c>
      <c r="I1081" s="8">
        <f>(+'Current &amp; Proposed Revenues'!D1081*0.79+'Current &amp; Proposed Revenues'!F1081*2.14+'Current Revenues &amp; Distribution'!C1081+'Current Revenues &amp; Distribution'!E1081)*0.8</f>
        <v>1245.8320000000003</v>
      </c>
      <c r="J1081" s="8">
        <f>(+'Current &amp; Proposed Revenues'!D1081*0.79+'Current &amp; Proposed Revenues'!F1081*2.14+'Current Revenues &amp; Distribution'!C1081+'Current Revenues &amp; Distribution'!E1081)*0.2</f>
        <v>311.45800000000008</v>
      </c>
      <c r="K1081" s="8">
        <f t="shared" si="67"/>
        <v>4708.1900000000005</v>
      </c>
    </row>
    <row r="1082" spans="1:11" outlineLevel="2" x14ac:dyDescent="0.25">
      <c r="A1082" s="1" t="s">
        <v>939</v>
      </c>
      <c r="B1082" s="1" t="s">
        <v>943</v>
      </c>
      <c r="C1082" s="8">
        <v>38.71</v>
      </c>
      <c r="D1082" s="8">
        <v>506.77000000000004</v>
      </c>
      <c r="E1082" s="8">
        <v>85.600000000000009</v>
      </c>
      <c r="F1082" s="8">
        <v>501.96</v>
      </c>
      <c r="G1082" s="8">
        <v>1133.04</v>
      </c>
      <c r="H1082" s="8">
        <f>+'Current &amp; Proposed Revenues'!D1082*1.08+'Current &amp; Proposed Revenues'!F1082*8.54</f>
        <v>694.06</v>
      </c>
      <c r="I1082" s="8">
        <f>(+'Current &amp; Proposed Revenues'!D1082*0.79+'Current &amp; Proposed Revenues'!F1082*2.14+'Current Revenues &amp; Distribution'!C1082+'Current Revenues &amp; Distribution'!E1082)*0.8</f>
        <v>351.18400000000003</v>
      </c>
      <c r="J1082" s="8">
        <f>(+'Current &amp; Proposed Revenues'!D1082*0.79+'Current &amp; Proposed Revenues'!F1082*2.14+'Current Revenues &amp; Distribution'!C1082+'Current Revenues &amp; Distribution'!E1082)*0.2</f>
        <v>87.796000000000006</v>
      </c>
      <c r="K1082" s="8">
        <f t="shared" si="67"/>
        <v>1133.04</v>
      </c>
    </row>
    <row r="1083" spans="1:11" outlineLevel="2" x14ac:dyDescent="0.25">
      <c r="A1083" s="1" t="s">
        <v>939</v>
      </c>
      <c r="B1083" s="1" t="s">
        <v>944</v>
      </c>
      <c r="C1083" s="8">
        <v>76.63000000000001</v>
      </c>
      <c r="D1083" s="8">
        <v>1441.1155000000001</v>
      </c>
      <c r="E1083" s="8">
        <v>0</v>
      </c>
      <c r="F1083" s="8">
        <v>1708.8</v>
      </c>
      <c r="G1083" s="8">
        <v>3226.5455000000002</v>
      </c>
      <c r="H1083" s="8">
        <f>+'Current &amp; Proposed Revenues'!D1083*1.08+'Current &amp; Proposed Revenues'!F1083*8.54</f>
        <v>2198.7019999999998</v>
      </c>
      <c r="I1083" s="8">
        <f>(+'Current &amp; Proposed Revenues'!D1083*0.79+'Current &amp; Proposed Revenues'!F1083*2.14+'Current Revenues &amp; Distribution'!C1083+'Current Revenues &amp; Distribution'!E1083)*0.8</f>
        <v>822.27480000000014</v>
      </c>
      <c r="J1083" s="8">
        <f>(+'Current &amp; Proposed Revenues'!D1083*0.79+'Current &amp; Proposed Revenues'!F1083*2.14+'Current Revenues &amp; Distribution'!C1083+'Current Revenues &amp; Distribution'!E1083)*0.2</f>
        <v>205.56870000000004</v>
      </c>
      <c r="K1083" s="8">
        <f t="shared" si="67"/>
        <v>3226.5455000000002</v>
      </c>
    </row>
    <row r="1084" spans="1:11" outlineLevel="2" x14ac:dyDescent="0.25">
      <c r="A1084" s="1" t="s">
        <v>939</v>
      </c>
      <c r="B1084" s="1" t="s">
        <v>399</v>
      </c>
      <c r="C1084" s="8">
        <v>130.65020000000001</v>
      </c>
      <c r="D1084" s="8">
        <v>1242.3905999999999</v>
      </c>
      <c r="E1084" s="8">
        <v>0</v>
      </c>
      <c r="F1084" s="8">
        <v>5436.12</v>
      </c>
      <c r="G1084" s="8">
        <v>6809.1607999999997</v>
      </c>
      <c r="H1084" s="8">
        <f>+'Current &amp; Proposed Revenues'!D1084*1.08+'Current &amp; Proposed Revenues'!F1084*8.54</f>
        <v>5064.3903999999993</v>
      </c>
      <c r="I1084" s="8">
        <f>(+'Current &amp; Proposed Revenues'!D1084*0.79+'Current &amp; Proposed Revenues'!F1084*2.14+'Current Revenues &amp; Distribution'!C1084+'Current Revenues &amp; Distribution'!E1084)*0.8</f>
        <v>1395.8163199999999</v>
      </c>
      <c r="J1084" s="8">
        <f>(+'Current &amp; Proposed Revenues'!D1084*0.79+'Current &amp; Proposed Revenues'!F1084*2.14+'Current Revenues &amp; Distribution'!C1084+'Current Revenues &amp; Distribution'!E1084)*0.2</f>
        <v>348.95407999999998</v>
      </c>
      <c r="K1084" s="8">
        <f t="shared" ref="K1084:K1150" si="71">SUM(H1084:J1084)</f>
        <v>6809.1607999999997</v>
      </c>
    </row>
    <row r="1085" spans="1:11" outlineLevel="2" x14ac:dyDescent="0.25">
      <c r="A1085" s="1" t="s">
        <v>939</v>
      </c>
      <c r="B1085" s="1" t="s">
        <v>945</v>
      </c>
      <c r="C1085" s="8">
        <v>80.58</v>
      </c>
      <c r="D1085" s="8">
        <v>1071.5848000000001</v>
      </c>
      <c r="E1085" s="8">
        <v>74.900000000000006</v>
      </c>
      <c r="F1085" s="8">
        <v>2178.7199999999998</v>
      </c>
      <c r="G1085" s="8">
        <v>3405.7847999999999</v>
      </c>
      <c r="H1085" s="8">
        <f>+'Current &amp; Proposed Revenues'!D1085*1.08+'Current &amp; Proposed Revenues'!F1085*8.54</f>
        <v>2361.0432000000001</v>
      </c>
      <c r="I1085" s="8">
        <f>(+'Current &amp; Proposed Revenues'!D1085*0.79+'Current &amp; Proposed Revenues'!F1085*2.14+'Current Revenues &amp; Distribution'!C1085+'Current Revenues &amp; Distribution'!E1085)*0.8</f>
        <v>835.7932800000001</v>
      </c>
      <c r="J1085" s="8">
        <f>(+'Current &amp; Proposed Revenues'!D1085*0.79+'Current &amp; Proposed Revenues'!F1085*2.14+'Current Revenues &amp; Distribution'!C1085+'Current Revenues &amp; Distribution'!E1085)*0.2</f>
        <v>208.94832000000002</v>
      </c>
      <c r="K1085" s="8">
        <f t="shared" si="71"/>
        <v>3405.7847999999999</v>
      </c>
    </row>
    <row r="1086" spans="1:11" outlineLevel="2" x14ac:dyDescent="0.25">
      <c r="A1086" s="1" t="s">
        <v>939</v>
      </c>
      <c r="B1086" s="1" t="s">
        <v>946</v>
      </c>
      <c r="C1086" s="8">
        <v>0</v>
      </c>
      <c r="D1086" s="8">
        <v>203.83</v>
      </c>
      <c r="E1086" s="8">
        <v>0</v>
      </c>
      <c r="F1086" s="8">
        <v>459.24</v>
      </c>
      <c r="G1086" s="8">
        <v>663.07</v>
      </c>
      <c r="H1086" s="8">
        <f>+'Current &amp; Proposed Revenues'!D1086*1.08+'Current &amp; Proposed Revenues'!F1086*8.54</f>
        <v>484.94</v>
      </c>
      <c r="I1086" s="8">
        <f>(+'Current &amp; Proposed Revenues'!D1086*0.79+'Current &amp; Proposed Revenues'!F1086*2.14+'Current Revenues &amp; Distribution'!C1086+'Current Revenues &amp; Distribution'!E1086)*0.8</f>
        <v>142.50399999999999</v>
      </c>
      <c r="J1086" s="8">
        <f>(+'Current &amp; Proposed Revenues'!D1086*0.79+'Current &amp; Proposed Revenues'!F1086*2.14+'Current Revenues &amp; Distribution'!C1086+'Current Revenues &amp; Distribution'!E1086)*0.2</f>
        <v>35.625999999999998</v>
      </c>
      <c r="K1086" s="8">
        <f t="shared" si="71"/>
        <v>663.06999999999994</v>
      </c>
    </row>
    <row r="1087" spans="1:11" outlineLevel="2" x14ac:dyDescent="0.25">
      <c r="A1087" s="1" t="s">
        <v>939</v>
      </c>
      <c r="B1087" s="1" t="s">
        <v>947</v>
      </c>
      <c r="C1087" s="8">
        <v>13.43</v>
      </c>
      <c r="D1087" s="8">
        <v>312.73880000000003</v>
      </c>
      <c r="E1087" s="8">
        <v>0</v>
      </c>
      <c r="F1087" s="8">
        <v>0</v>
      </c>
      <c r="G1087" s="8">
        <v>326.16880000000003</v>
      </c>
      <c r="H1087" s="8">
        <f>+'Current &amp; Proposed Revenues'!D1087*1.08+'Current &amp; Proposed Revenues'!F1087*8.54</f>
        <v>180.61920000000003</v>
      </c>
      <c r="I1087" s="8">
        <f>(+'Current &amp; Proposed Revenues'!D1087*0.79+'Current &amp; Proposed Revenues'!F1087*2.14+'Current Revenues &amp; Distribution'!C1087+'Current Revenues &amp; Distribution'!E1087)*0.8</f>
        <v>116.43968000000002</v>
      </c>
      <c r="J1087" s="8">
        <f>(+'Current &amp; Proposed Revenues'!D1087*0.79+'Current &amp; Proposed Revenues'!F1087*2.14+'Current Revenues &amp; Distribution'!C1087+'Current Revenues &amp; Distribution'!E1087)*0.2</f>
        <v>29.109920000000006</v>
      </c>
      <c r="K1087" s="8">
        <f t="shared" si="71"/>
        <v>326.16880000000003</v>
      </c>
    </row>
    <row r="1088" spans="1:11" outlineLevel="2" x14ac:dyDescent="0.25">
      <c r="A1088" s="1" t="s">
        <v>939</v>
      </c>
      <c r="B1088" s="1" t="s">
        <v>948</v>
      </c>
      <c r="C1088" s="8">
        <v>71.100000000000009</v>
      </c>
      <c r="D1088" s="8">
        <v>1092.0800000000002</v>
      </c>
      <c r="E1088" s="8">
        <v>0</v>
      </c>
      <c r="F1088" s="8">
        <v>822.36</v>
      </c>
      <c r="G1088" s="8">
        <v>1985.54</v>
      </c>
      <c r="H1088" s="8">
        <f>+'Current &amp; Proposed Revenues'!D1088*1.08+'Current &amp; Proposed Revenues'!F1088*8.54</f>
        <v>1288.3</v>
      </c>
      <c r="I1088" s="8">
        <f>(+'Current &amp; Proposed Revenues'!D1088*0.79+'Current &amp; Proposed Revenues'!F1088*2.14+'Current Revenues &amp; Distribution'!C1088+'Current Revenues &amp; Distribution'!E1088)*0.8</f>
        <v>557.79200000000003</v>
      </c>
      <c r="J1088" s="8">
        <f>(+'Current &amp; Proposed Revenues'!D1088*0.79+'Current &amp; Proposed Revenues'!F1088*2.14+'Current Revenues &amp; Distribution'!C1088+'Current Revenues &amp; Distribution'!E1088)*0.2</f>
        <v>139.44800000000001</v>
      </c>
      <c r="K1088" s="8">
        <f t="shared" si="71"/>
        <v>1985.5400000000002</v>
      </c>
    </row>
    <row r="1089" spans="1:11" outlineLevel="2" x14ac:dyDescent="0.25">
      <c r="A1089" s="1" t="s">
        <v>939</v>
      </c>
      <c r="B1089" s="1" t="s">
        <v>380</v>
      </c>
      <c r="C1089" s="8">
        <v>19.75</v>
      </c>
      <c r="D1089" s="8">
        <v>166.43</v>
      </c>
      <c r="E1089" s="8">
        <v>0</v>
      </c>
      <c r="F1089" s="8">
        <v>0</v>
      </c>
      <c r="G1089" s="8">
        <v>186.18</v>
      </c>
      <c r="H1089" s="8">
        <f>+'Current &amp; Proposed Revenues'!D1089*1.08+'Current &amp; Proposed Revenues'!F1089*8.54</f>
        <v>96.12</v>
      </c>
      <c r="I1089" s="8">
        <f>(+'Current &amp; Proposed Revenues'!D1089*0.79+'Current &amp; Proposed Revenues'!F1089*2.14+'Current Revenues &amp; Distribution'!C1089+'Current Revenues &amp; Distribution'!E1089)*0.8</f>
        <v>72.048000000000002</v>
      </c>
      <c r="J1089" s="8">
        <f>(+'Current &amp; Proposed Revenues'!D1089*0.79+'Current &amp; Proposed Revenues'!F1089*2.14+'Current Revenues &amp; Distribution'!C1089+'Current Revenues &amp; Distribution'!E1089)*0.2</f>
        <v>18.012</v>
      </c>
      <c r="K1089" s="8">
        <f t="shared" si="71"/>
        <v>186.18</v>
      </c>
    </row>
    <row r="1090" spans="1:11" outlineLevel="2" x14ac:dyDescent="0.25">
      <c r="A1090" s="1" t="s">
        <v>939</v>
      </c>
      <c r="B1090" s="1" t="s">
        <v>949</v>
      </c>
      <c r="C1090" s="8">
        <v>46.215000000000003</v>
      </c>
      <c r="D1090" s="8">
        <v>74.800000000000011</v>
      </c>
      <c r="E1090" s="8">
        <v>0</v>
      </c>
      <c r="F1090" s="8">
        <v>320.39999999999998</v>
      </c>
      <c r="G1090" s="8">
        <v>441.41499999999996</v>
      </c>
      <c r="H1090" s="8">
        <f>+'Current &amp; Proposed Revenues'!D1090*1.08+'Current &amp; Proposed Revenues'!F1090*8.54</f>
        <v>299.39999999999998</v>
      </c>
      <c r="I1090" s="8">
        <f>(+'Current &amp; Proposed Revenues'!D1090*0.79+'Current &amp; Proposed Revenues'!F1090*2.14+'Current Revenues &amp; Distribution'!C1090+'Current Revenues &amp; Distribution'!E1090)*0.8</f>
        <v>113.61200000000002</v>
      </c>
      <c r="J1090" s="8">
        <f>(+'Current &amp; Proposed Revenues'!D1090*0.79+'Current &amp; Proposed Revenues'!F1090*2.14+'Current Revenues &amp; Distribution'!C1090+'Current Revenues &amp; Distribution'!E1090)*0.2</f>
        <v>28.403000000000006</v>
      </c>
      <c r="K1090" s="8">
        <f t="shared" si="71"/>
        <v>441.41500000000002</v>
      </c>
    </row>
    <row r="1091" spans="1:11" outlineLevel="2" x14ac:dyDescent="0.25">
      <c r="A1091" s="1" t="s">
        <v>939</v>
      </c>
      <c r="B1091" s="1" t="s">
        <v>950</v>
      </c>
      <c r="C1091" s="8">
        <v>61.620000000000005</v>
      </c>
      <c r="D1091" s="8">
        <v>366.52000000000004</v>
      </c>
      <c r="E1091" s="8">
        <v>0</v>
      </c>
      <c r="F1091" s="8">
        <v>1335</v>
      </c>
      <c r="G1091" s="8">
        <v>1763.14</v>
      </c>
      <c r="H1091" s="8">
        <f>+'Current &amp; Proposed Revenues'!D1091*1.08+'Current &amp; Proposed Revenues'!F1091*8.54</f>
        <v>1279.18</v>
      </c>
      <c r="I1091" s="8">
        <f>(+'Current &amp; Proposed Revenues'!D1091*0.79+'Current &amp; Proposed Revenues'!F1091*2.14+'Current Revenues &amp; Distribution'!C1091+'Current Revenues &amp; Distribution'!E1091)*0.8</f>
        <v>387.16800000000006</v>
      </c>
      <c r="J1091" s="8">
        <f>(+'Current &amp; Proposed Revenues'!D1091*0.79+'Current &amp; Proposed Revenues'!F1091*2.14+'Current Revenues &amp; Distribution'!C1091+'Current Revenues &amp; Distribution'!E1091)*0.2</f>
        <v>96.792000000000016</v>
      </c>
      <c r="K1091" s="8">
        <f t="shared" si="71"/>
        <v>1763.14</v>
      </c>
    </row>
    <row r="1092" spans="1:11" outlineLevel="2" x14ac:dyDescent="0.25">
      <c r="A1092" s="1" t="s">
        <v>939</v>
      </c>
      <c r="B1092" s="1" t="s">
        <v>951</v>
      </c>
      <c r="C1092" s="8">
        <v>242.34040000000002</v>
      </c>
      <c r="D1092" s="8">
        <v>1537.7196999999999</v>
      </c>
      <c r="E1092" s="8">
        <v>252.90520000000004</v>
      </c>
      <c r="F1092" s="8">
        <v>4624.4399999999996</v>
      </c>
      <c r="G1092" s="8">
        <v>6657.4052999999994</v>
      </c>
      <c r="H1092" s="8">
        <f>+'Current &amp; Proposed Revenues'!D1092*1.08+'Current &amp; Proposed Revenues'!F1092*8.54</f>
        <v>4585.9147999999996</v>
      </c>
      <c r="I1092" s="8">
        <f>(+'Current &amp; Proposed Revenues'!D1092*0.79+'Current &amp; Proposed Revenues'!F1092*2.14+'Current Revenues &amp; Distribution'!C1092+'Current Revenues &amp; Distribution'!E1092)*0.8</f>
        <v>1657.1924000000004</v>
      </c>
      <c r="J1092" s="8">
        <f>(+'Current &amp; Proposed Revenues'!D1092*0.79+'Current &amp; Proposed Revenues'!F1092*2.14+'Current Revenues &amp; Distribution'!C1092+'Current Revenues &amp; Distribution'!E1092)*0.2</f>
        <v>414.29810000000009</v>
      </c>
      <c r="K1092" s="8">
        <f t="shared" si="71"/>
        <v>6657.4053000000004</v>
      </c>
    </row>
    <row r="1093" spans="1:11" outlineLevel="2" x14ac:dyDescent="0.25">
      <c r="A1093" s="1" t="s">
        <v>939</v>
      </c>
      <c r="B1093" s="1" t="s">
        <v>952</v>
      </c>
      <c r="C1093" s="8">
        <v>0</v>
      </c>
      <c r="D1093" s="8">
        <v>0</v>
      </c>
      <c r="E1093" s="8">
        <v>0</v>
      </c>
      <c r="F1093" s="8">
        <v>234.95999999999998</v>
      </c>
      <c r="G1093" s="8">
        <v>234.95999999999998</v>
      </c>
      <c r="H1093" s="8">
        <f>+'Current &amp; Proposed Revenues'!D1093*1.08+'Current &amp; Proposed Revenues'!F1093*8.54</f>
        <v>187.88</v>
      </c>
      <c r="I1093" s="8">
        <f>(+'Current &amp; Proposed Revenues'!D1093*0.79+'Current &amp; Proposed Revenues'!F1093*2.14+'Current Revenues &amp; Distribution'!C1093+'Current Revenues &amp; Distribution'!E1093)*0.8</f>
        <v>37.664000000000009</v>
      </c>
      <c r="J1093" s="8">
        <f>(+'Current &amp; Proposed Revenues'!D1093*0.79+'Current &amp; Proposed Revenues'!F1093*2.14+'Current Revenues &amp; Distribution'!C1093+'Current Revenues &amp; Distribution'!E1093)*0.2</f>
        <v>9.4160000000000021</v>
      </c>
      <c r="K1093" s="8">
        <f t="shared" si="71"/>
        <v>234.96</v>
      </c>
    </row>
    <row r="1094" spans="1:11" outlineLevel="2" x14ac:dyDescent="0.25">
      <c r="A1094" s="1" t="s">
        <v>939</v>
      </c>
      <c r="B1094" s="1" t="s">
        <v>287</v>
      </c>
      <c r="C1094" s="8">
        <v>101.12</v>
      </c>
      <c r="D1094" s="8">
        <v>658.6327</v>
      </c>
      <c r="E1094" s="8">
        <v>124.12</v>
      </c>
      <c r="F1094" s="8">
        <v>1804.9199999999998</v>
      </c>
      <c r="G1094" s="8">
        <v>2688.7927</v>
      </c>
      <c r="H1094" s="8">
        <f>+'Current &amp; Proposed Revenues'!D1094*1.08+'Current &amp; Proposed Revenues'!F1094*8.54</f>
        <v>1823.6467999999998</v>
      </c>
      <c r="I1094" s="8">
        <f>(+'Current &amp; Proposed Revenues'!D1094*0.79+'Current &amp; Proposed Revenues'!F1094*2.14+'Current Revenues &amp; Distribution'!C1094+'Current Revenues &amp; Distribution'!E1094)*0.8</f>
        <v>692.11671999999999</v>
      </c>
      <c r="J1094" s="8">
        <f>(+'Current &amp; Proposed Revenues'!D1094*0.79+'Current &amp; Proposed Revenues'!F1094*2.14+'Current Revenues &amp; Distribution'!C1094+'Current Revenues &amp; Distribution'!E1094)*0.2</f>
        <v>173.02918</v>
      </c>
      <c r="K1094" s="8">
        <f t="shared" si="71"/>
        <v>2688.7926999999995</v>
      </c>
    </row>
    <row r="1095" spans="1:11" outlineLevel="2" x14ac:dyDescent="0.25">
      <c r="A1095" s="1" t="s">
        <v>939</v>
      </c>
      <c r="B1095" s="1" t="s">
        <v>953</v>
      </c>
      <c r="C1095" s="8">
        <v>123.10570000000001</v>
      </c>
      <c r="D1095" s="8">
        <v>834.0200000000001</v>
      </c>
      <c r="E1095" s="8">
        <v>0</v>
      </c>
      <c r="F1095" s="8">
        <v>0</v>
      </c>
      <c r="G1095" s="8">
        <v>957.12570000000005</v>
      </c>
      <c r="H1095" s="8">
        <f>+'Current &amp; Proposed Revenues'!D1095*1.08+'Current &amp; Proposed Revenues'!F1095*8.54</f>
        <v>481.68</v>
      </c>
      <c r="I1095" s="8">
        <f>(+'Current &amp; Proposed Revenues'!D1095*0.79+'Current &amp; Proposed Revenues'!F1095*2.14+'Current Revenues &amp; Distribution'!C1095+'Current Revenues &amp; Distribution'!E1095)*0.8</f>
        <v>380.35656000000006</v>
      </c>
      <c r="J1095" s="8">
        <f>(+'Current &amp; Proposed Revenues'!D1095*0.79+'Current &amp; Proposed Revenues'!F1095*2.14+'Current Revenues &amp; Distribution'!C1095+'Current Revenues &amp; Distribution'!E1095)*0.2</f>
        <v>95.089140000000015</v>
      </c>
      <c r="K1095" s="8">
        <f t="shared" si="71"/>
        <v>957.12570000000005</v>
      </c>
    </row>
    <row r="1096" spans="1:11" outlineLevel="2" x14ac:dyDescent="0.25">
      <c r="A1096" s="1" t="s">
        <v>939</v>
      </c>
      <c r="B1096" s="1" t="s">
        <v>368</v>
      </c>
      <c r="C1096" s="8">
        <v>66.36</v>
      </c>
      <c r="D1096" s="8">
        <v>986.89250000000004</v>
      </c>
      <c r="E1096" s="8">
        <v>0</v>
      </c>
      <c r="F1096" s="8">
        <v>448.56</v>
      </c>
      <c r="G1096" s="8">
        <v>1501.8125</v>
      </c>
      <c r="H1096" s="8">
        <f>+'Current &amp; Proposed Revenues'!D1096*1.08+'Current &amp; Proposed Revenues'!F1096*8.54</f>
        <v>928.65</v>
      </c>
      <c r="I1096" s="8">
        <f>(+'Current &amp; Proposed Revenues'!D1096*0.79+'Current &amp; Proposed Revenues'!F1096*2.14+'Current Revenues &amp; Distribution'!C1096+'Current Revenues &amp; Distribution'!E1096)*0.8</f>
        <v>458.53000000000003</v>
      </c>
      <c r="J1096" s="8">
        <f>(+'Current &amp; Proposed Revenues'!D1096*0.79+'Current &amp; Proposed Revenues'!F1096*2.14+'Current Revenues &amp; Distribution'!C1096+'Current Revenues &amp; Distribution'!E1096)*0.2</f>
        <v>114.63250000000001</v>
      </c>
      <c r="K1096" s="8">
        <f t="shared" si="71"/>
        <v>1501.8125</v>
      </c>
    </row>
    <row r="1097" spans="1:11" outlineLevel="2" x14ac:dyDescent="0.25">
      <c r="A1097" s="1" t="s">
        <v>939</v>
      </c>
      <c r="B1097" s="1" t="s">
        <v>954</v>
      </c>
      <c r="C1097" s="8">
        <v>181.66050000000001</v>
      </c>
      <c r="D1097" s="8">
        <v>412.14800000000002</v>
      </c>
      <c r="E1097" s="8">
        <v>36.380000000000003</v>
      </c>
      <c r="F1097" s="8">
        <v>2321.7251999999999</v>
      </c>
      <c r="G1097" s="8">
        <v>2951.9137000000001</v>
      </c>
      <c r="H1097" s="8">
        <f>+'Current &amp; Proposed Revenues'!D1097*1.08+'Current &amp; Proposed Revenues'!F1097*8.54</f>
        <v>2094.5425999999998</v>
      </c>
      <c r="I1097" s="8">
        <f>(+'Current &amp; Proposed Revenues'!D1097*0.79+'Current &amp; Proposed Revenues'!F1097*2.14+'Current Revenues &amp; Distribution'!C1097+'Current Revenues &amp; Distribution'!E1097)*0.8</f>
        <v>685.89688000000001</v>
      </c>
      <c r="J1097" s="8">
        <f>(+'Current &amp; Proposed Revenues'!D1097*0.79+'Current &amp; Proposed Revenues'!F1097*2.14+'Current Revenues &amp; Distribution'!C1097+'Current Revenues &amp; Distribution'!E1097)*0.2</f>
        <v>171.47422</v>
      </c>
      <c r="K1097" s="8">
        <f t="shared" si="71"/>
        <v>2951.9137000000001</v>
      </c>
    </row>
    <row r="1098" spans="1:11" outlineLevel="2" x14ac:dyDescent="0.25">
      <c r="A1098" s="1" t="s">
        <v>939</v>
      </c>
      <c r="B1098" s="1" t="s">
        <v>955</v>
      </c>
      <c r="C1098" s="8">
        <v>23.700000000000003</v>
      </c>
      <c r="D1098" s="8">
        <v>0</v>
      </c>
      <c r="E1098" s="8">
        <v>0</v>
      </c>
      <c r="F1098" s="8">
        <v>458.22539999999998</v>
      </c>
      <c r="G1098" s="8">
        <v>481.92539999999997</v>
      </c>
      <c r="H1098" s="8">
        <f>+'Current &amp; Proposed Revenues'!D1098*1.08+'Current &amp; Proposed Revenues'!F1098*8.54</f>
        <v>366.40869999999995</v>
      </c>
      <c r="I1098" s="8">
        <f>(+'Current &amp; Proposed Revenues'!D1098*0.79+'Current &amp; Proposed Revenues'!F1098*2.14+'Current Revenues &amp; Distribution'!C1098+'Current Revenues &amp; Distribution'!E1098)*0.8</f>
        <v>92.413360000000011</v>
      </c>
      <c r="J1098" s="8">
        <f>(+'Current &amp; Proposed Revenues'!D1098*0.79+'Current &amp; Proposed Revenues'!F1098*2.14+'Current Revenues &amp; Distribution'!C1098+'Current Revenues &amp; Distribution'!E1098)*0.2</f>
        <v>23.103340000000003</v>
      </c>
      <c r="K1098" s="8">
        <f t="shared" si="71"/>
        <v>481.92539999999997</v>
      </c>
    </row>
    <row r="1099" spans="1:11" outlineLevel="2" x14ac:dyDescent="0.25">
      <c r="A1099" s="1" t="s">
        <v>939</v>
      </c>
      <c r="B1099" s="1" t="s">
        <v>956</v>
      </c>
      <c r="C1099" s="8">
        <v>84.008600000000001</v>
      </c>
      <c r="D1099" s="8">
        <v>1080.8787</v>
      </c>
      <c r="E1099" s="8">
        <v>0</v>
      </c>
      <c r="F1099" s="8">
        <v>1537.92</v>
      </c>
      <c r="G1099" s="8">
        <v>2702.8072999999999</v>
      </c>
      <c r="H1099" s="8">
        <f>+'Current &amp; Proposed Revenues'!D1099*1.08+'Current &amp; Proposed Revenues'!F1099*8.54</f>
        <v>1854.0107999999998</v>
      </c>
      <c r="I1099" s="8">
        <f>(+'Current &amp; Proposed Revenues'!D1099*0.79+'Current &amp; Proposed Revenues'!F1099*2.14+'Current Revenues &amp; Distribution'!C1099+'Current Revenues &amp; Distribution'!E1099)*0.8</f>
        <v>679.0372000000001</v>
      </c>
      <c r="J1099" s="8">
        <f>(+'Current &amp; Proposed Revenues'!D1099*0.79+'Current &amp; Proposed Revenues'!F1099*2.14+'Current Revenues &amp; Distribution'!C1099+'Current Revenues &amp; Distribution'!E1099)*0.2</f>
        <v>169.75930000000002</v>
      </c>
      <c r="K1099" s="8">
        <f t="shared" si="71"/>
        <v>2702.8072999999999</v>
      </c>
    </row>
    <row r="1100" spans="1:11" outlineLevel="2" x14ac:dyDescent="0.25">
      <c r="A1100" s="1" t="s">
        <v>939</v>
      </c>
      <c r="B1100" s="1" t="s">
        <v>957</v>
      </c>
      <c r="C1100" s="8">
        <v>23.700000000000003</v>
      </c>
      <c r="D1100" s="8">
        <v>214.11500000000001</v>
      </c>
      <c r="E1100" s="8">
        <v>64.2</v>
      </c>
      <c r="F1100" s="8">
        <v>662.16</v>
      </c>
      <c r="G1100" s="8">
        <v>964.17499999999995</v>
      </c>
      <c r="H1100" s="8">
        <f>+'Current &amp; Proposed Revenues'!D1100*1.08+'Current &amp; Proposed Revenues'!F1100*8.54</f>
        <v>653.13999999999987</v>
      </c>
      <c r="I1100" s="8">
        <f>(+'Current &amp; Proposed Revenues'!D1100*0.79+'Current &amp; Proposed Revenues'!F1100*2.14+'Current Revenues &amp; Distribution'!C1100+'Current Revenues &amp; Distribution'!E1100)*0.8</f>
        <v>248.82799999999997</v>
      </c>
      <c r="J1100" s="8">
        <f>(+'Current &amp; Proposed Revenues'!D1100*0.79+'Current &amp; Proposed Revenues'!F1100*2.14+'Current Revenues &amp; Distribution'!C1100+'Current Revenues &amp; Distribution'!E1100)*0.2</f>
        <v>62.206999999999994</v>
      </c>
      <c r="K1100" s="8">
        <f t="shared" si="71"/>
        <v>964.17499999999984</v>
      </c>
    </row>
    <row r="1101" spans="1:11" outlineLevel="2" x14ac:dyDescent="0.25">
      <c r="A1101" s="1" t="s">
        <v>939</v>
      </c>
      <c r="B1101" s="1" t="s">
        <v>958</v>
      </c>
      <c r="C1101" s="8">
        <v>10.27</v>
      </c>
      <c r="D1101" s="8">
        <v>0</v>
      </c>
      <c r="E1101" s="8">
        <v>0</v>
      </c>
      <c r="F1101" s="8">
        <v>149.51999999999998</v>
      </c>
      <c r="G1101" s="8">
        <v>159.79</v>
      </c>
      <c r="H1101" s="8">
        <f>+'Current &amp; Proposed Revenues'!D1101*1.08+'Current &amp; Proposed Revenues'!F1101*8.54</f>
        <v>119.55999999999999</v>
      </c>
      <c r="I1101" s="8">
        <f>(+'Current &amp; Proposed Revenues'!D1101*0.79+'Current &amp; Proposed Revenues'!F1101*2.14+'Current Revenues &amp; Distribution'!C1101+'Current Revenues &amp; Distribution'!E1101)*0.8</f>
        <v>32.184000000000005</v>
      </c>
      <c r="J1101" s="8">
        <f>(+'Current &amp; Proposed Revenues'!D1101*0.79+'Current &amp; Proposed Revenues'!F1101*2.14+'Current Revenues &amp; Distribution'!C1101+'Current Revenues &amp; Distribution'!E1101)*0.2</f>
        <v>8.0460000000000012</v>
      </c>
      <c r="K1101" s="8">
        <f t="shared" si="71"/>
        <v>159.79</v>
      </c>
    </row>
    <row r="1102" spans="1:11" outlineLevel="1" x14ac:dyDescent="0.25">
      <c r="A1102" s="23" t="s">
        <v>1218</v>
      </c>
      <c r="B1102" s="22"/>
      <c r="C1102" s="8">
        <f t="shared" ref="C1102:K1102" si="72">SUBTOTAL(9,C1078:C1101)</f>
        <v>1932.0398000000002</v>
      </c>
      <c r="D1102" s="8">
        <f t="shared" si="72"/>
        <v>15844.921399999997</v>
      </c>
      <c r="E1102" s="8">
        <f t="shared" si="72"/>
        <v>747.24520000000007</v>
      </c>
      <c r="F1102" s="8">
        <f t="shared" si="72"/>
        <v>37689.826800000003</v>
      </c>
      <c r="G1102" s="8">
        <f t="shared" si="72"/>
        <v>56214.033199999998</v>
      </c>
      <c r="H1102" s="8">
        <f t="shared" si="72"/>
        <v>39288.822999999989</v>
      </c>
      <c r="I1102" s="8">
        <f t="shared" si="72"/>
        <v>13540.168160000003</v>
      </c>
      <c r="J1102" s="8">
        <f t="shared" si="72"/>
        <v>3385.0420400000007</v>
      </c>
      <c r="K1102" s="8">
        <f t="shared" si="72"/>
        <v>56214.033199999998</v>
      </c>
    </row>
    <row r="1103" spans="1:11" outlineLevel="2" x14ac:dyDescent="0.25">
      <c r="A1103" s="1" t="s">
        <v>959</v>
      </c>
      <c r="B1103" s="1" t="s">
        <v>960</v>
      </c>
      <c r="C1103" s="8">
        <v>0</v>
      </c>
      <c r="D1103" s="8">
        <v>0</v>
      </c>
      <c r="E1103" s="8">
        <v>0</v>
      </c>
      <c r="F1103" s="8">
        <v>170.88</v>
      </c>
      <c r="G1103" s="8">
        <v>170.88</v>
      </c>
      <c r="H1103" s="8">
        <f>+'Current &amp; Proposed Revenues'!D1103*1.08+'Current &amp; Proposed Revenues'!F1103*8.54</f>
        <v>136.63999999999999</v>
      </c>
      <c r="I1103" s="8">
        <f>(+'Current &amp; Proposed Revenues'!D1103*0.79+'Current &amp; Proposed Revenues'!F1103*2.14+'Current Revenues &amp; Distribution'!C1103+'Current Revenues &amp; Distribution'!E1103)*0.8</f>
        <v>27.392000000000003</v>
      </c>
      <c r="J1103" s="8">
        <f>(+'Current &amp; Proposed Revenues'!D1103*0.79+'Current &amp; Proposed Revenues'!F1103*2.14+'Current Revenues &amp; Distribution'!C1103+'Current Revenues &amp; Distribution'!E1103)*0.2</f>
        <v>6.8480000000000008</v>
      </c>
      <c r="K1103" s="8">
        <f t="shared" si="71"/>
        <v>170.88</v>
      </c>
    </row>
    <row r="1104" spans="1:11" outlineLevel="2" x14ac:dyDescent="0.25">
      <c r="A1104" s="1" t="s">
        <v>959</v>
      </c>
      <c r="B1104" s="1" t="s">
        <v>961</v>
      </c>
      <c r="C1104" s="8">
        <v>0</v>
      </c>
      <c r="D1104" s="8">
        <v>1191.2647999999999</v>
      </c>
      <c r="E1104" s="8">
        <v>0</v>
      </c>
      <c r="F1104" s="8">
        <v>3533.6916000000001</v>
      </c>
      <c r="G1104" s="8">
        <v>4724.9564</v>
      </c>
      <c r="H1104" s="8">
        <f>+'Current &amp; Proposed Revenues'!D1104*1.08+'Current &amp; Proposed Revenues'!F1104*8.54</f>
        <v>3513.6329999999998</v>
      </c>
      <c r="I1104" s="8">
        <f>(+'Current &amp; Proposed Revenues'!D1104*0.79+'Current &amp; Proposed Revenues'!F1104*2.14+'Current Revenues &amp; Distribution'!C1104+'Current Revenues &amp; Distribution'!E1104)*0.8</f>
        <v>969.05871999999999</v>
      </c>
      <c r="J1104" s="8">
        <f>(+'Current &amp; Proposed Revenues'!D1104*0.79+'Current &amp; Proposed Revenues'!F1104*2.14+'Current Revenues &amp; Distribution'!C1104+'Current Revenues &amp; Distribution'!E1104)*0.2</f>
        <v>242.26468</v>
      </c>
      <c r="K1104" s="8">
        <f t="shared" si="71"/>
        <v>4724.9564</v>
      </c>
    </row>
    <row r="1105" spans="1:11" outlineLevel="2" x14ac:dyDescent="0.25">
      <c r="A1105" s="1" t="s">
        <v>959</v>
      </c>
      <c r="B1105" s="1" t="s">
        <v>962</v>
      </c>
      <c r="C1105" s="8">
        <v>96.38000000000001</v>
      </c>
      <c r="D1105" s="8">
        <v>7256.7407000000003</v>
      </c>
      <c r="E1105" s="8">
        <v>0</v>
      </c>
      <c r="F1105" s="8">
        <v>23897.995199999998</v>
      </c>
      <c r="G1105" s="8">
        <v>31251.115899999997</v>
      </c>
      <c r="H1105" s="8">
        <f>+'Current &amp; Proposed Revenues'!D1105*1.08+'Current &amp; Proposed Revenues'!F1105*8.54</f>
        <v>23300.504399999998</v>
      </c>
      <c r="I1105" s="8">
        <f>(+'Current &amp; Proposed Revenues'!D1105*0.79+'Current &amp; Proposed Revenues'!F1105*2.14+'Current Revenues &amp; Distribution'!C1105+'Current Revenues &amp; Distribution'!E1105)*0.8</f>
        <v>6360.4892</v>
      </c>
      <c r="J1105" s="8">
        <f>(+'Current &amp; Proposed Revenues'!D1105*0.79+'Current &amp; Proposed Revenues'!F1105*2.14+'Current Revenues &amp; Distribution'!C1105+'Current Revenues &amp; Distribution'!E1105)*0.2</f>
        <v>1590.1223</v>
      </c>
      <c r="K1105" s="8">
        <f t="shared" si="71"/>
        <v>31251.115899999997</v>
      </c>
    </row>
    <row r="1106" spans="1:11" outlineLevel="2" x14ac:dyDescent="0.25">
      <c r="A1106" s="1" t="s">
        <v>959</v>
      </c>
      <c r="B1106" s="1" t="s">
        <v>963</v>
      </c>
      <c r="C1106" s="8">
        <v>0</v>
      </c>
      <c r="D1106" s="8">
        <v>1687.7498000000001</v>
      </c>
      <c r="E1106" s="8">
        <v>162.64000000000001</v>
      </c>
      <c r="F1106" s="8">
        <v>9474.7619999999988</v>
      </c>
      <c r="G1106" s="8">
        <v>11325.1518</v>
      </c>
      <c r="H1106" s="8">
        <f>+'Current &amp; Proposed Revenues'!D1106*1.08+'Current &amp; Proposed Revenues'!F1106*8.54</f>
        <v>8551.0041999999994</v>
      </c>
      <c r="I1106" s="8">
        <f>(+'Current &amp; Proposed Revenues'!D1106*0.79+'Current &amp; Proposed Revenues'!F1106*2.14+'Current Revenues &amp; Distribution'!C1106+'Current Revenues &amp; Distribution'!E1106)*0.8</f>
        <v>2219.31808</v>
      </c>
      <c r="J1106" s="8">
        <f>(+'Current &amp; Proposed Revenues'!D1106*0.79+'Current &amp; Proposed Revenues'!F1106*2.14+'Current Revenues &amp; Distribution'!C1106+'Current Revenues &amp; Distribution'!E1106)*0.2</f>
        <v>554.82952</v>
      </c>
      <c r="K1106" s="8">
        <f t="shared" si="71"/>
        <v>11325.1518</v>
      </c>
    </row>
    <row r="1107" spans="1:11" outlineLevel="2" x14ac:dyDescent="0.25">
      <c r="A1107" s="1" t="s">
        <v>959</v>
      </c>
      <c r="B1107" s="1" t="s">
        <v>964</v>
      </c>
      <c r="C1107" s="8">
        <v>0</v>
      </c>
      <c r="D1107" s="8">
        <v>396.88880000000006</v>
      </c>
      <c r="E1107" s="8">
        <v>0</v>
      </c>
      <c r="F1107" s="8">
        <v>4427.6075999999994</v>
      </c>
      <c r="G1107" s="8">
        <v>4824.4963999999991</v>
      </c>
      <c r="H1107" s="8">
        <f>+'Current &amp; Proposed Revenues'!D1107*1.08+'Current &amp; Proposed Revenues'!F1107*8.54</f>
        <v>3769.6469999999995</v>
      </c>
      <c r="I1107" s="8">
        <f>(+'Current &amp; Proposed Revenues'!D1107*0.79+'Current &amp; Proposed Revenues'!F1107*2.14+'Current Revenues &amp; Distribution'!C1107+'Current Revenues &amp; Distribution'!E1107)*0.8</f>
        <v>843.87952000000007</v>
      </c>
      <c r="J1107" s="8">
        <f>(+'Current &amp; Proposed Revenues'!D1107*0.79+'Current &amp; Proposed Revenues'!F1107*2.14+'Current Revenues &amp; Distribution'!C1107+'Current Revenues &amp; Distribution'!E1107)*0.2</f>
        <v>210.96988000000002</v>
      </c>
      <c r="K1107" s="8">
        <f t="shared" si="71"/>
        <v>4824.4963999999991</v>
      </c>
    </row>
    <row r="1108" spans="1:11" outlineLevel="2" x14ac:dyDescent="0.25">
      <c r="A1108" s="1" t="s">
        <v>959</v>
      </c>
      <c r="B1108" s="1" t="s">
        <v>965</v>
      </c>
      <c r="C1108" s="8">
        <v>40.511200000000002</v>
      </c>
      <c r="D1108" s="8">
        <v>2162.2622999999999</v>
      </c>
      <c r="E1108" s="8">
        <v>0</v>
      </c>
      <c r="F1108" s="8">
        <v>7024.6632</v>
      </c>
      <c r="G1108" s="8">
        <v>9227.4367000000002</v>
      </c>
      <c r="H1108" s="8">
        <f>+'Current &amp; Proposed Revenues'!D1108*1.08+'Current &amp; Proposed Revenues'!F1108*8.54</f>
        <v>6865.8927999999996</v>
      </c>
      <c r="I1108" s="8">
        <f>(+'Current &amp; Proposed Revenues'!D1108*0.79+'Current &amp; Proposed Revenues'!F1108*2.14+'Current Revenues &amp; Distribution'!C1108+'Current Revenues &amp; Distribution'!E1108)*0.8</f>
        <v>1889.2351200000003</v>
      </c>
      <c r="J1108" s="8">
        <f>(+'Current &amp; Proposed Revenues'!D1108*0.79+'Current &amp; Proposed Revenues'!F1108*2.14+'Current Revenues &amp; Distribution'!C1108+'Current Revenues &amp; Distribution'!E1108)*0.2</f>
        <v>472.30878000000007</v>
      </c>
      <c r="K1108" s="8">
        <f t="shared" si="71"/>
        <v>9227.4366999999984</v>
      </c>
    </row>
    <row r="1109" spans="1:11" outlineLevel="2" x14ac:dyDescent="0.25">
      <c r="A1109" s="1" t="s">
        <v>959</v>
      </c>
      <c r="B1109" s="1" t="s">
        <v>966</v>
      </c>
      <c r="C1109" s="8">
        <v>15.8</v>
      </c>
      <c r="D1109" s="8">
        <v>1356.0866000000001</v>
      </c>
      <c r="E1109" s="8">
        <v>0</v>
      </c>
      <c r="F1109" s="8">
        <v>7709.5716000000002</v>
      </c>
      <c r="G1109" s="8">
        <v>9081.4582000000009</v>
      </c>
      <c r="H1109" s="8">
        <f>+'Current &amp; Proposed Revenues'!D1109*1.08+'Current &amp; Proposed Revenues'!F1109*8.54</f>
        <v>6947.9641999999994</v>
      </c>
      <c r="I1109" s="8">
        <f>(+'Current &amp; Proposed Revenues'!D1109*0.79+'Current &amp; Proposed Revenues'!F1109*2.14+'Current Revenues &amp; Distribution'!C1109+'Current Revenues &amp; Distribution'!E1109)*0.8</f>
        <v>1706.7952000000005</v>
      </c>
      <c r="J1109" s="8">
        <f>(+'Current &amp; Proposed Revenues'!D1109*0.79+'Current &amp; Proposed Revenues'!F1109*2.14+'Current Revenues &amp; Distribution'!C1109+'Current Revenues &amp; Distribution'!E1109)*0.2</f>
        <v>426.69880000000012</v>
      </c>
      <c r="K1109" s="8">
        <f t="shared" si="71"/>
        <v>9081.4581999999991</v>
      </c>
    </row>
    <row r="1110" spans="1:11" outlineLevel="2" x14ac:dyDescent="0.25">
      <c r="A1110" s="1" t="s">
        <v>959</v>
      </c>
      <c r="B1110" s="1" t="s">
        <v>506</v>
      </c>
      <c r="C1110" s="8">
        <v>13.43</v>
      </c>
      <c r="D1110" s="8">
        <v>6348.1451000000006</v>
      </c>
      <c r="E1110" s="8">
        <v>0</v>
      </c>
      <c r="F1110" s="8">
        <v>16423.2768</v>
      </c>
      <c r="G1110" s="8">
        <v>22784.851900000001</v>
      </c>
      <c r="H1110" s="8">
        <f>+'Current &amp; Proposed Revenues'!D1110*1.08+'Current &amp; Proposed Revenues'!F1110*8.54</f>
        <v>16798.7788</v>
      </c>
      <c r="I1110" s="8">
        <f>(+'Current &amp; Proposed Revenues'!D1110*0.79+'Current &amp; Proposed Revenues'!F1110*2.14+'Current Revenues &amp; Distribution'!C1110+'Current Revenues &amp; Distribution'!E1110)*0.8</f>
        <v>4788.8584800000017</v>
      </c>
      <c r="J1110" s="8">
        <f>(+'Current &amp; Proposed Revenues'!D1110*0.79+'Current &amp; Proposed Revenues'!F1110*2.14+'Current Revenues &amp; Distribution'!C1110+'Current Revenues &amp; Distribution'!E1110)*0.2</f>
        <v>1197.2146200000004</v>
      </c>
      <c r="K1110" s="8">
        <f t="shared" si="71"/>
        <v>22784.851900000001</v>
      </c>
    </row>
    <row r="1111" spans="1:11" outlineLevel="2" x14ac:dyDescent="0.25">
      <c r="A1111" s="1" t="s">
        <v>959</v>
      </c>
      <c r="B1111" s="1" t="s">
        <v>416</v>
      </c>
      <c r="C1111" s="8">
        <v>63.99</v>
      </c>
      <c r="D1111" s="8">
        <v>5323.7965000000004</v>
      </c>
      <c r="E1111" s="8">
        <v>255.47319999999999</v>
      </c>
      <c r="F1111" s="8">
        <v>14859.55392</v>
      </c>
      <c r="G1111" s="8">
        <v>20502.813620000001</v>
      </c>
      <c r="H1111" s="8">
        <f>+'Current &amp; Proposed Revenues'!D1111*1.08+'Current &amp; Proposed Revenues'!F1111*8.54</f>
        <v>14956.78376</v>
      </c>
      <c r="I1111" s="8">
        <f>(+'Current &amp; Proposed Revenues'!D1111*0.79+'Current &amp; Proposed Revenues'!F1111*2.14+'Current Revenues &amp; Distribution'!C1111+'Current Revenues &amp; Distribution'!E1111)*0.8</f>
        <v>4436.8238880000008</v>
      </c>
      <c r="J1111" s="8">
        <f>(+'Current &amp; Proposed Revenues'!D1111*0.79+'Current &amp; Proposed Revenues'!F1111*2.14+'Current Revenues &amp; Distribution'!C1111+'Current Revenues &amp; Distribution'!E1111)*0.2</f>
        <v>1109.2059720000002</v>
      </c>
      <c r="K1111" s="8">
        <f t="shared" si="71"/>
        <v>20502.813620000001</v>
      </c>
    </row>
    <row r="1112" spans="1:11" outlineLevel="2" x14ac:dyDescent="0.25">
      <c r="A1112" s="1" t="s">
        <v>959</v>
      </c>
      <c r="B1112" s="1" t="s">
        <v>571</v>
      </c>
      <c r="C1112" s="8">
        <v>31.6</v>
      </c>
      <c r="D1112" s="8">
        <v>3284.6680900000001</v>
      </c>
      <c r="E1112" s="8">
        <v>472.94000000000005</v>
      </c>
      <c r="F1112" s="8">
        <v>7215.4080000000004</v>
      </c>
      <c r="G1112" s="8">
        <v>11004.61609</v>
      </c>
      <c r="H1112" s="8">
        <f>+'Current &amp; Proposed Revenues'!D1112*1.08+'Current &amp; Proposed Revenues'!F1112*8.54</f>
        <v>7666.6515600000002</v>
      </c>
      <c r="I1112" s="8">
        <f>(+'Current &amp; Proposed Revenues'!D1112*0.79+'Current &amp; Proposed Revenues'!F1112*2.14+'Current Revenues &amp; Distribution'!C1112+'Current Revenues &amp; Distribution'!E1112)*0.8</f>
        <v>2670.3716240000003</v>
      </c>
      <c r="J1112" s="8">
        <f>(+'Current &amp; Proposed Revenues'!D1112*0.79+'Current &amp; Proposed Revenues'!F1112*2.14+'Current Revenues &amp; Distribution'!C1112+'Current Revenues &amp; Distribution'!E1112)*0.2</f>
        <v>667.59290600000008</v>
      </c>
      <c r="K1112" s="8">
        <f t="shared" si="71"/>
        <v>11004.616090000001</v>
      </c>
    </row>
    <row r="1113" spans="1:11" outlineLevel="2" x14ac:dyDescent="0.25">
      <c r="A1113" s="1" t="s">
        <v>959</v>
      </c>
      <c r="B1113" s="1" t="s">
        <v>967</v>
      </c>
      <c r="C1113" s="8">
        <v>171.23250000000002</v>
      </c>
      <c r="D1113" s="8">
        <v>2903.8108000000002</v>
      </c>
      <c r="E1113" s="8">
        <v>90.372199999999992</v>
      </c>
      <c r="F1113" s="8">
        <v>10582.9722</v>
      </c>
      <c r="G1113" s="8">
        <v>13748.387699999999</v>
      </c>
      <c r="H1113" s="8">
        <f>+'Current &amp; Proposed Revenues'!D1113*1.08+'Current &amp; Proposed Revenues'!F1113*8.54</f>
        <v>10139.481299999998</v>
      </c>
      <c r="I1113" s="8">
        <f>(+'Current &amp; Proposed Revenues'!D1113*0.79+'Current &amp; Proposed Revenues'!F1113*2.14+'Current Revenues &amp; Distribution'!C1113+'Current Revenues &amp; Distribution'!E1113)*0.8</f>
        <v>2887.1251200000002</v>
      </c>
      <c r="J1113" s="8">
        <f>(+'Current &amp; Proposed Revenues'!D1113*0.79+'Current &amp; Proposed Revenues'!F1113*2.14+'Current Revenues &amp; Distribution'!C1113+'Current Revenues &amp; Distribution'!E1113)*0.2</f>
        <v>721.78128000000004</v>
      </c>
      <c r="K1113" s="8">
        <f t="shared" si="71"/>
        <v>13748.387699999997</v>
      </c>
    </row>
    <row r="1114" spans="1:11" outlineLevel="2" x14ac:dyDescent="0.25">
      <c r="A1114" s="1" t="s">
        <v>959</v>
      </c>
      <c r="B1114" s="1" t="s">
        <v>968</v>
      </c>
      <c r="C1114" s="8">
        <v>34.760000000000005</v>
      </c>
      <c r="D1114" s="8">
        <v>2463.3136</v>
      </c>
      <c r="E1114" s="8">
        <v>0</v>
      </c>
      <c r="F1114" s="8">
        <v>4903.7219999999998</v>
      </c>
      <c r="G1114" s="8">
        <v>7401.7955999999995</v>
      </c>
      <c r="H1114" s="8">
        <f>+'Current &amp; Proposed Revenues'!D1114*1.08+'Current &amp; Proposed Revenues'!F1114*8.54</f>
        <v>5343.8033999999998</v>
      </c>
      <c r="I1114" s="8">
        <f>(+'Current &amp; Proposed Revenues'!D1114*0.79+'Current &amp; Proposed Revenues'!F1114*2.14+'Current Revenues &amp; Distribution'!C1114+'Current Revenues &amp; Distribution'!E1114)*0.8</f>
        <v>1646.3937600000002</v>
      </c>
      <c r="J1114" s="8">
        <f>(+'Current &amp; Proposed Revenues'!D1114*0.79+'Current &amp; Proposed Revenues'!F1114*2.14+'Current Revenues &amp; Distribution'!C1114+'Current Revenues &amp; Distribution'!E1114)*0.2</f>
        <v>411.59844000000004</v>
      </c>
      <c r="K1114" s="8">
        <f t="shared" si="71"/>
        <v>7401.7955999999995</v>
      </c>
    </row>
    <row r="1115" spans="1:11" outlineLevel="2" x14ac:dyDescent="0.25">
      <c r="A1115" s="1" t="s">
        <v>959</v>
      </c>
      <c r="B1115" s="1" t="s">
        <v>969</v>
      </c>
      <c r="C1115" s="8">
        <v>0</v>
      </c>
      <c r="D1115" s="8">
        <v>1352.3279</v>
      </c>
      <c r="E1115" s="8">
        <v>0</v>
      </c>
      <c r="F1115" s="8">
        <v>7273.08</v>
      </c>
      <c r="G1115" s="8">
        <v>8625.4079000000002</v>
      </c>
      <c r="H1115" s="8">
        <f>+'Current &amp; Proposed Revenues'!D1115*1.08+'Current &amp; Proposed Revenues'!F1115*8.54</f>
        <v>6596.7636000000002</v>
      </c>
      <c r="I1115" s="8">
        <f>(+'Current &amp; Proposed Revenues'!D1115*0.79+'Current &amp; Proposed Revenues'!F1115*2.14+'Current Revenues &amp; Distribution'!C1115+'Current Revenues &amp; Distribution'!E1115)*0.8</f>
        <v>1622.9154400000002</v>
      </c>
      <c r="J1115" s="8">
        <f>(+'Current &amp; Proposed Revenues'!D1115*0.79+'Current &amp; Proposed Revenues'!F1115*2.14+'Current Revenues &amp; Distribution'!C1115+'Current Revenues &amp; Distribution'!E1115)*0.2</f>
        <v>405.72886000000005</v>
      </c>
      <c r="K1115" s="8">
        <f t="shared" si="71"/>
        <v>8625.4079000000002</v>
      </c>
    </row>
    <row r="1116" spans="1:11" outlineLevel="2" x14ac:dyDescent="0.25">
      <c r="A1116" s="1" t="s">
        <v>959</v>
      </c>
      <c r="B1116" s="1" t="s">
        <v>970</v>
      </c>
      <c r="C1116" s="8">
        <v>37.130000000000003</v>
      </c>
      <c r="D1116" s="8">
        <v>219.79980000000003</v>
      </c>
      <c r="E1116" s="8">
        <v>175.11620000000002</v>
      </c>
      <c r="F1116" s="8">
        <v>4266.1260000000002</v>
      </c>
      <c r="G1116" s="8">
        <v>4698.1720000000005</v>
      </c>
      <c r="H1116" s="8">
        <f>+'Current &amp; Proposed Revenues'!D1116*1.08+'Current &amp; Proposed Revenues'!F1116*8.54</f>
        <v>3538.2461999999996</v>
      </c>
      <c r="I1116" s="8">
        <f>(+'Current &amp; Proposed Revenues'!D1116*0.79+'Current &amp; Proposed Revenues'!F1116*2.14+'Current Revenues &amp; Distribution'!C1116+'Current Revenues &amp; Distribution'!E1116)*0.8</f>
        <v>927.94064000000003</v>
      </c>
      <c r="J1116" s="8">
        <f>(+'Current &amp; Proposed Revenues'!D1116*0.79+'Current &amp; Proposed Revenues'!F1116*2.14+'Current Revenues &amp; Distribution'!C1116+'Current Revenues &amp; Distribution'!E1116)*0.2</f>
        <v>231.98516000000001</v>
      </c>
      <c r="K1116" s="8">
        <f t="shared" si="71"/>
        <v>4698.1719999999996</v>
      </c>
    </row>
    <row r="1117" spans="1:11" outlineLevel="2" x14ac:dyDescent="0.25">
      <c r="A1117" s="1" t="s">
        <v>959</v>
      </c>
      <c r="B1117" s="1" t="s">
        <v>971</v>
      </c>
      <c r="C1117" s="8">
        <v>0</v>
      </c>
      <c r="D1117" s="8">
        <v>22.44</v>
      </c>
      <c r="E1117" s="8">
        <v>0</v>
      </c>
      <c r="F1117" s="8">
        <v>0</v>
      </c>
      <c r="G1117" s="8">
        <v>22.44</v>
      </c>
      <c r="H1117" s="8">
        <f>+'Current &amp; Proposed Revenues'!D1117*1.08+'Current &amp; Proposed Revenues'!F1117*8.54</f>
        <v>12.96</v>
      </c>
      <c r="I1117" s="8">
        <f>(+'Current &amp; Proposed Revenues'!D1117*0.79+'Current &amp; Proposed Revenues'!F1117*2.14+'Current Revenues &amp; Distribution'!C1117+'Current Revenues &amp; Distribution'!E1117)*0.8</f>
        <v>7.5840000000000005</v>
      </c>
      <c r="J1117" s="8">
        <f>(+'Current &amp; Proposed Revenues'!D1117*0.79+'Current &amp; Proposed Revenues'!F1117*2.14+'Current Revenues &amp; Distribution'!C1117+'Current Revenues &amp; Distribution'!E1117)*0.2</f>
        <v>1.8960000000000001</v>
      </c>
      <c r="K1117" s="8">
        <f t="shared" si="71"/>
        <v>22.44</v>
      </c>
    </row>
    <row r="1118" spans="1:11" outlineLevel="2" x14ac:dyDescent="0.25">
      <c r="A1118" s="1" t="s">
        <v>959</v>
      </c>
      <c r="B1118" s="1" t="s">
        <v>972</v>
      </c>
      <c r="C1118" s="8">
        <v>0</v>
      </c>
      <c r="D1118" s="8">
        <v>846.96040000000005</v>
      </c>
      <c r="E1118" s="8">
        <v>0</v>
      </c>
      <c r="F1118" s="8">
        <v>3860.1792</v>
      </c>
      <c r="G1118" s="8">
        <v>4707.1396000000004</v>
      </c>
      <c r="H1118" s="8">
        <f>+'Current &amp; Proposed Revenues'!D1118*1.08+'Current &amp; Proposed Revenues'!F1118*8.54</f>
        <v>3575.8511999999996</v>
      </c>
      <c r="I1118" s="8">
        <f>(+'Current &amp; Proposed Revenues'!D1118*0.79+'Current &amp; Proposed Revenues'!F1118*2.14+'Current Revenues &amp; Distribution'!C1118+'Current Revenues &amp; Distribution'!E1118)*0.8</f>
        <v>905.0307200000002</v>
      </c>
      <c r="J1118" s="8">
        <f>(+'Current &amp; Proposed Revenues'!D1118*0.79+'Current &amp; Proposed Revenues'!F1118*2.14+'Current Revenues &amp; Distribution'!C1118+'Current Revenues &amp; Distribution'!E1118)*0.2</f>
        <v>226.25768000000005</v>
      </c>
      <c r="K1118" s="8">
        <f t="shared" si="71"/>
        <v>4707.1395999999995</v>
      </c>
    </row>
    <row r="1119" spans="1:11" outlineLevel="2" x14ac:dyDescent="0.25">
      <c r="A1119" s="1" t="s">
        <v>959</v>
      </c>
      <c r="B1119" s="1" t="s">
        <v>973</v>
      </c>
      <c r="C1119" s="8">
        <v>0</v>
      </c>
      <c r="D1119" s="8">
        <v>542.30000000000007</v>
      </c>
      <c r="E1119" s="8">
        <v>0</v>
      </c>
      <c r="F1119" s="8">
        <v>4397.1696000000002</v>
      </c>
      <c r="G1119" s="8">
        <v>4939.4696000000004</v>
      </c>
      <c r="H1119" s="8">
        <f>+'Current &amp; Proposed Revenues'!D1119*1.08+'Current &amp; Proposed Revenues'!F1119*8.54</f>
        <v>3829.2888000000003</v>
      </c>
      <c r="I1119" s="8">
        <f>(+'Current &amp; Proposed Revenues'!D1119*0.79+'Current &amp; Proposed Revenues'!F1119*2.14+'Current Revenues &amp; Distribution'!C1119+'Current Revenues &amp; Distribution'!E1119)*0.8</f>
        <v>888.14464000000009</v>
      </c>
      <c r="J1119" s="8">
        <f>(+'Current &amp; Proposed Revenues'!D1119*0.79+'Current &amp; Proposed Revenues'!F1119*2.14+'Current Revenues &amp; Distribution'!C1119+'Current Revenues &amp; Distribution'!E1119)*0.2</f>
        <v>222.03616000000002</v>
      </c>
      <c r="K1119" s="8">
        <f t="shared" si="71"/>
        <v>4939.4696000000004</v>
      </c>
    </row>
    <row r="1120" spans="1:11" outlineLevel="2" x14ac:dyDescent="0.25">
      <c r="A1120" s="1" t="s">
        <v>959</v>
      </c>
      <c r="B1120" s="1" t="s">
        <v>974</v>
      </c>
      <c r="C1120" s="8">
        <v>79.829499999999996</v>
      </c>
      <c r="D1120" s="8">
        <v>1204.6540000000002</v>
      </c>
      <c r="E1120" s="8">
        <v>0</v>
      </c>
      <c r="F1120" s="8">
        <v>8955.9703199999985</v>
      </c>
      <c r="G1120" s="8">
        <v>10240.453819999999</v>
      </c>
      <c r="H1120" s="8">
        <f>+'Current &amp; Proposed Revenues'!D1120*1.08+'Current &amp; Proposed Revenues'!F1120*8.54</f>
        <v>7857.1579599999986</v>
      </c>
      <c r="I1120" s="8">
        <f>(+'Current &amp; Proposed Revenues'!D1120*0.79+'Current &amp; Proposed Revenues'!F1120*2.14+'Current Revenues &amp; Distribution'!C1120+'Current Revenues &amp; Distribution'!E1120)*0.8</f>
        <v>1906.6366879999998</v>
      </c>
      <c r="J1120" s="8">
        <f>(+'Current &amp; Proposed Revenues'!D1120*0.79+'Current &amp; Proposed Revenues'!F1120*2.14+'Current Revenues &amp; Distribution'!C1120+'Current Revenues &amp; Distribution'!E1120)*0.2</f>
        <v>476.65917199999996</v>
      </c>
      <c r="K1120" s="8">
        <f t="shared" si="71"/>
        <v>10240.453819999999</v>
      </c>
    </row>
    <row r="1121" spans="1:11" outlineLevel="2" x14ac:dyDescent="0.25">
      <c r="A1121" s="1" t="s">
        <v>959</v>
      </c>
      <c r="B1121" s="1" t="s">
        <v>975</v>
      </c>
      <c r="C1121" s="8">
        <v>112.97</v>
      </c>
      <c r="D1121" s="8">
        <v>809.8035000000001</v>
      </c>
      <c r="E1121" s="8">
        <v>0</v>
      </c>
      <c r="F1121" s="8">
        <v>11882.995200000001</v>
      </c>
      <c r="G1121" s="8">
        <v>12805.768700000001</v>
      </c>
      <c r="H1121" s="8">
        <f>+'Current &amp; Proposed Revenues'!D1121*1.08+'Current &amp; Proposed Revenues'!F1121*8.54</f>
        <v>9969.6395999999986</v>
      </c>
      <c r="I1121" s="8">
        <f>(+'Current &amp; Proposed Revenues'!D1121*0.79+'Current &amp; Proposed Revenues'!F1121*2.14+'Current Revenues &amp; Distribution'!C1121+'Current Revenues &amp; Distribution'!E1121)*0.8</f>
        <v>2268.90328</v>
      </c>
      <c r="J1121" s="8">
        <f>(+'Current &amp; Proposed Revenues'!D1121*0.79+'Current &amp; Proposed Revenues'!F1121*2.14+'Current Revenues &amp; Distribution'!C1121+'Current Revenues &amp; Distribution'!E1121)*0.2</f>
        <v>567.22582</v>
      </c>
      <c r="K1121" s="8">
        <f t="shared" si="71"/>
        <v>12805.768699999999</v>
      </c>
    </row>
    <row r="1122" spans="1:11" outlineLevel="2" x14ac:dyDescent="0.25">
      <c r="A1122" s="1" t="s">
        <v>959</v>
      </c>
      <c r="B1122" s="1" t="s">
        <v>956</v>
      </c>
      <c r="C1122" s="8">
        <v>170.64000000000001</v>
      </c>
      <c r="D1122" s="8">
        <v>4303.7769500000004</v>
      </c>
      <c r="E1122" s="8">
        <v>107</v>
      </c>
      <c r="F1122" s="8">
        <v>18400.572</v>
      </c>
      <c r="G1122" s="8">
        <v>22981.988949999999</v>
      </c>
      <c r="H1122" s="8">
        <f>+'Current &amp; Proposed Revenues'!D1122*1.08+'Current &amp; Proposed Revenues'!F1122*8.54</f>
        <v>17199.1698</v>
      </c>
      <c r="I1122" s="8">
        <f>(+'Current &amp; Proposed Revenues'!D1122*0.79+'Current &amp; Proposed Revenues'!F1122*2.14+'Current Revenues &amp; Distribution'!C1122+'Current Revenues &amp; Distribution'!E1122)*0.8</f>
        <v>4626.2553200000002</v>
      </c>
      <c r="J1122" s="8">
        <f>(+'Current &amp; Proposed Revenues'!D1122*0.79+'Current &amp; Proposed Revenues'!F1122*2.14+'Current Revenues &amp; Distribution'!C1122+'Current Revenues &amp; Distribution'!E1122)*0.2</f>
        <v>1156.5638300000001</v>
      </c>
      <c r="K1122" s="8">
        <f t="shared" si="71"/>
        <v>22981.988949999999</v>
      </c>
    </row>
    <row r="1123" spans="1:11" outlineLevel="2" x14ac:dyDescent="0.25">
      <c r="A1123" s="1" t="s">
        <v>959</v>
      </c>
      <c r="B1123" s="1" t="s">
        <v>335</v>
      </c>
      <c r="C1123" s="8">
        <v>0</v>
      </c>
      <c r="D1123" s="8">
        <v>931.2600000000001</v>
      </c>
      <c r="E1123" s="8">
        <v>0</v>
      </c>
      <c r="F1123" s="8">
        <v>2431.6224000000002</v>
      </c>
      <c r="G1123" s="8">
        <v>3362.8824000000004</v>
      </c>
      <c r="H1123" s="8">
        <f>+'Current &amp; Proposed Revenues'!D1123*1.08+'Current &amp; Proposed Revenues'!F1123*8.54</f>
        <v>2482.2271999999998</v>
      </c>
      <c r="I1123" s="8">
        <f>(+'Current &amp; Proposed Revenues'!D1123*0.79+'Current &amp; Proposed Revenues'!F1123*2.14+'Current Revenues &amp; Distribution'!C1123+'Current Revenues &amp; Distribution'!E1123)*0.8</f>
        <v>704.52416000000005</v>
      </c>
      <c r="J1123" s="8">
        <f>(+'Current &amp; Proposed Revenues'!D1123*0.79+'Current &amp; Proposed Revenues'!F1123*2.14+'Current Revenues &amp; Distribution'!C1123+'Current Revenues &amp; Distribution'!E1123)*0.2</f>
        <v>176.13104000000001</v>
      </c>
      <c r="K1123" s="8">
        <f t="shared" si="71"/>
        <v>3362.8824</v>
      </c>
    </row>
    <row r="1124" spans="1:11" outlineLevel="2" x14ac:dyDescent="0.25">
      <c r="A1124" s="1" t="s">
        <v>959</v>
      </c>
      <c r="B1124" s="1" t="s">
        <v>710</v>
      </c>
      <c r="C1124" s="8">
        <v>15.8</v>
      </c>
      <c r="D1124" s="8">
        <v>1548.3600000000001</v>
      </c>
      <c r="E1124" s="8">
        <v>85.600000000000009</v>
      </c>
      <c r="F1124" s="8">
        <v>2980.3607999999999</v>
      </c>
      <c r="G1124" s="8">
        <v>4630.1207999999997</v>
      </c>
      <c r="H1124" s="8">
        <f>+'Current &amp; Proposed Revenues'!D1124*1.08+'Current &amp; Proposed Revenues'!F1124*8.54</f>
        <v>3277.4124000000002</v>
      </c>
      <c r="I1124" s="8">
        <f>(+'Current &amp; Proposed Revenues'!D1124*0.79+'Current &amp; Proposed Revenues'!F1124*2.14+'Current Revenues &amp; Distribution'!C1124+'Current Revenues &amp; Distribution'!E1124)*0.8</f>
        <v>1082.1667199999999</v>
      </c>
      <c r="J1124" s="8">
        <f>(+'Current &amp; Proposed Revenues'!D1124*0.79+'Current &amp; Proposed Revenues'!F1124*2.14+'Current Revenues &amp; Distribution'!C1124+'Current Revenues &amp; Distribution'!E1124)*0.2</f>
        <v>270.54167999999999</v>
      </c>
      <c r="K1124" s="8">
        <f t="shared" si="71"/>
        <v>4630.1208000000006</v>
      </c>
    </row>
    <row r="1125" spans="1:11" outlineLevel="2" x14ac:dyDescent="0.25">
      <c r="A1125" s="1" t="s">
        <v>959</v>
      </c>
      <c r="B1125" s="1" t="s">
        <v>976</v>
      </c>
      <c r="C1125" s="8">
        <v>105.86</v>
      </c>
      <c r="D1125" s="8">
        <v>2734.5571</v>
      </c>
      <c r="E1125" s="8">
        <v>0</v>
      </c>
      <c r="F1125" s="8">
        <v>6350.2212</v>
      </c>
      <c r="G1125" s="8">
        <v>9190.6383000000005</v>
      </c>
      <c r="H1125" s="8">
        <f>+'Current &amp; Proposed Revenues'!D1125*1.08+'Current &amp; Proposed Revenues'!F1125*8.54</f>
        <v>6657.1149999999998</v>
      </c>
      <c r="I1125" s="8">
        <f>(+'Current &amp; Proposed Revenues'!D1125*0.79+'Current &amp; Proposed Revenues'!F1125*2.14+'Current Revenues &amp; Distribution'!C1125+'Current Revenues &amp; Distribution'!E1125)*0.8</f>
        <v>2026.8186400000004</v>
      </c>
      <c r="J1125" s="8">
        <f>(+'Current &amp; Proposed Revenues'!D1125*0.79+'Current &amp; Proposed Revenues'!F1125*2.14+'Current Revenues &amp; Distribution'!C1125+'Current Revenues &amp; Distribution'!E1125)*0.2</f>
        <v>506.7046600000001</v>
      </c>
      <c r="K1125" s="8">
        <f t="shared" si="71"/>
        <v>9190.6382999999987</v>
      </c>
    </row>
    <row r="1126" spans="1:11" outlineLevel="2" x14ac:dyDescent="0.25">
      <c r="A1126" s="1" t="s">
        <v>959</v>
      </c>
      <c r="B1126" s="1" t="s">
        <v>977</v>
      </c>
      <c r="C1126" s="8">
        <v>36.513800000000003</v>
      </c>
      <c r="D1126" s="8">
        <v>2257.7258000000002</v>
      </c>
      <c r="E1126" s="8">
        <v>0</v>
      </c>
      <c r="F1126" s="8">
        <v>7924.4531999999999</v>
      </c>
      <c r="G1126" s="8">
        <v>10218.692800000001</v>
      </c>
      <c r="H1126" s="8">
        <f>+'Current &amp; Proposed Revenues'!D1126*1.08+'Current &amp; Proposed Revenues'!F1126*8.54</f>
        <v>7640.5217999999995</v>
      </c>
      <c r="I1126" s="8">
        <f>(+'Current &amp; Proposed Revenues'!D1126*0.79+'Current &amp; Proposed Revenues'!F1126*2.14+'Current Revenues &amp; Distribution'!C1126+'Current Revenues &amp; Distribution'!E1126)*0.8</f>
        <v>2062.5368000000003</v>
      </c>
      <c r="J1126" s="8">
        <f>(+'Current &amp; Proposed Revenues'!D1126*0.79+'Current &amp; Proposed Revenues'!F1126*2.14+'Current Revenues &amp; Distribution'!C1126+'Current Revenues &amp; Distribution'!E1126)*0.2</f>
        <v>515.63420000000008</v>
      </c>
      <c r="K1126" s="8">
        <f t="shared" si="71"/>
        <v>10218.692800000001</v>
      </c>
    </row>
    <row r="1127" spans="1:11" outlineLevel="1" x14ac:dyDescent="0.25">
      <c r="A1127" s="23" t="s">
        <v>1217</v>
      </c>
      <c r="B1127" s="22"/>
      <c r="C1127" s="8">
        <f t="shared" ref="C1127:K1127" si="73">SUBTOTAL(9,C1103:C1126)</f>
        <v>1026.4470000000001</v>
      </c>
      <c r="D1127" s="8">
        <f t="shared" si="73"/>
        <v>51148.692540000011</v>
      </c>
      <c r="E1127" s="8">
        <f t="shared" si="73"/>
        <v>1349.1415999999999</v>
      </c>
      <c r="F1127" s="8">
        <f t="shared" si="73"/>
        <v>188946.85404000001</v>
      </c>
      <c r="G1127" s="8">
        <f t="shared" si="73"/>
        <v>242471.13517999995</v>
      </c>
      <c r="H1127" s="8">
        <f t="shared" si="73"/>
        <v>180627.13798</v>
      </c>
      <c r="I1127" s="8">
        <f t="shared" si="73"/>
        <v>49475.197760000003</v>
      </c>
      <c r="J1127" s="8">
        <f t="shared" si="73"/>
        <v>12368.799440000001</v>
      </c>
      <c r="K1127" s="8">
        <f t="shared" si="73"/>
        <v>242471.13517999995</v>
      </c>
    </row>
    <row r="1128" spans="1:11" outlineLevel="2" x14ac:dyDescent="0.25">
      <c r="A1128" s="1" t="s">
        <v>978</v>
      </c>
      <c r="B1128" s="1" t="s">
        <v>979</v>
      </c>
      <c r="C1128" s="8">
        <v>515.39599999999996</v>
      </c>
      <c r="D1128" s="8">
        <v>1293.7034000000001</v>
      </c>
      <c r="E1128" s="8">
        <v>623.57460000000003</v>
      </c>
      <c r="F1128" s="8">
        <v>8402.0627999999997</v>
      </c>
      <c r="G1128" s="8">
        <v>10834.736799999999</v>
      </c>
      <c r="H1128" s="8">
        <f>+'Current &amp; Proposed Revenues'!D1128*1.08+'Current &amp; Proposed Revenues'!F1128*8.54</f>
        <v>7465.6689999999999</v>
      </c>
      <c r="I1128" s="8">
        <f>(+'Current &amp; Proposed Revenues'!D1128*0.79+'Current &amp; Proposed Revenues'!F1128*2.14+'Current Revenues &amp; Distribution'!C1128+'Current Revenues &amp; Distribution'!E1128)*0.8</f>
        <v>2695.2542400000002</v>
      </c>
      <c r="J1128" s="8">
        <f>(+'Current &amp; Proposed Revenues'!D1128*0.79+'Current &amp; Proposed Revenues'!F1128*2.14+'Current Revenues &amp; Distribution'!C1128+'Current Revenues &amp; Distribution'!E1128)*0.2</f>
        <v>673.81356000000005</v>
      </c>
      <c r="K1128" s="8">
        <f t="shared" si="71"/>
        <v>10834.736800000001</v>
      </c>
    </row>
    <row r="1129" spans="1:11" outlineLevel="2" x14ac:dyDescent="0.25">
      <c r="A1129" s="1" t="s">
        <v>978</v>
      </c>
      <c r="B1129" s="1" t="s">
        <v>980</v>
      </c>
      <c r="C1129" s="8">
        <v>2952.1036000000004</v>
      </c>
      <c r="D1129" s="8">
        <v>7994.7549000000017</v>
      </c>
      <c r="E1129" s="8">
        <v>1193.2212000000002</v>
      </c>
      <c r="F1129" s="8">
        <v>4729.6379999999999</v>
      </c>
      <c r="G1129" s="8">
        <v>16869.717700000001</v>
      </c>
      <c r="H1129" s="8">
        <f>+'Current &amp; Proposed Revenues'!D1129*1.08+'Current &amp; Proposed Revenues'!F1129*8.54</f>
        <v>8399.2306000000008</v>
      </c>
      <c r="I1129" s="8">
        <f>(+'Current &amp; Proposed Revenues'!D1129*0.79+'Current &amp; Proposed Revenues'!F1129*2.14+'Current Revenues &amp; Distribution'!C1129+'Current Revenues &amp; Distribution'!E1129)*0.8</f>
        <v>6776.3896800000002</v>
      </c>
      <c r="J1129" s="8">
        <f>(+'Current &amp; Proposed Revenues'!D1129*0.79+'Current &amp; Proposed Revenues'!F1129*2.14+'Current Revenues &amp; Distribution'!C1129+'Current Revenues &amp; Distribution'!E1129)*0.2</f>
        <v>1694.0974200000001</v>
      </c>
      <c r="K1129" s="8">
        <f t="shared" si="71"/>
        <v>16869.717700000001</v>
      </c>
    </row>
    <row r="1130" spans="1:11" outlineLevel="2" x14ac:dyDescent="0.25">
      <c r="A1130" s="1" t="s">
        <v>978</v>
      </c>
      <c r="B1130" s="1" t="s">
        <v>981</v>
      </c>
      <c r="C1130" s="8">
        <v>23.700000000000003</v>
      </c>
      <c r="D1130" s="8">
        <v>0</v>
      </c>
      <c r="E1130" s="8">
        <v>0</v>
      </c>
      <c r="F1130" s="8">
        <v>0</v>
      </c>
      <c r="G1130" s="8">
        <v>23.700000000000003</v>
      </c>
      <c r="H1130" s="8">
        <f>+'Current &amp; Proposed Revenues'!D1130*1.08+'Current &amp; Proposed Revenues'!F1130*8.54</f>
        <v>0</v>
      </c>
      <c r="I1130" s="8">
        <f>(+'Current &amp; Proposed Revenues'!D1130*0.79+'Current &amp; Proposed Revenues'!F1130*2.14+'Current Revenues &amp; Distribution'!C1130+'Current Revenues &amp; Distribution'!E1130)*0.8</f>
        <v>18.960000000000004</v>
      </c>
      <c r="J1130" s="8">
        <f>(+'Current &amp; Proposed Revenues'!D1130*0.79+'Current &amp; Proposed Revenues'!F1130*2.14+'Current Revenues &amp; Distribution'!C1130+'Current Revenues &amp; Distribution'!E1130)*0.2</f>
        <v>4.7400000000000011</v>
      </c>
      <c r="K1130" s="8">
        <f t="shared" si="71"/>
        <v>23.700000000000006</v>
      </c>
    </row>
    <row r="1131" spans="1:11" outlineLevel="2" x14ac:dyDescent="0.25">
      <c r="A1131" s="1" t="s">
        <v>978</v>
      </c>
      <c r="B1131" s="1" t="s">
        <v>982</v>
      </c>
      <c r="C1131" s="8">
        <v>12622.983399999999</v>
      </c>
      <c r="D1131" s="8">
        <v>2842.6057000000001</v>
      </c>
      <c r="E1131" s="8">
        <v>577.37200000000007</v>
      </c>
      <c r="F1131" s="8">
        <v>3613.3643999999999</v>
      </c>
      <c r="G1131" s="8">
        <v>19656.325499999999</v>
      </c>
      <c r="H1131" s="8">
        <f>+'Current &amp; Proposed Revenues'!D1131*1.08+'Current &amp; Proposed Revenues'!F1131*8.54</f>
        <v>4531.0569999999998</v>
      </c>
      <c r="I1131" s="8">
        <f>(+'Current &amp; Proposed Revenues'!D1131*0.79+'Current &amp; Proposed Revenues'!F1131*2.14+'Current Revenues &amp; Distribution'!C1131+'Current Revenues &amp; Distribution'!E1131)*0.8</f>
        <v>12100.2148</v>
      </c>
      <c r="J1131" s="8">
        <f>(+'Current &amp; Proposed Revenues'!D1131*0.79+'Current &amp; Proposed Revenues'!F1131*2.14+'Current Revenues &amp; Distribution'!C1131+'Current Revenues &amp; Distribution'!E1131)*0.2</f>
        <v>3025.0536999999999</v>
      </c>
      <c r="K1131" s="8">
        <f t="shared" si="71"/>
        <v>19656.325499999999</v>
      </c>
    </row>
    <row r="1132" spans="1:11" outlineLevel="2" x14ac:dyDescent="0.25">
      <c r="A1132" s="1" t="s">
        <v>978</v>
      </c>
      <c r="B1132" s="1" t="s">
        <v>983</v>
      </c>
      <c r="C1132" s="8">
        <v>2019.6270999999999</v>
      </c>
      <c r="D1132" s="8">
        <v>1735.7714000000001</v>
      </c>
      <c r="E1132" s="8">
        <v>761.73300000000006</v>
      </c>
      <c r="F1132" s="8">
        <v>6150.8255999999992</v>
      </c>
      <c r="G1132" s="8">
        <v>10667.9571</v>
      </c>
      <c r="H1132" s="8">
        <f>+'Current &amp; Proposed Revenues'!D1132*1.08+'Current &amp; Proposed Revenues'!F1132*8.54</f>
        <v>5920.8343999999997</v>
      </c>
      <c r="I1132" s="8">
        <f>(+'Current &amp; Proposed Revenues'!D1132*0.79+'Current &amp; Proposed Revenues'!F1132*2.14+'Current Revenues &amp; Distribution'!C1132+'Current Revenues &amp; Distribution'!E1132)*0.8</f>
        <v>3797.6981599999999</v>
      </c>
      <c r="J1132" s="8">
        <f>(+'Current &amp; Proposed Revenues'!D1132*0.79+'Current &amp; Proposed Revenues'!F1132*2.14+'Current Revenues &amp; Distribution'!C1132+'Current Revenues &amp; Distribution'!E1132)*0.2</f>
        <v>949.42453999999998</v>
      </c>
      <c r="K1132" s="8">
        <f t="shared" si="71"/>
        <v>10667.9571</v>
      </c>
    </row>
    <row r="1133" spans="1:11" outlineLevel="2" x14ac:dyDescent="0.25">
      <c r="A1133" s="1" t="s">
        <v>978</v>
      </c>
      <c r="B1133" s="1" t="s">
        <v>984</v>
      </c>
      <c r="C1133" s="8">
        <v>919.19659999999999</v>
      </c>
      <c r="D1133" s="8">
        <v>504.90000000000003</v>
      </c>
      <c r="E1133" s="8">
        <v>340.92340000000002</v>
      </c>
      <c r="F1133" s="8">
        <v>2136</v>
      </c>
      <c r="G1133" s="8">
        <v>3901.02</v>
      </c>
      <c r="H1133" s="8">
        <f>+'Current &amp; Proposed Revenues'!D1133*1.08+'Current &amp; Proposed Revenues'!F1133*8.54</f>
        <v>1999.6</v>
      </c>
      <c r="I1133" s="8">
        <f>(+'Current &amp; Proposed Revenues'!D1133*0.79+'Current &amp; Proposed Revenues'!F1133*2.14+'Current Revenues &amp; Distribution'!C1133+'Current Revenues &amp; Distribution'!E1133)*0.8</f>
        <v>1521.1360000000002</v>
      </c>
      <c r="J1133" s="8">
        <f>(+'Current &amp; Proposed Revenues'!D1133*0.79+'Current &amp; Proposed Revenues'!F1133*2.14+'Current Revenues &amp; Distribution'!C1133+'Current Revenues &amp; Distribution'!E1133)*0.2</f>
        <v>380.28400000000005</v>
      </c>
      <c r="K1133" s="8">
        <f t="shared" si="71"/>
        <v>3901.02</v>
      </c>
    </row>
    <row r="1134" spans="1:11" outlineLevel="2" x14ac:dyDescent="0.25">
      <c r="A1134" s="1" t="s">
        <v>978</v>
      </c>
      <c r="B1134" s="1" t="s">
        <v>985</v>
      </c>
      <c r="C1134" s="8">
        <v>433.67840000000007</v>
      </c>
      <c r="D1134" s="8">
        <v>205.70000000000002</v>
      </c>
      <c r="E1134" s="8">
        <v>299.64280000000002</v>
      </c>
      <c r="F1134" s="8">
        <v>1708.8</v>
      </c>
      <c r="G1134" s="8">
        <v>2647.8212000000003</v>
      </c>
      <c r="H1134" s="8">
        <f>+'Current &amp; Proposed Revenues'!D1134*1.08+'Current &amp; Proposed Revenues'!F1134*8.54</f>
        <v>1485.1999999999998</v>
      </c>
      <c r="I1134" s="8">
        <f>(+'Current &amp; Proposed Revenues'!D1134*0.79+'Current &amp; Proposed Revenues'!F1134*2.14+'Current Revenues &amp; Distribution'!C1134+'Current Revenues &amp; Distribution'!E1134)*0.8</f>
        <v>930.09696000000031</v>
      </c>
      <c r="J1134" s="8">
        <f>(+'Current &amp; Proposed Revenues'!D1134*0.79+'Current &amp; Proposed Revenues'!F1134*2.14+'Current Revenues &amp; Distribution'!C1134+'Current Revenues &amp; Distribution'!E1134)*0.2</f>
        <v>232.52424000000008</v>
      </c>
      <c r="K1134" s="8">
        <f t="shared" si="71"/>
        <v>2647.8212000000003</v>
      </c>
    </row>
    <row r="1135" spans="1:11" outlineLevel="2" x14ac:dyDescent="0.25">
      <c r="A1135" s="1" t="s">
        <v>978</v>
      </c>
      <c r="B1135" s="1" t="s">
        <v>986</v>
      </c>
      <c r="C1135" s="8">
        <v>1101.9789000000001</v>
      </c>
      <c r="D1135" s="8">
        <v>817.33960000000002</v>
      </c>
      <c r="E1135" s="8">
        <v>564.59619999999995</v>
      </c>
      <c r="F1135" s="8">
        <v>3449.1059999999998</v>
      </c>
      <c r="G1135" s="8">
        <v>5933.0207</v>
      </c>
      <c r="H1135" s="8">
        <f>+'Current &amp; Proposed Revenues'!D1135*1.08+'Current &amp; Proposed Revenues'!F1135*8.54</f>
        <v>3230.0393999999997</v>
      </c>
      <c r="I1135" s="8">
        <f>(+'Current &amp; Proposed Revenues'!D1135*0.79+'Current &amp; Proposed Revenues'!F1135*2.14+'Current Revenues &amp; Distribution'!C1135+'Current Revenues &amp; Distribution'!E1135)*0.8</f>
        <v>2162.3850400000006</v>
      </c>
      <c r="J1135" s="8">
        <f>(+'Current &amp; Proposed Revenues'!D1135*0.79+'Current &amp; Proposed Revenues'!F1135*2.14+'Current Revenues &amp; Distribution'!C1135+'Current Revenues &amp; Distribution'!E1135)*0.2</f>
        <v>540.59626000000014</v>
      </c>
      <c r="K1135" s="8">
        <f t="shared" si="71"/>
        <v>5933.0207000000009</v>
      </c>
    </row>
    <row r="1136" spans="1:11" outlineLevel="2" x14ac:dyDescent="0.25">
      <c r="A1136" s="1" t="s">
        <v>978</v>
      </c>
      <c r="B1136" s="1" t="s">
        <v>987</v>
      </c>
      <c r="C1136" s="8">
        <v>194.34</v>
      </c>
      <c r="D1136" s="8">
        <v>329.12</v>
      </c>
      <c r="E1136" s="8">
        <v>428</v>
      </c>
      <c r="F1136" s="8">
        <v>2221.44</v>
      </c>
      <c r="G1136" s="8">
        <v>3172.9</v>
      </c>
      <c r="H1136" s="8">
        <f>+'Current &amp; Proposed Revenues'!D1136*1.08+'Current &amp; Proposed Revenues'!F1136*8.54</f>
        <v>1966.3999999999996</v>
      </c>
      <c r="I1136" s="8">
        <f>(+'Current &amp; Proposed Revenues'!D1136*0.79+'Current &amp; Proposed Revenues'!F1136*2.14+'Current Revenues &amp; Distribution'!C1136+'Current Revenues &amp; Distribution'!E1136)*0.8</f>
        <v>965.2</v>
      </c>
      <c r="J1136" s="8">
        <f>(+'Current &amp; Proposed Revenues'!D1136*0.79+'Current &amp; Proposed Revenues'!F1136*2.14+'Current Revenues &amp; Distribution'!C1136+'Current Revenues &amp; Distribution'!E1136)*0.2</f>
        <v>241.3</v>
      </c>
      <c r="K1136" s="8">
        <f t="shared" si="71"/>
        <v>3172.8999999999996</v>
      </c>
    </row>
    <row r="1137" spans="1:11" outlineLevel="2" x14ac:dyDescent="0.25">
      <c r="A1137" s="1" t="s">
        <v>978</v>
      </c>
      <c r="B1137" s="1" t="s">
        <v>988</v>
      </c>
      <c r="C1137" s="8">
        <v>2184.3342000000002</v>
      </c>
      <c r="D1137" s="8">
        <v>1731.6200000000001</v>
      </c>
      <c r="E1137" s="8">
        <v>1184.2332000000001</v>
      </c>
      <c r="F1137" s="8">
        <v>3720.6983999999998</v>
      </c>
      <c r="G1137" s="8">
        <v>8820.8858</v>
      </c>
      <c r="H1137" s="8">
        <f>+'Current &amp; Proposed Revenues'!D1137*1.08+'Current &amp; Proposed Revenues'!F1137*8.54</f>
        <v>3975.2451999999994</v>
      </c>
      <c r="I1137" s="8">
        <f>(+'Current &amp; Proposed Revenues'!D1137*0.79+'Current &amp; Proposed Revenues'!F1137*2.14+'Current Revenues &amp; Distribution'!C1137+'Current Revenues &amp; Distribution'!E1137)*0.8</f>
        <v>3876.5124800000008</v>
      </c>
      <c r="J1137" s="8">
        <f>(+'Current &amp; Proposed Revenues'!D1137*0.79+'Current &amp; Proposed Revenues'!F1137*2.14+'Current Revenues &amp; Distribution'!C1137+'Current Revenues &amp; Distribution'!E1137)*0.2</f>
        <v>969.12812000000019</v>
      </c>
      <c r="K1137" s="8">
        <f t="shared" si="71"/>
        <v>8820.8858</v>
      </c>
    </row>
    <row r="1138" spans="1:11" outlineLevel="2" x14ac:dyDescent="0.25">
      <c r="A1138" s="1" t="s">
        <v>978</v>
      </c>
      <c r="B1138" s="1" t="s">
        <v>989</v>
      </c>
      <c r="C1138" s="8">
        <v>12474.3686</v>
      </c>
      <c r="D1138" s="8">
        <v>2094.5495999999998</v>
      </c>
      <c r="E1138" s="8">
        <v>134.82000000000002</v>
      </c>
      <c r="F1138" s="8">
        <v>7422.3864000000003</v>
      </c>
      <c r="G1138" s="8">
        <v>22126.124599999999</v>
      </c>
      <c r="H1138" s="8">
        <f>+'Current &amp; Proposed Revenues'!D1138*1.08+'Current &amp; Proposed Revenues'!F1138*8.54</f>
        <v>7144.8155999999999</v>
      </c>
      <c r="I1138" s="8">
        <f>(+'Current &amp; Proposed Revenues'!D1138*0.79+'Current &amp; Proposed Revenues'!F1138*2.14+'Current Revenues &amp; Distribution'!C1138+'Current Revenues &amp; Distribution'!E1138)*0.8</f>
        <v>11985.047200000001</v>
      </c>
      <c r="J1138" s="8">
        <f>(+'Current &amp; Proposed Revenues'!D1138*0.79+'Current &amp; Proposed Revenues'!F1138*2.14+'Current Revenues &amp; Distribution'!C1138+'Current Revenues &amp; Distribution'!E1138)*0.2</f>
        <v>2996.2618000000002</v>
      </c>
      <c r="K1138" s="8">
        <f t="shared" si="71"/>
        <v>22126.124600000003</v>
      </c>
    </row>
    <row r="1139" spans="1:11" outlineLevel="2" x14ac:dyDescent="0.25">
      <c r="A1139" s="1" t="s">
        <v>978</v>
      </c>
      <c r="B1139" s="1" t="s">
        <v>990</v>
      </c>
      <c r="C1139" s="8">
        <v>5931.5965000000006</v>
      </c>
      <c r="D1139" s="8">
        <v>2270.6662000000001</v>
      </c>
      <c r="E1139" s="8">
        <v>1455.1572000000001</v>
      </c>
      <c r="F1139" s="8">
        <v>3086.52</v>
      </c>
      <c r="G1139" s="8">
        <v>12743.939900000001</v>
      </c>
      <c r="H1139" s="8">
        <f>+'Current &amp; Proposed Revenues'!D1139*1.08+'Current &amp; Proposed Revenues'!F1139*8.54</f>
        <v>3779.4607999999998</v>
      </c>
      <c r="I1139" s="8">
        <f>(+'Current &amp; Proposed Revenues'!D1139*0.79+'Current &amp; Proposed Revenues'!F1139*2.14+'Current Revenues &amp; Distribution'!C1139+'Current Revenues &amp; Distribution'!E1139)*0.8</f>
        <v>7171.5832800000007</v>
      </c>
      <c r="J1139" s="8">
        <f>(+'Current &amp; Proposed Revenues'!D1139*0.79+'Current &amp; Proposed Revenues'!F1139*2.14+'Current Revenues &amp; Distribution'!C1139+'Current Revenues &amp; Distribution'!E1139)*0.2</f>
        <v>1792.8958200000002</v>
      </c>
      <c r="K1139" s="8">
        <f t="shared" si="71"/>
        <v>12743.939899999999</v>
      </c>
    </row>
    <row r="1140" spans="1:11" outlineLevel="2" x14ac:dyDescent="0.25">
      <c r="A1140" s="1" t="s">
        <v>978</v>
      </c>
      <c r="B1140" s="1" t="s">
        <v>991</v>
      </c>
      <c r="C1140" s="8">
        <v>279.94440000000003</v>
      </c>
      <c r="D1140" s="8">
        <v>1577.1206000000002</v>
      </c>
      <c r="E1140" s="8">
        <v>698.93684000000007</v>
      </c>
      <c r="F1140" s="8">
        <v>22319.597999999998</v>
      </c>
      <c r="G1140" s="8">
        <v>24875.599839999999</v>
      </c>
      <c r="H1140" s="8">
        <f>+'Current &amp; Proposed Revenues'!D1140*1.08+'Current &amp; Proposed Revenues'!F1140*8.54</f>
        <v>18758.169399999995</v>
      </c>
      <c r="I1140" s="8">
        <f>(+'Current &amp; Proposed Revenues'!D1140*0.79+'Current &amp; Proposed Revenues'!F1140*2.14+'Current Revenues &amp; Distribution'!C1140+'Current Revenues &amp; Distribution'!E1140)*0.8</f>
        <v>4893.9443520000013</v>
      </c>
      <c r="J1140" s="8">
        <f>(+'Current &amp; Proposed Revenues'!D1140*0.79+'Current &amp; Proposed Revenues'!F1140*2.14+'Current Revenues &amp; Distribution'!C1140+'Current Revenues &amp; Distribution'!E1140)*0.2</f>
        <v>1223.4860880000003</v>
      </c>
      <c r="K1140" s="8">
        <f t="shared" si="71"/>
        <v>24875.599839999999</v>
      </c>
    </row>
    <row r="1141" spans="1:11" outlineLevel="2" x14ac:dyDescent="0.25">
      <c r="A1141" s="1" t="s">
        <v>978</v>
      </c>
      <c r="B1141" s="1" t="s">
        <v>140</v>
      </c>
      <c r="C1141" s="8">
        <v>689.43300000000011</v>
      </c>
      <c r="D1141" s="8">
        <v>1139.4471000000001</v>
      </c>
      <c r="E1141" s="8">
        <v>168.18260000000001</v>
      </c>
      <c r="F1141" s="8">
        <v>2174.982</v>
      </c>
      <c r="G1141" s="8">
        <v>4172.0447000000004</v>
      </c>
      <c r="H1141" s="8">
        <f>+'Current &amp; Proposed Revenues'!D1141*1.08+'Current &amp; Proposed Revenues'!F1141*8.54</f>
        <v>2397.2473999999997</v>
      </c>
      <c r="I1141" s="8">
        <f>(+'Current &amp; Proposed Revenues'!D1141*0.79+'Current &amp; Proposed Revenues'!F1141*2.14+'Current Revenues &amp; Distribution'!C1141+'Current Revenues &amp; Distribution'!E1141)*0.8</f>
        <v>1419.8378400000001</v>
      </c>
      <c r="J1141" s="8">
        <f>(+'Current &amp; Proposed Revenues'!D1141*0.79+'Current &amp; Proposed Revenues'!F1141*2.14+'Current Revenues &amp; Distribution'!C1141+'Current Revenues &amp; Distribution'!E1141)*0.2</f>
        <v>354.95946000000004</v>
      </c>
      <c r="K1141" s="8">
        <f t="shared" si="71"/>
        <v>4172.0447000000004</v>
      </c>
    </row>
    <row r="1142" spans="1:11" outlineLevel="2" x14ac:dyDescent="0.25">
      <c r="A1142" s="1" t="s">
        <v>978</v>
      </c>
      <c r="B1142" s="1" t="s">
        <v>992</v>
      </c>
      <c r="C1142" s="8">
        <v>464.57530000000008</v>
      </c>
      <c r="D1142" s="8">
        <v>1274.4798000000001</v>
      </c>
      <c r="E1142" s="8">
        <v>997.38980000000004</v>
      </c>
      <c r="F1142" s="8">
        <v>15703.6584</v>
      </c>
      <c r="G1142" s="8">
        <v>18440.103299999999</v>
      </c>
      <c r="H1142" s="8">
        <f>+'Current &amp; Proposed Revenues'!D1142*1.08+'Current &amp; Proposed Revenues'!F1142*8.54</f>
        <v>13293.108400000001</v>
      </c>
      <c r="I1142" s="8">
        <f>(+'Current &amp; Proposed Revenues'!D1142*0.79+'Current &amp; Proposed Revenues'!F1142*2.14+'Current Revenues &amp; Distribution'!C1142+'Current Revenues &amp; Distribution'!E1142)*0.8</f>
        <v>4117.5959200000007</v>
      </c>
      <c r="J1142" s="8">
        <f>(+'Current &amp; Proposed Revenues'!D1142*0.79+'Current &amp; Proposed Revenues'!F1142*2.14+'Current Revenues &amp; Distribution'!C1142+'Current Revenues &amp; Distribution'!E1142)*0.2</f>
        <v>1029.3989800000002</v>
      </c>
      <c r="K1142" s="8">
        <f t="shared" si="71"/>
        <v>18440.103300000002</v>
      </c>
    </row>
    <row r="1143" spans="1:11" outlineLevel="2" x14ac:dyDescent="0.25">
      <c r="A1143" s="1" t="s">
        <v>978</v>
      </c>
      <c r="B1143" s="1" t="s">
        <v>993</v>
      </c>
      <c r="C1143" s="8">
        <v>392.64580000000001</v>
      </c>
      <c r="D1143" s="8">
        <v>3009.7837</v>
      </c>
      <c r="E1143" s="8">
        <v>85.600000000000009</v>
      </c>
      <c r="F1143" s="8">
        <v>1239.9479999999999</v>
      </c>
      <c r="G1143" s="8">
        <v>4727.9775</v>
      </c>
      <c r="H1143" s="8">
        <f>+'Current &amp; Proposed Revenues'!D1143*1.08+'Current &amp; Proposed Revenues'!F1143*8.54</f>
        <v>2729.7647999999999</v>
      </c>
      <c r="I1143" s="8">
        <f>(+'Current &amp; Proposed Revenues'!D1143*0.79+'Current &amp; Proposed Revenues'!F1143*2.14+'Current Revenues &amp; Distribution'!C1143+'Current Revenues &amp; Distribution'!E1143)*0.8</f>
        <v>1598.57016</v>
      </c>
      <c r="J1143" s="8">
        <f>(+'Current &amp; Proposed Revenues'!D1143*0.79+'Current &amp; Proposed Revenues'!F1143*2.14+'Current Revenues &amp; Distribution'!C1143+'Current Revenues &amp; Distribution'!E1143)*0.2</f>
        <v>399.64254</v>
      </c>
      <c r="K1143" s="8">
        <f t="shared" si="71"/>
        <v>4727.9775</v>
      </c>
    </row>
    <row r="1144" spans="1:11" outlineLevel="2" x14ac:dyDescent="0.25">
      <c r="A1144" s="1" t="s">
        <v>978</v>
      </c>
      <c r="B1144" s="1" t="s">
        <v>994</v>
      </c>
      <c r="C1144" s="8">
        <v>21990.4084</v>
      </c>
      <c r="D1144" s="8">
        <v>7768.9898000000003</v>
      </c>
      <c r="E1144" s="8">
        <v>2471.9139999999998</v>
      </c>
      <c r="F1144" s="8">
        <v>10409.01636</v>
      </c>
      <c r="G1144" s="8">
        <v>42640.328560000002</v>
      </c>
      <c r="H1144" s="8">
        <f>+'Current &amp; Proposed Revenues'!D1144*1.08+'Current &amp; Proposed Revenues'!F1144*8.54</f>
        <v>12810.217779999999</v>
      </c>
      <c r="I1144" s="8">
        <f>(+'Current &amp; Proposed Revenues'!D1144*0.79+'Current &amp; Proposed Revenues'!F1144*2.14+'Current Revenues &amp; Distribution'!C1144+'Current Revenues &amp; Distribution'!E1144)*0.8</f>
        <v>23864.088624</v>
      </c>
      <c r="J1144" s="8">
        <f>(+'Current &amp; Proposed Revenues'!D1144*0.79+'Current &amp; Proposed Revenues'!F1144*2.14+'Current Revenues &amp; Distribution'!C1144+'Current Revenues &amp; Distribution'!E1144)*0.2</f>
        <v>5966.022156</v>
      </c>
      <c r="K1144" s="8">
        <f t="shared" si="71"/>
        <v>42640.328560000002</v>
      </c>
    </row>
    <row r="1145" spans="1:11" outlineLevel="1" x14ac:dyDescent="0.25">
      <c r="A1145" s="23" t="s">
        <v>1216</v>
      </c>
      <c r="B1145" s="22"/>
      <c r="C1145" s="8">
        <f t="shared" ref="C1145:K1145" si="74">SUBTOTAL(9,C1128:C1144)</f>
        <v>65190.310199999993</v>
      </c>
      <c r="D1145" s="8">
        <f t="shared" si="74"/>
        <v>36590.551800000001</v>
      </c>
      <c r="E1145" s="8">
        <f t="shared" si="74"/>
        <v>11985.296840000003</v>
      </c>
      <c r="F1145" s="8">
        <f t="shared" si="74"/>
        <v>98488.044359999985</v>
      </c>
      <c r="G1145" s="8">
        <f t="shared" si="74"/>
        <v>212254.20319999996</v>
      </c>
      <c r="H1145" s="8">
        <f t="shared" si="74"/>
        <v>99886.059779999981</v>
      </c>
      <c r="I1145" s="8">
        <f t="shared" si="74"/>
        <v>89894.514735999997</v>
      </c>
      <c r="J1145" s="8">
        <f t="shared" si="74"/>
        <v>22473.628683999999</v>
      </c>
      <c r="K1145" s="8">
        <f t="shared" si="74"/>
        <v>212254.20320000002</v>
      </c>
    </row>
    <row r="1146" spans="1:11" outlineLevel="2" x14ac:dyDescent="0.25">
      <c r="A1146" s="1" t="s">
        <v>995</v>
      </c>
      <c r="B1146" s="1" t="s">
        <v>996</v>
      </c>
      <c r="C1146" s="8">
        <v>281.05829999999997</v>
      </c>
      <c r="D1146" s="8">
        <v>5371.3618200000001</v>
      </c>
      <c r="E1146" s="8">
        <v>342.40000000000003</v>
      </c>
      <c r="F1146" s="8">
        <v>16149.206639999999</v>
      </c>
      <c r="G1146" s="8">
        <v>22144.026759999997</v>
      </c>
      <c r="H1146" s="8">
        <f>+'Current &amp; Proposed Revenues'!D1146*1.08+'Current &amp; Proposed Revenues'!F1146*8.54</f>
        <v>16015.493799999997</v>
      </c>
      <c r="I1146" s="8">
        <f>(+'Current &amp; Proposed Revenues'!D1146*0.79+'Current &amp; Proposed Revenues'!F1146*2.14+'Current Revenues &amp; Distribution'!C1146+'Current Revenues &amp; Distribution'!E1146)*0.8</f>
        <v>4902.826368</v>
      </c>
      <c r="J1146" s="8">
        <f>(+'Current &amp; Proposed Revenues'!D1146*0.79+'Current &amp; Proposed Revenues'!F1146*2.14+'Current Revenues &amp; Distribution'!C1146+'Current Revenues &amp; Distribution'!E1146)*0.2</f>
        <v>1225.706592</v>
      </c>
      <c r="K1146" s="8">
        <f t="shared" si="71"/>
        <v>22144.026759999997</v>
      </c>
    </row>
    <row r="1147" spans="1:11" outlineLevel="2" x14ac:dyDescent="0.25">
      <c r="A1147" s="1" t="s">
        <v>995</v>
      </c>
      <c r="B1147" s="1" t="s">
        <v>997</v>
      </c>
      <c r="C1147" s="8">
        <v>34.633600000000001</v>
      </c>
      <c r="D1147" s="8">
        <v>933.13000000000011</v>
      </c>
      <c r="E1147" s="8">
        <v>0</v>
      </c>
      <c r="F1147" s="8">
        <v>2837.4730799999998</v>
      </c>
      <c r="G1147" s="8">
        <v>3805.23668</v>
      </c>
      <c r="H1147" s="8">
        <f>+'Current &amp; Proposed Revenues'!D1147*1.08+'Current &amp; Proposed Revenues'!F1147*8.54</f>
        <v>2807.8357399999995</v>
      </c>
      <c r="I1147" s="8">
        <f>(+'Current &amp; Proposed Revenues'!D1147*0.79+'Current &amp; Proposed Revenues'!F1147*2.14+'Current Revenues &amp; Distribution'!C1147+'Current Revenues &amp; Distribution'!E1147)*0.8</f>
        <v>797.92075199999999</v>
      </c>
      <c r="J1147" s="8">
        <f>(+'Current &amp; Proposed Revenues'!D1147*0.79+'Current &amp; Proposed Revenues'!F1147*2.14+'Current Revenues &amp; Distribution'!C1147+'Current Revenues &amp; Distribution'!E1147)*0.2</f>
        <v>199.480188</v>
      </c>
      <c r="K1147" s="8">
        <f t="shared" si="71"/>
        <v>3805.2366799999995</v>
      </c>
    </row>
    <row r="1148" spans="1:11" outlineLevel="2" x14ac:dyDescent="0.25">
      <c r="A1148" s="1" t="s">
        <v>995</v>
      </c>
      <c r="B1148" s="1" t="s">
        <v>998</v>
      </c>
      <c r="C1148" s="8">
        <v>176.09100000000001</v>
      </c>
      <c r="D1148" s="8">
        <v>7043.5233000000007</v>
      </c>
      <c r="E1148" s="8">
        <v>0</v>
      </c>
      <c r="F1148" s="8">
        <v>17774.617200000001</v>
      </c>
      <c r="G1148" s="8">
        <v>24994.231500000002</v>
      </c>
      <c r="H1148" s="8">
        <f>+'Current &amp; Proposed Revenues'!D1148*1.08+'Current &amp; Proposed Revenues'!F1148*8.54</f>
        <v>18280.953799999999</v>
      </c>
      <c r="I1148" s="8">
        <f>(+'Current &amp; Proposed Revenues'!D1148*0.79+'Current &amp; Proposed Revenues'!F1148*2.14+'Current Revenues &amp; Distribution'!C1148+'Current Revenues &amp; Distribution'!E1148)*0.8</f>
        <v>5370.6221600000008</v>
      </c>
      <c r="J1148" s="8">
        <f>(+'Current &amp; Proposed Revenues'!D1148*0.79+'Current &amp; Proposed Revenues'!F1148*2.14+'Current Revenues &amp; Distribution'!C1148+'Current Revenues &amp; Distribution'!E1148)*0.2</f>
        <v>1342.6555400000002</v>
      </c>
      <c r="K1148" s="8">
        <f t="shared" si="71"/>
        <v>24994.231500000002</v>
      </c>
    </row>
    <row r="1149" spans="1:11" outlineLevel="2" x14ac:dyDescent="0.25">
      <c r="A1149" s="1" t="s">
        <v>995</v>
      </c>
      <c r="B1149" s="1" t="s">
        <v>999</v>
      </c>
      <c r="C1149" s="8">
        <v>0</v>
      </c>
      <c r="D1149" s="8">
        <v>0</v>
      </c>
      <c r="E1149" s="8">
        <v>0</v>
      </c>
      <c r="F1149" s="8">
        <v>924.46079999999995</v>
      </c>
      <c r="G1149" s="8">
        <v>924.46079999999995</v>
      </c>
      <c r="H1149" s="8">
        <f>+'Current &amp; Proposed Revenues'!D1149*1.08+'Current &amp; Proposed Revenues'!F1149*8.54</f>
        <v>739.22239999999999</v>
      </c>
      <c r="I1149" s="8">
        <f>(+'Current &amp; Proposed Revenues'!D1149*0.79+'Current &amp; Proposed Revenues'!F1149*2.14+'Current Revenues &amp; Distribution'!C1149+'Current Revenues &amp; Distribution'!E1149)*0.8</f>
        <v>148.19072000000003</v>
      </c>
      <c r="J1149" s="8">
        <f>(+'Current &amp; Proposed Revenues'!D1149*0.79+'Current &amp; Proposed Revenues'!F1149*2.14+'Current Revenues &amp; Distribution'!C1149+'Current Revenues &amp; Distribution'!E1149)*0.2</f>
        <v>37.047680000000007</v>
      </c>
      <c r="K1149" s="8">
        <f t="shared" si="71"/>
        <v>924.46080000000006</v>
      </c>
    </row>
    <row r="1150" spans="1:11" outlineLevel="2" x14ac:dyDescent="0.25">
      <c r="A1150" s="1" t="s">
        <v>995</v>
      </c>
      <c r="B1150" s="1" t="s">
        <v>1000</v>
      </c>
      <c r="C1150" s="8">
        <v>129.06230000000002</v>
      </c>
      <c r="D1150" s="8">
        <v>3658.6550000000002</v>
      </c>
      <c r="E1150" s="8">
        <v>169.06</v>
      </c>
      <c r="F1150" s="8">
        <v>7415.0171999999993</v>
      </c>
      <c r="G1150" s="8">
        <v>11371.7945</v>
      </c>
      <c r="H1150" s="8">
        <f>+'Current &amp; Proposed Revenues'!D1150*1.08+'Current &amp; Proposed Revenues'!F1150*8.54</f>
        <v>8042.2565999999988</v>
      </c>
      <c r="I1150" s="8">
        <f>(+'Current &amp; Proposed Revenues'!D1150*0.79+'Current &amp; Proposed Revenues'!F1150*2.14+'Current Revenues &amp; Distribution'!C1150+'Current Revenues &amp; Distribution'!E1150)*0.8</f>
        <v>2663.6303200000002</v>
      </c>
      <c r="J1150" s="8">
        <f>(+'Current &amp; Proposed Revenues'!D1150*0.79+'Current &amp; Proposed Revenues'!F1150*2.14+'Current Revenues &amp; Distribution'!C1150+'Current Revenues &amp; Distribution'!E1150)*0.2</f>
        <v>665.90758000000005</v>
      </c>
      <c r="K1150" s="8">
        <f t="shared" si="71"/>
        <v>11371.7945</v>
      </c>
    </row>
    <row r="1151" spans="1:11" outlineLevel="2" x14ac:dyDescent="0.25">
      <c r="A1151" s="1" t="s">
        <v>995</v>
      </c>
      <c r="B1151" s="1" t="s">
        <v>1001</v>
      </c>
      <c r="C1151" s="8">
        <v>84.695899999999995</v>
      </c>
      <c r="D1151" s="8">
        <v>3258.6433000000002</v>
      </c>
      <c r="E1151" s="8">
        <v>0</v>
      </c>
      <c r="F1151" s="8">
        <v>6574.6080000000002</v>
      </c>
      <c r="G1151" s="8">
        <v>9917.9472000000005</v>
      </c>
      <c r="H1151" s="8">
        <f>+'Current &amp; Proposed Revenues'!D1151*1.08+'Current &amp; Proposed Revenues'!F1151*8.54</f>
        <v>7139.221199999999</v>
      </c>
      <c r="I1151" s="8">
        <f>(+'Current &amp; Proposed Revenues'!D1151*0.79+'Current &amp; Proposed Revenues'!F1151*2.14+'Current Revenues &amp; Distribution'!C1151+'Current Revenues &amp; Distribution'!E1151)*0.8</f>
        <v>2222.9808000000003</v>
      </c>
      <c r="J1151" s="8">
        <f>(+'Current &amp; Proposed Revenues'!D1151*0.79+'Current &amp; Proposed Revenues'!F1151*2.14+'Current Revenues &amp; Distribution'!C1151+'Current Revenues &amp; Distribution'!E1151)*0.2</f>
        <v>555.74520000000007</v>
      </c>
      <c r="K1151" s="8">
        <f t="shared" ref="K1151:K1217" si="75">SUM(H1151:J1151)</f>
        <v>9917.9471999999987</v>
      </c>
    </row>
    <row r="1152" spans="1:11" outlineLevel="2" x14ac:dyDescent="0.25">
      <c r="A1152" s="1" t="s">
        <v>995</v>
      </c>
      <c r="B1152" s="1" t="s">
        <v>1002</v>
      </c>
      <c r="C1152" s="8">
        <v>126.4</v>
      </c>
      <c r="D1152" s="8">
        <v>3537.4172899999999</v>
      </c>
      <c r="E1152" s="8">
        <v>0</v>
      </c>
      <c r="F1152" s="8">
        <v>9709.9355999999989</v>
      </c>
      <c r="G1152" s="8">
        <v>13373.75289</v>
      </c>
      <c r="H1152" s="8">
        <f>+'Current &amp; Proposed Revenues'!D1152*1.08+'Current &amp; Proposed Revenues'!F1152*8.54</f>
        <v>9807.3121599999977</v>
      </c>
      <c r="I1152" s="8">
        <f>(+'Current &amp; Proposed Revenues'!D1152*0.79+'Current &amp; Proposed Revenues'!F1152*2.14+'Current Revenues &amp; Distribution'!C1152+'Current Revenues &amp; Distribution'!E1152)*0.8</f>
        <v>2853.1525840000004</v>
      </c>
      <c r="J1152" s="8">
        <f>(+'Current &amp; Proposed Revenues'!D1152*0.79+'Current &amp; Proposed Revenues'!F1152*2.14+'Current Revenues &amp; Distribution'!C1152+'Current Revenues &amp; Distribution'!E1152)*0.2</f>
        <v>713.2881460000001</v>
      </c>
      <c r="K1152" s="8">
        <f t="shared" si="75"/>
        <v>13373.752889999998</v>
      </c>
    </row>
    <row r="1153" spans="1:11" outlineLevel="2" x14ac:dyDescent="0.25">
      <c r="A1153" s="1" t="s">
        <v>995</v>
      </c>
      <c r="B1153" s="1" t="s">
        <v>1003</v>
      </c>
      <c r="C1153" s="8">
        <v>0</v>
      </c>
      <c r="D1153" s="8">
        <v>0</v>
      </c>
      <c r="E1153" s="8">
        <v>0</v>
      </c>
      <c r="F1153" s="8">
        <v>452.08439999999996</v>
      </c>
      <c r="G1153" s="8">
        <v>452.08439999999996</v>
      </c>
      <c r="H1153" s="8">
        <f>+'Current &amp; Proposed Revenues'!D1153*1.08+'Current &amp; Proposed Revenues'!F1153*8.54</f>
        <v>361.49819999999994</v>
      </c>
      <c r="I1153" s="8">
        <f>(+'Current &amp; Proposed Revenues'!D1153*0.79+'Current &amp; Proposed Revenues'!F1153*2.14+'Current Revenues &amp; Distribution'!C1153+'Current Revenues &amp; Distribution'!E1153)*0.8</f>
        <v>72.46896000000001</v>
      </c>
      <c r="J1153" s="8">
        <f>(+'Current &amp; Proposed Revenues'!D1153*0.79+'Current &amp; Proposed Revenues'!F1153*2.14+'Current Revenues &amp; Distribution'!C1153+'Current Revenues &amp; Distribution'!E1153)*0.2</f>
        <v>18.117240000000002</v>
      </c>
      <c r="K1153" s="8">
        <f t="shared" si="75"/>
        <v>452.0843999999999</v>
      </c>
    </row>
    <row r="1154" spans="1:11" outlineLevel="2" x14ac:dyDescent="0.25">
      <c r="A1154" s="1" t="s">
        <v>995</v>
      </c>
      <c r="B1154" s="1" t="s">
        <v>1004</v>
      </c>
      <c r="C1154" s="8">
        <v>0</v>
      </c>
      <c r="D1154" s="8">
        <v>62.910540000000012</v>
      </c>
      <c r="E1154" s="8">
        <v>0</v>
      </c>
      <c r="F1154" s="8">
        <v>0</v>
      </c>
      <c r="G1154" s="8">
        <v>62.910540000000012</v>
      </c>
      <c r="H1154" s="8">
        <f>+'Current &amp; Proposed Revenues'!D1154*1.08+'Current &amp; Proposed Revenues'!F1154*8.54</f>
        <v>36.333360000000006</v>
      </c>
      <c r="I1154" s="8">
        <f>(+'Current &amp; Proposed Revenues'!D1154*0.79+'Current &amp; Proposed Revenues'!F1154*2.14+'Current Revenues &amp; Distribution'!C1154+'Current Revenues &amp; Distribution'!E1154)*0.8</f>
        <v>21.261744000000004</v>
      </c>
      <c r="J1154" s="8">
        <f>(+'Current &amp; Proposed Revenues'!D1154*0.79+'Current &amp; Proposed Revenues'!F1154*2.14+'Current Revenues &amp; Distribution'!C1154+'Current Revenues &amp; Distribution'!E1154)*0.2</f>
        <v>5.3154360000000009</v>
      </c>
      <c r="K1154" s="8">
        <f t="shared" si="75"/>
        <v>62.910540000000005</v>
      </c>
    </row>
    <row r="1155" spans="1:11" outlineLevel="2" x14ac:dyDescent="0.25">
      <c r="A1155" s="1" t="s">
        <v>995</v>
      </c>
      <c r="B1155" s="1" t="s">
        <v>1005</v>
      </c>
      <c r="C1155" s="8">
        <v>324.4846</v>
      </c>
      <c r="D1155" s="8">
        <v>8565.5724000000009</v>
      </c>
      <c r="E1155" s="8">
        <v>0</v>
      </c>
      <c r="F1155" s="8">
        <v>13370.5056</v>
      </c>
      <c r="G1155" s="8">
        <v>22260.562600000001</v>
      </c>
      <c r="H1155" s="8">
        <f>+'Current &amp; Proposed Revenues'!D1155*1.08+'Current &amp; Proposed Revenues'!F1155*8.54</f>
        <v>15638.358400000001</v>
      </c>
      <c r="I1155" s="8">
        <f>(+'Current &amp; Proposed Revenues'!D1155*0.79+'Current &amp; Proposed Revenues'!F1155*2.14+'Current Revenues &amp; Distribution'!C1155+'Current Revenues &amp; Distribution'!E1155)*0.8</f>
        <v>5297.7633600000008</v>
      </c>
      <c r="J1155" s="8">
        <f>(+'Current &amp; Proposed Revenues'!D1155*0.79+'Current &amp; Proposed Revenues'!F1155*2.14+'Current Revenues &amp; Distribution'!C1155+'Current Revenues &amp; Distribution'!E1155)*0.2</f>
        <v>1324.4408400000002</v>
      </c>
      <c r="K1155" s="8">
        <f t="shared" si="75"/>
        <v>22260.562600000001</v>
      </c>
    </row>
    <row r="1156" spans="1:11" outlineLevel="2" x14ac:dyDescent="0.25">
      <c r="A1156" s="1" t="s">
        <v>995</v>
      </c>
      <c r="B1156" s="1" t="s">
        <v>1006</v>
      </c>
      <c r="C1156" s="8">
        <v>210.17950000000002</v>
      </c>
      <c r="D1156" s="8">
        <v>6838.5357700000004</v>
      </c>
      <c r="E1156" s="8">
        <v>459.88600000000002</v>
      </c>
      <c r="F1156" s="8">
        <v>34751.854919999998</v>
      </c>
      <c r="G1156" s="8">
        <v>42260.456189999997</v>
      </c>
      <c r="H1156" s="8">
        <f>+'Current &amp; Proposed Revenues'!D1156*1.08+'Current &amp; Proposed Revenues'!F1156*8.54</f>
        <v>31737.996939999997</v>
      </c>
      <c r="I1156" s="8">
        <f>(+'Current &amp; Proposed Revenues'!D1156*0.79+'Current &amp; Proposed Revenues'!F1156*2.14+'Current Revenues &amp; Distribution'!C1156+'Current Revenues &amp; Distribution'!E1156)*0.8</f>
        <v>8417.9673999999995</v>
      </c>
      <c r="J1156" s="8">
        <f>(+'Current &amp; Proposed Revenues'!D1156*0.79+'Current &amp; Proposed Revenues'!F1156*2.14+'Current Revenues &amp; Distribution'!C1156+'Current Revenues &amp; Distribution'!E1156)*0.2</f>
        <v>2104.4918499999999</v>
      </c>
      <c r="K1156" s="8">
        <f t="shared" si="75"/>
        <v>42260.456189999997</v>
      </c>
    </row>
    <row r="1157" spans="1:11" outlineLevel="2" x14ac:dyDescent="0.25">
      <c r="A1157" s="1" t="s">
        <v>995</v>
      </c>
      <c r="B1157" s="1" t="s">
        <v>189</v>
      </c>
      <c r="C1157" s="8">
        <v>45.03</v>
      </c>
      <c r="D1157" s="8">
        <v>4620.8635000000004</v>
      </c>
      <c r="E1157" s="8">
        <v>55.64</v>
      </c>
      <c r="F1157" s="8">
        <v>14038.902719999998</v>
      </c>
      <c r="G1157" s="8">
        <v>18760.43622</v>
      </c>
      <c r="H1157" s="8">
        <f>+'Current &amp; Proposed Revenues'!D1157*1.08+'Current &amp; Proposed Revenues'!F1157*8.54</f>
        <v>13894.598159999998</v>
      </c>
      <c r="I1157" s="8">
        <f>(+'Current &amp; Proposed Revenues'!D1157*0.79+'Current &amp; Proposed Revenues'!F1157*2.14+'Current Revenues &amp; Distribution'!C1157+'Current Revenues &amp; Distribution'!E1157)*0.8</f>
        <v>3892.6704480000003</v>
      </c>
      <c r="J1157" s="8">
        <f>(+'Current &amp; Proposed Revenues'!D1157*0.79+'Current &amp; Proposed Revenues'!F1157*2.14+'Current Revenues &amp; Distribution'!C1157+'Current Revenues &amp; Distribution'!E1157)*0.2</f>
        <v>973.16761200000008</v>
      </c>
      <c r="K1157" s="8">
        <f t="shared" si="75"/>
        <v>18760.43622</v>
      </c>
    </row>
    <row r="1158" spans="1:11" outlineLevel="2" x14ac:dyDescent="0.25">
      <c r="A1158" s="1" t="s">
        <v>995</v>
      </c>
      <c r="B1158" s="1" t="s">
        <v>652</v>
      </c>
      <c r="C1158" s="8">
        <v>25.28</v>
      </c>
      <c r="D1158" s="8">
        <v>2017.7861</v>
      </c>
      <c r="E1158" s="8">
        <v>0</v>
      </c>
      <c r="F1158" s="8">
        <v>3129.24</v>
      </c>
      <c r="G1158" s="8">
        <v>5172.3060999999998</v>
      </c>
      <c r="H1158" s="8">
        <f>+'Current &amp; Proposed Revenues'!D1158*1.08+'Current &amp; Proposed Revenues'!F1158*8.54</f>
        <v>3667.5724</v>
      </c>
      <c r="I1158" s="8">
        <f>(+'Current &amp; Proposed Revenues'!D1158*0.79+'Current &amp; Proposed Revenues'!F1158*2.14+'Current Revenues &amp; Distribution'!C1158+'Current Revenues &amp; Distribution'!E1158)*0.8</f>
        <v>1203.7869600000001</v>
      </c>
      <c r="J1158" s="8">
        <f>(+'Current &amp; Proposed Revenues'!D1158*0.79+'Current &amp; Proposed Revenues'!F1158*2.14+'Current Revenues &amp; Distribution'!C1158+'Current Revenues &amp; Distribution'!E1158)*0.2</f>
        <v>300.94674000000003</v>
      </c>
      <c r="K1158" s="8">
        <f t="shared" si="75"/>
        <v>5172.3061000000007</v>
      </c>
    </row>
    <row r="1159" spans="1:11" outlineLevel="2" x14ac:dyDescent="0.25">
      <c r="A1159" s="1" t="s">
        <v>995</v>
      </c>
      <c r="B1159" s="1" t="s">
        <v>820</v>
      </c>
      <c r="C1159" s="8">
        <v>0</v>
      </c>
      <c r="D1159" s="8">
        <v>1570.9870000000001</v>
      </c>
      <c r="E1159" s="8">
        <v>0</v>
      </c>
      <c r="F1159" s="8">
        <v>2125.5336000000002</v>
      </c>
      <c r="G1159" s="8">
        <v>3696.5206000000003</v>
      </c>
      <c r="H1159" s="8">
        <f>+'Current &amp; Proposed Revenues'!D1159*1.08+'Current &amp; Proposed Revenues'!F1159*8.54</f>
        <v>2606.9387999999999</v>
      </c>
      <c r="I1159" s="8">
        <f>(+'Current &amp; Proposed Revenues'!D1159*0.79+'Current &amp; Proposed Revenues'!F1159*2.14+'Current Revenues &amp; Distribution'!C1159+'Current Revenues &amp; Distribution'!E1159)*0.8</f>
        <v>871.66544000000022</v>
      </c>
      <c r="J1159" s="8">
        <f>(+'Current &amp; Proposed Revenues'!D1159*0.79+'Current &amp; Proposed Revenues'!F1159*2.14+'Current Revenues &amp; Distribution'!C1159+'Current Revenues &amp; Distribution'!E1159)*0.2</f>
        <v>217.91636000000005</v>
      </c>
      <c r="K1159" s="8">
        <f t="shared" si="75"/>
        <v>3696.5206000000003</v>
      </c>
    </row>
    <row r="1160" spans="1:11" outlineLevel="2" x14ac:dyDescent="0.25">
      <c r="A1160" s="1" t="s">
        <v>995</v>
      </c>
      <c r="B1160" s="1" t="s">
        <v>304</v>
      </c>
      <c r="C1160" s="8">
        <v>31.6</v>
      </c>
      <c r="D1160" s="8">
        <v>2976.5369700000001</v>
      </c>
      <c r="E1160" s="8">
        <v>40.360399999999998</v>
      </c>
      <c r="F1160" s="8">
        <v>17908.971599999997</v>
      </c>
      <c r="G1160" s="8">
        <v>20957.468969999998</v>
      </c>
      <c r="H1160" s="8">
        <f>+'Current &amp; Proposed Revenues'!D1160*1.08+'Current &amp; Proposed Revenues'!F1160*8.54</f>
        <v>16039.539279999997</v>
      </c>
      <c r="I1160" s="8">
        <f>(+'Current &amp; Proposed Revenues'!D1160*0.79+'Current &amp; Proposed Revenues'!F1160*2.14+'Current Revenues &amp; Distribution'!C1160+'Current Revenues &amp; Distribution'!E1160)*0.8</f>
        <v>3934.3437520000002</v>
      </c>
      <c r="J1160" s="8">
        <f>(+'Current &amp; Proposed Revenues'!D1160*0.79+'Current &amp; Proposed Revenues'!F1160*2.14+'Current Revenues &amp; Distribution'!C1160+'Current Revenues &amp; Distribution'!E1160)*0.2</f>
        <v>983.58593800000006</v>
      </c>
      <c r="K1160" s="8">
        <f t="shared" si="75"/>
        <v>20957.468969999998</v>
      </c>
    </row>
    <row r="1161" spans="1:11" outlineLevel="2" x14ac:dyDescent="0.25">
      <c r="A1161" s="1" t="s">
        <v>995</v>
      </c>
      <c r="B1161" s="1" t="s">
        <v>1007</v>
      </c>
      <c r="C1161" s="8">
        <v>94.800000000000011</v>
      </c>
      <c r="D1161" s="8">
        <v>5561.0995000000003</v>
      </c>
      <c r="E1161" s="8">
        <v>248.34700000000001</v>
      </c>
      <c r="F1161" s="8">
        <v>19113.045480000001</v>
      </c>
      <c r="G1161" s="8">
        <v>25017.291980000002</v>
      </c>
      <c r="H1161" s="8">
        <f>+'Current &amp; Proposed Revenues'!D1161*1.08+'Current &amp; Proposed Revenues'!F1161*8.54</f>
        <v>18495.035940000002</v>
      </c>
      <c r="I1161" s="8">
        <f>(+'Current &amp; Proposed Revenues'!D1161*0.79+'Current &amp; Proposed Revenues'!F1161*2.14+'Current Revenues &amp; Distribution'!C1161+'Current Revenues &amp; Distribution'!E1161)*0.8</f>
        <v>5217.8048320000007</v>
      </c>
      <c r="J1161" s="8">
        <f>(+'Current &amp; Proposed Revenues'!D1161*0.79+'Current &amp; Proposed Revenues'!F1161*2.14+'Current Revenues &amp; Distribution'!C1161+'Current Revenues &amp; Distribution'!E1161)*0.2</f>
        <v>1304.4512080000002</v>
      </c>
      <c r="K1161" s="8">
        <f t="shared" si="75"/>
        <v>25017.291980000002</v>
      </c>
    </row>
    <row r="1162" spans="1:11" outlineLevel="2" x14ac:dyDescent="0.25">
      <c r="A1162" s="1" t="s">
        <v>995</v>
      </c>
      <c r="B1162" s="1" t="s">
        <v>1008</v>
      </c>
      <c r="C1162" s="8">
        <v>0</v>
      </c>
      <c r="D1162" s="8">
        <v>1945.7163</v>
      </c>
      <c r="E1162" s="8">
        <v>0</v>
      </c>
      <c r="F1162" s="8">
        <v>5641.6031999999996</v>
      </c>
      <c r="G1162" s="8">
        <v>7587.3194999999996</v>
      </c>
      <c r="H1162" s="8">
        <f>+'Current &amp; Proposed Revenues'!D1162*1.08+'Current &amp; Proposed Revenues'!F1162*8.54</f>
        <v>5634.898799999999</v>
      </c>
      <c r="I1162" s="8">
        <f>(+'Current &amp; Proposed Revenues'!D1162*0.79+'Current &amp; Proposed Revenues'!F1162*2.14+'Current Revenues &amp; Distribution'!C1162+'Current Revenues &amp; Distribution'!E1162)*0.8</f>
        <v>1561.9365600000001</v>
      </c>
      <c r="J1162" s="8">
        <f>(+'Current &amp; Proposed Revenues'!D1162*0.79+'Current &amp; Proposed Revenues'!F1162*2.14+'Current Revenues &amp; Distribution'!C1162+'Current Revenues &amp; Distribution'!E1162)*0.2</f>
        <v>390.48414000000002</v>
      </c>
      <c r="K1162" s="8">
        <f t="shared" si="75"/>
        <v>7587.3194999999996</v>
      </c>
    </row>
    <row r="1163" spans="1:11" outlineLevel="2" x14ac:dyDescent="0.25">
      <c r="A1163" s="1" t="s">
        <v>995</v>
      </c>
      <c r="B1163" s="1" t="s">
        <v>52</v>
      </c>
      <c r="C1163" s="8">
        <v>25.28</v>
      </c>
      <c r="D1163" s="8">
        <v>211.31</v>
      </c>
      <c r="E1163" s="8">
        <v>0</v>
      </c>
      <c r="F1163" s="8">
        <v>384.48</v>
      </c>
      <c r="G1163" s="8">
        <v>621.07000000000005</v>
      </c>
      <c r="H1163" s="8">
        <f>+'Current &amp; Proposed Revenues'!D1163*1.08+'Current &amp; Proposed Revenues'!F1163*8.54</f>
        <v>429.47999999999996</v>
      </c>
      <c r="I1163" s="8">
        <f>(+'Current &amp; Proposed Revenues'!D1163*0.79+'Current &amp; Proposed Revenues'!F1163*2.14+'Current Revenues &amp; Distribution'!C1163+'Current Revenues &amp; Distribution'!E1163)*0.8</f>
        <v>153.27200000000002</v>
      </c>
      <c r="J1163" s="8">
        <f>(+'Current &amp; Proposed Revenues'!D1163*0.79+'Current &amp; Proposed Revenues'!F1163*2.14+'Current Revenues &amp; Distribution'!C1163+'Current Revenues &amp; Distribution'!E1163)*0.2</f>
        <v>38.318000000000005</v>
      </c>
      <c r="K1163" s="8">
        <f t="shared" si="75"/>
        <v>621.06999999999994</v>
      </c>
    </row>
    <row r="1164" spans="1:11" outlineLevel="2" x14ac:dyDescent="0.25">
      <c r="A1164" s="1" t="s">
        <v>995</v>
      </c>
      <c r="B1164" s="1" t="s">
        <v>1009</v>
      </c>
      <c r="C1164" s="8">
        <v>218.83</v>
      </c>
      <c r="D1164" s="8">
        <v>14713.504080000001</v>
      </c>
      <c r="E1164" s="8">
        <v>171.20000000000002</v>
      </c>
      <c r="F1164" s="8">
        <v>17828.657999999999</v>
      </c>
      <c r="G1164" s="8">
        <v>32932.192080000001</v>
      </c>
      <c r="H1164" s="8">
        <f>+'Current &amp; Proposed Revenues'!D1164*1.08+'Current &amp; Proposed Revenues'!F1164*8.54</f>
        <v>22753.887719999999</v>
      </c>
      <c r="I1164" s="8">
        <f>(+'Current &amp; Proposed Revenues'!D1164*0.79+'Current &amp; Proposed Revenues'!F1164*2.14+'Current Revenues &amp; Distribution'!C1164+'Current Revenues &amp; Distribution'!E1164)*0.8</f>
        <v>8142.6434880000015</v>
      </c>
      <c r="J1164" s="8">
        <f>(+'Current &amp; Proposed Revenues'!D1164*0.79+'Current &amp; Proposed Revenues'!F1164*2.14+'Current Revenues &amp; Distribution'!C1164+'Current Revenues &amp; Distribution'!E1164)*0.2</f>
        <v>2035.6608720000004</v>
      </c>
      <c r="K1164" s="8">
        <f t="shared" si="75"/>
        <v>32932.192080000001</v>
      </c>
    </row>
    <row r="1165" spans="1:11" outlineLevel="2" x14ac:dyDescent="0.25">
      <c r="A1165" s="1" t="s">
        <v>995</v>
      </c>
      <c r="B1165" s="1" t="s">
        <v>1010</v>
      </c>
      <c r="C1165" s="8">
        <v>0</v>
      </c>
      <c r="D1165" s="8">
        <v>3070.1473000000001</v>
      </c>
      <c r="E1165" s="8">
        <v>0</v>
      </c>
      <c r="F1165" s="8">
        <v>11161.454399999999</v>
      </c>
      <c r="G1165" s="8">
        <v>14231.601699999999</v>
      </c>
      <c r="H1165" s="8">
        <f>+'Current &amp; Proposed Revenues'!D1165*1.08+'Current &amp; Proposed Revenues'!F1165*8.54</f>
        <v>10698.116399999999</v>
      </c>
      <c r="I1165" s="8">
        <f>(+'Current &amp; Proposed Revenues'!D1165*0.79+'Current &amp; Proposed Revenues'!F1165*2.14+'Current Revenues &amp; Distribution'!C1165+'Current Revenues &amp; Distribution'!E1165)*0.8</f>
        <v>2826.7882400000003</v>
      </c>
      <c r="J1165" s="8">
        <f>(+'Current &amp; Proposed Revenues'!D1165*0.79+'Current &amp; Proposed Revenues'!F1165*2.14+'Current Revenues &amp; Distribution'!C1165+'Current Revenues &amp; Distribution'!E1165)*0.2</f>
        <v>706.69706000000008</v>
      </c>
      <c r="K1165" s="8">
        <f t="shared" si="75"/>
        <v>14231.601699999999</v>
      </c>
    </row>
    <row r="1166" spans="1:11" outlineLevel="2" x14ac:dyDescent="0.25">
      <c r="A1166" s="1" t="s">
        <v>995</v>
      </c>
      <c r="B1166" s="1" t="s">
        <v>1011</v>
      </c>
      <c r="C1166" s="8">
        <v>68.6036</v>
      </c>
      <c r="D1166" s="8">
        <v>2758.4369999999999</v>
      </c>
      <c r="E1166" s="8">
        <v>0</v>
      </c>
      <c r="F1166" s="8">
        <v>10409.77464</v>
      </c>
      <c r="G1166" s="8">
        <v>13236.81524</v>
      </c>
      <c r="H1166" s="8">
        <f>+'Current &amp; Proposed Revenues'!D1166*1.08+'Current &amp; Proposed Revenues'!F1166*8.54</f>
        <v>9917.0289199999988</v>
      </c>
      <c r="I1166" s="8">
        <f>(+'Current &amp; Proposed Revenues'!D1166*0.79+'Current &amp; Proposed Revenues'!F1166*2.14+'Current Revenues &amp; Distribution'!C1166+'Current Revenues &amp; Distribution'!E1166)*0.8</f>
        <v>2655.829056</v>
      </c>
      <c r="J1166" s="8">
        <f>(+'Current &amp; Proposed Revenues'!D1166*0.79+'Current &amp; Proposed Revenues'!F1166*2.14+'Current Revenues &amp; Distribution'!C1166+'Current Revenues &amp; Distribution'!E1166)*0.2</f>
        <v>663.95726400000001</v>
      </c>
      <c r="K1166" s="8">
        <f t="shared" si="75"/>
        <v>13236.81524</v>
      </c>
    </row>
    <row r="1167" spans="1:11" outlineLevel="2" x14ac:dyDescent="0.25">
      <c r="A1167" s="1" t="s">
        <v>995</v>
      </c>
      <c r="B1167" s="1" t="s">
        <v>1012</v>
      </c>
      <c r="C1167" s="8">
        <v>373.31450000000001</v>
      </c>
      <c r="D1167" s="8">
        <v>1896.4044000000001</v>
      </c>
      <c r="E1167" s="8">
        <v>1332.3854000000001</v>
      </c>
      <c r="F1167" s="8">
        <v>10177.8264</v>
      </c>
      <c r="G1167" s="8">
        <v>13779.930700000001</v>
      </c>
      <c r="H1167" s="8">
        <f>+'Current &amp; Proposed Revenues'!D1167*1.08+'Current &amp; Proposed Revenues'!F1167*8.54</f>
        <v>9233.6987999999983</v>
      </c>
      <c r="I1167" s="8">
        <f>(+'Current &amp; Proposed Revenues'!D1167*0.79+'Current &amp; Proposed Revenues'!F1167*2.14+'Current Revenues &amp; Distribution'!C1167+'Current Revenues &amp; Distribution'!E1167)*0.8</f>
        <v>3636.9855200000006</v>
      </c>
      <c r="J1167" s="8">
        <f>(+'Current &amp; Proposed Revenues'!D1167*0.79+'Current &amp; Proposed Revenues'!F1167*2.14+'Current Revenues &amp; Distribution'!C1167+'Current Revenues &amp; Distribution'!E1167)*0.2</f>
        <v>909.24638000000016</v>
      </c>
      <c r="K1167" s="8">
        <f t="shared" si="75"/>
        <v>13779.930699999999</v>
      </c>
    </row>
    <row r="1168" spans="1:11" outlineLevel="2" x14ac:dyDescent="0.25">
      <c r="A1168" s="1" t="s">
        <v>995</v>
      </c>
      <c r="B1168" s="1" t="s">
        <v>949</v>
      </c>
      <c r="C1168" s="8">
        <v>31.149700000000003</v>
      </c>
      <c r="D1168" s="8">
        <v>2984.5592700000002</v>
      </c>
      <c r="E1168" s="8">
        <v>0</v>
      </c>
      <c r="F1168" s="8">
        <v>6955.3499999999995</v>
      </c>
      <c r="G1168" s="8">
        <v>9971.05897</v>
      </c>
      <c r="H1168" s="8">
        <f>+'Current &amp; Proposed Revenues'!D1168*1.08+'Current &amp; Proposed Revenues'!F1168*8.54</f>
        <v>7285.3776799999996</v>
      </c>
      <c r="I1168" s="8">
        <f>(+'Current &amp; Proposed Revenues'!D1168*0.79+'Current &amp; Proposed Revenues'!F1168*2.14+'Current Revenues &amp; Distribution'!C1168+'Current Revenues &amp; Distribution'!E1168)*0.8</f>
        <v>2148.5450320000004</v>
      </c>
      <c r="J1168" s="8">
        <f>(+'Current &amp; Proposed Revenues'!D1168*0.79+'Current &amp; Proposed Revenues'!F1168*2.14+'Current Revenues &amp; Distribution'!C1168+'Current Revenues &amp; Distribution'!E1168)*0.2</f>
        <v>537.13625800000011</v>
      </c>
      <c r="K1168" s="8">
        <f t="shared" si="75"/>
        <v>9971.05897</v>
      </c>
    </row>
    <row r="1169" spans="1:11" outlineLevel="2" x14ac:dyDescent="0.25">
      <c r="A1169" s="1" t="s">
        <v>995</v>
      </c>
      <c r="B1169" s="1" t="s">
        <v>254</v>
      </c>
      <c r="C1169" s="8">
        <v>151.68</v>
      </c>
      <c r="D1169" s="8">
        <v>8750.8145999999997</v>
      </c>
      <c r="E1169" s="8">
        <v>0</v>
      </c>
      <c r="F1169" s="8">
        <v>26846.743199999997</v>
      </c>
      <c r="G1169" s="8">
        <v>35749.237799999995</v>
      </c>
      <c r="H1169" s="8">
        <f>+'Current &amp; Proposed Revenues'!D1169*1.08+'Current &amp; Proposed Revenues'!F1169*8.54</f>
        <v>26521.285999999996</v>
      </c>
      <c r="I1169" s="8">
        <f>(+'Current &amp; Proposed Revenues'!D1169*0.79+'Current &amp; Proposed Revenues'!F1169*2.14+'Current Revenues &amp; Distribution'!C1169+'Current Revenues &amp; Distribution'!E1169)*0.8</f>
        <v>7382.3614399999997</v>
      </c>
      <c r="J1169" s="8">
        <f>(+'Current &amp; Proposed Revenues'!D1169*0.79+'Current &amp; Proposed Revenues'!F1169*2.14+'Current Revenues &amp; Distribution'!C1169+'Current Revenues &amp; Distribution'!E1169)*0.2</f>
        <v>1845.5903599999999</v>
      </c>
      <c r="K1169" s="8">
        <f t="shared" si="75"/>
        <v>35749.237799999995</v>
      </c>
    </row>
    <row r="1170" spans="1:11" outlineLevel="2" x14ac:dyDescent="0.25">
      <c r="A1170" s="1" t="s">
        <v>995</v>
      </c>
      <c r="B1170" s="1" t="s">
        <v>335</v>
      </c>
      <c r="C1170" s="8">
        <v>51.397400000000005</v>
      </c>
      <c r="D1170" s="8">
        <v>2752.4343000000003</v>
      </c>
      <c r="E1170" s="8">
        <v>235.4</v>
      </c>
      <c r="F1170" s="8">
        <v>5369.0496000000003</v>
      </c>
      <c r="G1170" s="8">
        <v>8408.2813000000006</v>
      </c>
      <c r="H1170" s="8">
        <f>+'Current &amp; Proposed Revenues'!D1170*1.08+'Current &amp; Proposed Revenues'!F1170*8.54</f>
        <v>5882.87</v>
      </c>
      <c r="I1170" s="8">
        <f>(+'Current &amp; Proposed Revenues'!D1170*0.79+'Current &amp; Proposed Revenues'!F1170*2.14+'Current Revenues &amp; Distribution'!C1170+'Current Revenues &amp; Distribution'!E1170)*0.8</f>
        <v>2020.3290400000003</v>
      </c>
      <c r="J1170" s="8">
        <f>(+'Current &amp; Proposed Revenues'!D1170*0.79+'Current &amp; Proposed Revenues'!F1170*2.14+'Current Revenues &amp; Distribution'!C1170+'Current Revenues &amp; Distribution'!E1170)*0.2</f>
        <v>505.08226000000008</v>
      </c>
      <c r="K1170" s="8">
        <f t="shared" si="75"/>
        <v>8408.2813000000006</v>
      </c>
    </row>
    <row r="1171" spans="1:11" outlineLevel="2" x14ac:dyDescent="0.25">
      <c r="A1171" s="1" t="s">
        <v>995</v>
      </c>
      <c r="B1171" s="1" t="s">
        <v>1013</v>
      </c>
      <c r="C1171" s="8">
        <v>0</v>
      </c>
      <c r="D1171" s="8">
        <v>1444.9864000000002</v>
      </c>
      <c r="E1171" s="8">
        <v>0</v>
      </c>
      <c r="F1171" s="8">
        <v>5517.3948</v>
      </c>
      <c r="G1171" s="8">
        <v>6962.3811999999998</v>
      </c>
      <c r="H1171" s="8">
        <f>+'Current &amp; Proposed Revenues'!D1171*1.08+'Current &amp; Proposed Revenues'!F1171*8.54</f>
        <v>5246.3870000000006</v>
      </c>
      <c r="I1171" s="8">
        <f>(+'Current &amp; Proposed Revenues'!D1171*0.79+'Current &amp; Proposed Revenues'!F1171*2.14+'Current Revenues &amp; Distribution'!C1171+'Current Revenues &amp; Distribution'!E1171)*0.8</f>
        <v>1372.7953600000001</v>
      </c>
      <c r="J1171" s="8">
        <f>(+'Current &amp; Proposed Revenues'!D1171*0.79+'Current &amp; Proposed Revenues'!F1171*2.14+'Current Revenues &amp; Distribution'!C1171+'Current Revenues &amp; Distribution'!E1171)*0.2</f>
        <v>343.19884000000002</v>
      </c>
      <c r="K1171" s="8">
        <f t="shared" si="75"/>
        <v>6962.3812000000007</v>
      </c>
    </row>
    <row r="1172" spans="1:11" outlineLevel="2" x14ac:dyDescent="0.25">
      <c r="A1172" s="1" t="s">
        <v>995</v>
      </c>
      <c r="B1172" s="1" t="s">
        <v>1014</v>
      </c>
      <c r="C1172" s="8">
        <v>55.300000000000004</v>
      </c>
      <c r="D1172" s="8">
        <v>2674.8760500000003</v>
      </c>
      <c r="E1172" s="8">
        <v>0</v>
      </c>
      <c r="F1172" s="8">
        <v>3482.1071999999999</v>
      </c>
      <c r="G1172" s="8">
        <v>6212.2832500000004</v>
      </c>
      <c r="H1172" s="8">
        <f>+'Current &amp; Proposed Revenues'!D1172*1.08+'Current &amp; Proposed Revenues'!F1172*8.54</f>
        <v>4329.2298000000001</v>
      </c>
      <c r="I1172" s="8">
        <f>(+'Current &amp; Proposed Revenues'!D1172*0.79+'Current &amp; Proposed Revenues'!F1172*2.14+'Current Revenues &amp; Distribution'!C1172+'Current Revenues &amp; Distribution'!E1172)*0.8</f>
        <v>1506.4427600000001</v>
      </c>
      <c r="J1172" s="8">
        <f>(+'Current &amp; Proposed Revenues'!D1172*0.79+'Current &amp; Proposed Revenues'!F1172*2.14+'Current Revenues &amp; Distribution'!C1172+'Current Revenues &amp; Distribution'!E1172)*0.2</f>
        <v>376.61069000000003</v>
      </c>
      <c r="K1172" s="8">
        <f t="shared" si="75"/>
        <v>6212.2832500000004</v>
      </c>
    </row>
    <row r="1173" spans="1:11" outlineLevel="2" x14ac:dyDescent="0.25">
      <c r="A1173" s="1" t="s">
        <v>995</v>
      </c>
      <c r="B1173" s="1" t="s">
        <v>1015</v>
      </c>
      <c r="C1173" s="8">
        <v>109.81</v>
      </c>
      <c r="D1173" s="8">
        <v>6007.8798999999999</v>
      </c>
      <c r="E1173" s="8">
        <v>0</v>
      </c>
      <c r="F1173" s="8">
        <v>14550.14364</v>
      </c>
      <c r="G1173" s="8">
        <v>20667.83354</v>
      </c>
      <c r="H1173" s="8">
        <f>+'Current &amp; Proposed Revenues'!D1173*1.08+'Current &amp; Proposed Revenues'!F1173*8.54</f>
        <v>15104.45702</v>
      </c>
      <c r="I1173" s="8">
        <f>(+'Current &amp; Proposed Revenues'!D1173*0.79+'Current &amp; Proposed Revenues'!F1173*2.14+'Current Revenues &amp; Distribution'!C1173+'Current Revenues &amp; Distribution'!E1173)*0.8</f>
        <v>4450.7012160000004</v>
      </c>
      <c r="J1173" s="8">
        <f>(+'Current &amp; Proposed Revenues'!D1173*0.79+'Current &amp; Proposed Revenues'!F1173*2.14+'Current Revenues &amp; Distribution'!C1173+'Current Revenues &amp; Distribution'!E1173)*0.2</f>
        <v>1112.6753040000001</v>
      </c>
      <c r="K1173" s="8">
        <f t="shared" si="75"/>
        <v>20667.83354</v>
      </c>
    </row>
    <row r="1174" spans="1:11" outlineLevel="1" x14ac:dyDescent="0.25">
      <c r="A1174" s="23" t="s">
        <v>1215</v>
      </c>
      <c r="B1174" s="22"/>
      <c r="C1174" s="8">
        <f t="shared" ref="C1174:K1174" si="76">SUBTOTAL(9,C1146:C1173)</f>
        <v>2648.6803999999993</v>
      </c>
      <c r="D1174" s="8">
        <f t="shared" si="76"/>
        <v>105228.09208999999</v>
      </c>
      <c r="E1174" s="8">
        <f t="shared" si="76"/>
        <v>3054.6788000000001</v>
      </c>
      <c r="F1174" s="8">
        <f t="shared" si="76"/>
        <v>284600.04192000005</v>
      </c>
      <c r="G1174" s="8">
        <f t="shared" si="76"/>
        <v>395531.49321000004</v>
      </c>
      <c r="H1174" s="8">
        <f t="shared" si="76"/>
        <v>288346.88531999994</v>
      </c>
      <c r="I1174" s="8">
        <f t="shared" si="76"/>
        <v>85747.686311999991</v>
      </c>
      <c r="J1174" s="8">
        <f t="shared" si="76"/>
        <v>21436.921577999998</v>
      </c>
      <c r="K1174" s="8">
        <f t="shared" si="76"/>
        <v>395531.49321000004</v>
      </c>
    </row>
    <row r="1175" spans="1:11" outlineLevel="2" x14ac:dyDescent="0.25">
      <c r="A1175" s="1" t="s">
        <v>1016</v>
      </c>
      <c r="B1175" s="1" t="s">
        <v>1017</v>
      </c>
      <c r="C1175" s="8">
        <v>202.65869999999998</v>
      </c>
      <c r="D1175" s="8">
        <v>1783.6434000000002</v>
      </c>
      <c r="E1175" s="8">
        <v>0</v>
      </c>
      <c r="F1175" s="8">
        <v>2273.2379999999998</v>
      </c>
      <c r="G1175" s="8">
        <v>4259.5401000000002</v>
      </c>
      <c r="H1175" s="8">
        <f>+'Current &amp; Proposed Revenues'!D1175*1.08+'Current &amp; Proposed Revenues'!F1175*8.54</f>
        <v>2847.8645999999999</v>
      </c>
      <c r="I1175" s="8">
        <f>(+'Current &amp; Proposed Revenues'!D1175*0.79+'Current &amp; Proposed Revenues'!F1175*2.14+'Current Revenues &amp; Distribution'!C1175+'Current Revenues &amp; Distribution'!E1175)*0.8</f>
        <v>1129.3404</v>
      </c>
      <c r="J1175" s="8">
        <f>(+'Current &amp; Proposed Revenues'!D1175*0.79+'Current &amp; Proposed Revenues'!F1175*2.14+'Current Revenues &amp; Distribution'!C1175+'Current Revenues &amp; Distribution'!E1175)*0.2</f>
        <v>282.33510000000001</v>
      </c>
      <c r="K1175" s="8">
        <f t="shared" si="75"/>
        <v>4259.5401000000002</v>
      </c>
    </row>
    <row r="1176" spans="1:11" outlineLevel="2" x14ac:dyDescent="0.25">
      <c r="A1176" s="1" t="s">
        <v>1016</v>
      </c>
      <c r="B1176" s="1" t="s">
        <v>304</v>
      </c>
      <c r="C1176" s="8">
        <v>73.47</v>
      </c>
      <c r="D1176" s="8">
        <v>1142.3269</v>
      </c>
      <c r="E1176" s="8">
        <v>0</v>
      </c>
      <c r="F1176" s="8">
        <v>0</v>
      </c>
      <c r="G1176" s="8">
        <v>1215.7969000000001</v>
      </c>
      <c r="H1176" s="8">
        <f>+'Current &amp; Proposed Revenues'!D1176*1.08+'Current &amp; Proposed Revenues'!F1176*8.54</f>
        <v>659.7396</v>
      </c>
      <c r="I1176" s="8">
        <f>(+'Current &amp; Proposed Revenues'!D1176*0.79+'Current &amp; Proposed Revenues'!F1176*2.14+'Current Revenues &amp; Distribution'!C1176+'Current Revenues &amp; Distribution'!E1176)*0.8</f>
        <v>444.84584000000007</v>
      </c>
      <c r="J1176" s="8">
        <f>(+'Current &amp; Proposed Revenues'!D1176*0.79+'Current &amp; Proposed Revenues'!F1176*2.14+'Current Revenues &amp; Distribution'!C1176+'Current Revenues &amp; Distribution'!E1176)*0.2</f>
        <v>111.21146000000002</v>
      </c>
      <c r="K1176" s="8">
        <f t="shared" si="75"/>
        <v>1215.7969000000001</v>
      </c>
    </row>
    <row r="1177" spans="1:11" outlineLevel="2" x14ac:dyDescent="0.25">
      <c r="A1177" s="1" t="s">
        <v>1016</v>
      </c>
      <c r="B1177" s="1" t="s">
        <v>97</v>
      </c>
      <c r="C1177" s="8">
        <v>7.9</v>
      </c>
      <c r="D1177" s="8">
        <v>391.7276</v>
      </c>
      <c r="E1177" s="8">
        <v>0</v>
      </c>
      <c r="F1177" s="8">
        <v>1942.692</v>
      </c>
      <c r="G1177" s="8">
        <v>2342.3195999999998</v>
      </c>
      <c r="H1177" s="8">
        <f>+'Current &amp; Proposed Revenues'!D1177*1.08+'Current &amp; Proposed Revenues'!F1177*8.54</f>
        <v>1779.6643999999999</v>
      </c>
      <c r="I1177" s="8">
        <f>(+'Current &amp; Proposed Revenues'!D1177*0.79+'Current &amp; Proposed Revenues'!F1177*2.14+'Current Revenues &amp; Distribution'!C1177+'Current Revenues &amp; Distribution'!E1177)*0.8</f>
        <v>450.12416000000007</v>
      </c>
      <c r="J1177" s="8">
        <f>(+'Current &amp; Proposed Revenues'!D1177*0.79+'Current &amp; Proposed Revenues'!F1177*2.14+'Current Revenues &amp; Distribution'!C1177+'Current Revenues &amp; Distribution'!E1177)*0.2</f>
        <v>112.53104000000002</v>
      </c>
      <c r="K1177" s="8">
        <f t="shared" si="75"/>
        <v>2342.3195999999998</v>
      </c>
    </row>
    <row r="1178" spans="1:11" outlineLevel="2" x14ac:dyDescent="0.25">
      <c r="A1178" s="1" t="s">
        <v>1016</v>
      </c>
      <c r="B1178" s="1" t="s">
        <v>437</v>
      </c>
      <c r="C1178" s="8">
        <v>9.48</v>
      </c>
      <c r="D1178" s="8">
        <v>380.75070000000005</v>
      </c>
      <c r="E1178" s="8">
        <v>0</v>
      </c>
      <c r="F1178" s="8">
        <v>0</v>
      </c>
      <c r="G1178" s="8">
        <v>390.23070000000007</v>
      </c>
      <c r="H1178" s="8">
        <f>+'Current &amp; Proposed Revenues'!D1178*1.08+'Current &amp; Proposed Revenues'!F1178*8.54</f>
        <v>219.89880000000002</v>
      </c>
      <c r="I1178" s="8">
        <f>(+'Current &amp; Proposed Revenues'!D1178*0.79+'Current &amp; Proposed Revenues'!F1178*2.14+'Current Revenues &amp; Distribution'!C1178+'Current Revenues &amp; Distribution'!E1178)*0.8</f>
        <v>136.26552000000001</v>
      </c>
      <c r="J1178" s="8">
        <f>(+'Current &amp; Proposed Revenues'!D1178*0.79+'Current &amp; Proposed Revenues'!F1178*2.14+'Current Revenues &amp; Distribution'!C1178+'Current Revenues &amp; Distribution'!E1178)*0.2</f>
        <v>34.066380000000002</v>
      </c>
      <c r="K1178" s="8">
        <f t="shared" si="75"/>
        <v>390.23070000000001</v>
      </c>
    </row>
    <row r="1179" spans="1:11" outlineLevel="2" x14ac:dyDescent="0.25">
      <c r="A1179" s="1" t="s">
        <v>1016</v>
      </c>
      <c r="B1179" s="1" t="s">
        <v>542</v>
      </c>
      <c r="C1179" s="8">
        <v>41.08</v>
      </c>
      <c r="D1179" s="8">
        <v>1031.3050000000001</v>
      </c>
      <c r="E1179" s="8">
        <v>0</v>
      </c>
      <c r="F1179" s="8">
        <v>1701.5375999999999</v>
      </c>
      <c r="G1179" s="8">
        <v>2773.9225999999999</v>
      </c>
      <c r="H1179" s="8">
        <f>+'Current &amp; Proposed Revenues'!D1179*1.08+'Current &amp; Proposed Revenues'!F1179*8.54</f>
        <v>1956.2127999999998</v>
      </c>
      <c r="I1179" s="8">
        <f>(+'Current &amp; Proposed Revenues'!D1179*0.79+'Current &amp; Proposed Revenues'!F1179*2.14+'Current Revenues &amp; Distribution'!C1179+'Current Revenues &amp; Distribution'!E1179)*0.8</f>
        <v>654.16784000000007</v>
      </c>
      <c r="J1179" s="8">
        <f>(+'Current &amp; Proposed Revenues'!D1179*0.79+'Current &amp; Proposed Revenues'!F1179*2.14+'Current Revenues &amp; Distribution'!C1179+'Current Revenues &amp; Distribution'!E1179)*0.2</f>
        <v>163.54196000000002</v>
      </c>
      <c r="K1179" s="8">
        <f t="shared" si="75"/>
        <v>2773.9225999999999</v>
      </c>
    </row>
    <row r="1180" spans="1:11" outlineLevel="2" x14ac:dyDescent="0.25">
      <c r="A1180" s="1" t="s">
        <v>1016</v>
      </c>
      <c r="B1180" s="1" t="s">
        <v>1018</v>
      </c>
      <c r="C1180" s="8">
        <v>0</v>
      </c>
      <c r="D1180" s="8">
        <v>390.83000000000004</v>
      </c>
      <c r="E1180" s="8">
        <v>0</v>
      </c>
      <c r="F1180" s="8">
        <v>694.19999999999993</v>
      </c>
      <c r="G1180" s="8">
        <v>1085.03</v>
      </c>
      <c r="H1180" s="8">
        <f>+'Current &amp; Proposed Revenues'!D1180*1.08+'Current &amp; Proposed Revenues'!F1180*8.54</f>
        <v>780.81999999999994</v>
      </c>
      <c r="I1180" s="8">
        <f>(+'Current &amp; Proposed Revenues'!D1180*0.79+'Current &amp; Proposed Revenues'!F1180*2.14+'Current Revenues &amp; Distribution'!C1180+'Current Revenues &amp; Distribution'!E1180)*0.8</f>
        <v>243.36800000000005</v>
      </c>
      <c r="J1180" s="8">
        <f>(+'Current &amp; Proposed Revenues'!D1180*0.79+'Current &amp; Proposed Revenues'!F1180*2.14+'Current Revenues &amp; Distribution'!C1180+'Current Revenues &amp; Distribution'!E1180)*0.2</f>
        <v>60.842000000000013</v>
      </c>
      <c r="K1180" s="8">
        <f t="shared" si="75"/>
        <v>1085.0300000000002</v>
      </c>
    </row>
    <row r="1181" spans="1:11" outlineLevel="2" x14ac:dyDescent="0.25">
      <c r="A1181" s="1" t="s">
        <v>1016</v>
      </c>
      <c r="B1181" s="1" t="s">
        <v>1019</v>
      </c>
      <c r="C1181" s="8">
        <v>112.54340000000001</v>
      </c>
      <c r="D1181" s="8">
        <v>200.09</v>
      </c>
      <c r="E1181" s="8">
        <v>85.600000000000009</v>
      </c>
      <c r="F1181" s="8">
        <v>0</v>
      </c>
      <c r="G1181" s="8">
        <v>398.23340000000002</v>
      </c>
      <c r="H1181" s="8">
        <f>+'Current &amp; Proposed Revenues'!D1181*1.08+'Current &amp; Proposed Revenues'!F1181*8.54</f>
        <v>115.56</v>
      </c>
      <c r="I1181" s="8">
        <f>(+'Current &amp; Proposed Revenues'!D1181*0.79+'Current &amp; Proposed Revenues'!F1181*2.14+'Current Revenues &amp; Distribution'!C1181+'Current Revenues &amp; Distribution'!E1181)*0.8</f>
        <v>226.13872000000003</v>
      </c>
      <c r="J1181" s="8">
        <f>(+'Current &amp; Proposed Revenues'!D1181*0.79+'Current &amp; Proposed Revenues'!F1181*2.14+'Current Revenues &amp; Distribution'!C1181+'Current Revenues &amp; Distribution'!E1181)*0.2</f>
        <v>56.534680000000009</v>
      </c>
      <c r="K1181" s="8">
        <f t="shared" si="75"/>
        <v>398.23340000000007</v>
      </c>
    </row>
    <row r="1182" spans="1:11" outlineLevel="2" x14ac:dyDescent="0.25">
      <c r="A1182" s="1" t="s">
        <v>1016</v>
      </c>
      <c r="B1182" s="1" t="s">
        <v>546</v>
      </c>
      <c r="C1182" s="8">
        <v>25.28</v>
      </c>
      <c r="D1182" s="8">
        <v>450.67</v>
      </c>
      <c r="E1182" s="8">
        <v>0</v>
      </c>
      <c r="F1182" s="8">
        <v>170.88</v>
      </c>
      <c r="G1182" s="8">
        <v>646.83000000000004</v>
      </c>
      <c r="H1182" s="8">
        <f>+'Current &amp; Proposed Revenues'!D1182*1.08+'Current &amp; Proposed Revenues'!F1182*8.54</f>
        <v>396.92</v>
      </c>
      <c r="I1182" s="8">
        <f>(+'Current &amp; Proposed Revenues'!D1182*0.79+'Current &amp; Proposed Revenues'!F1182*2.14+'Current Revenues &amp; Distribution'!C1182+'Current Revenues &amp; Distribution'!E1182)*0.8</f>
        <v>199.92800000000003</v>
      </c>
      <c r="J1182" s="8">
        <f>(+'Current &amp; Proposed Revenues'!D1182*0.79+'Current &amp; Proposed Revenues'!F1182*2.14+'Current Revenues &amp; Distribution'!C1182+'Current Revenues &amp; Distribution'!E1182)*0.2</f>
        <v>49.982000000000006</v>
      </c>
      <c r="K1182" s="8">
        <f t="shared" si="75"/>
        <v>646.83000000000004</v>
      </c>
    </row>
    <row r="1183" spans="1:11" outlineLevel="2" x14ac:dyDescent="0.25">
      <c r="A1183" s="1" t="s">
        <v>1016</v>
      </c>
      <c r="B1183" s="1" t="s">
        <v>1020</v>
      </c>
      <c r="C1183" s="8">
        <v>102.7</v>
      </c>
      <c r="D1183" s="8">
        <v>1684.2903000000001</v>
      </c>
      <c r="E1183" s="8">
        <v>0</v>
      </c>
      <c r="F1183" s="8">
        <v>1590.6792</v>
      </c>
      <c r="G1183" s="8">
        <v>3377.6695</v>
      </c>
      <c r="H1183" s="8">
        <f>+'Current &amp; Proposed Revenues'!D1183*1.08+'Current &amp; Proposed Revenues'!F1183*8.54</f>
        <v>2244.6927999999998</v>
      </c>
      <c r="I1183" s="8">
        <f>(+'Current &amp; Proposed Revenues'!D1183*0.79+'Current &amp; Proposed Revenues'!F1183*2.14+'Current Revenues &amp; Distribution'!C1183+'Current Revenues &amp; Distribution'!E1183)*0.8</f>
        <v>906.3813600000002</v>
      </c>
      <c r="J1183" s="8">
        <f>(+'Current &amp; Proposed Revenues'!D1183*0.79+'Current &amp; Proposed Revenues'!F1183*2.14+'Current Revenues &amp; Distribution'!C1183+'Current Revenues &amp; Distribution'!E1183)*0.2</f>
        <v>226.59534000000005</v>
      </c>
      <c r="K1183" s="8">
        <f t="shared" si="75"/>
        <v>3377.6695</v>
      </c>
    </row>
    <row r="1184" spans="1:11" outlineLevel="2" x14ac:dyDescent="0.25">
      <c r="A1184" s="1" t="s">
        <v>1016</v>
      </c>
      <c r="B1184" s="1" t="s">
        <v>87</v>
      </c>
      <c r="C1184" s="8">
        <v>74.576000000000008</v>
      </c>
      <c r="D1184" s="8">
        <v>2043.1806999999999</v>
      </c>
      <c r="E1184" s="8">
        <v>36.380000000000003</v>
      </c>
      <c r="F1184" s="8">
        <v>3375.0935999999997</v>
      </c>
      <c r="G1184" s="8">
        <v>5529.2302999999993</v>
      </c>
      <c r="H1184" s="8">
        <f>+'Current &amp; Proposed Revenues'!D1184*1.08+'Current &amp; Proposed Revenues'!F1184*8.54</f>
        <v>3878.8296</v>
      </c>
      <c r="I1184" s="8">
        <f>(+'Current &amp; Proposed Revenues'!D1184*0.79+'Current &amp; Proposed Revenues'!F1184*2.14+'Current Revenues &amp; Distribution'!C1184+'Current Revenues &amp; Distribution'!E1184)*0.8</f>
        <v>1320.3205600000001</v>
      </c>
      <c r="J1184" s="8">
        <f>(+'Current &amp; Proposed Revenues'!D1184*0.79+'Current &amp; Proposed Revenues'!F1184*2.14+'Current Revenues &amp; Distribution'!C1184+'Current Revenues &amp; Distribution'!E1184)*0.2</f>
        <v>330.08014000000003</v>
      </c>
      <c r="K1184" s="8">
        <f t="shared" si="75"/>
        <v>5529.2303000000002</v>
      </c>
    </row>
    <row r="1185" spans="1:11" outlineLevel="2" x14ac:dyDescent="0.25">
      <c r="A1185" s="1" t="s">
        <v>1016</v>
      </c>
      <c r="B1185" s="1" t="s">
        <v>105</v>
      </c>
      <c r="C1185" s="8">
        <v>94.013949999999994</v>
      </c>
      <c r="D1185" s="8">
        <v>1006.995</v>
      </c>
      <c r="E1185" s="8">
        <v>0</v>
      </c>
      <c r="F1185" s="8">
        <v>331.08</v>
      </c>
      <c r="G1185" s="8">
        <v>1432.0889499999998</v>
      </c>
      <c r="H1185" s="8">
        <f>+'Current &amp; Proposed Revenues'!D1185*1.08+'Current &amp; Proposed Revenues'!F1185*8.54</f>
        <v>846.31999999999994</v>
      </c>
      <c r="I1185" s="8">
        <f>(+'Current &amp; Proposed Revenues'!D1185*0.79+'Current &amp; Proposed Revenues'!F1185*2.14+'Current Revenues &amp; Distribution'!C1185+'Current Revenues &amp; Distribution'!E1185)*0.8</f>
        <v>468.61516000000006</v>
      </c>
      <c r="J1185" s="8">
        <f>(+'Current &amp; Proposed Revenues'!D1185*0.79+'Current &amp; Proposed Revenues'!F1185*2.14+'Current Revenues &amp; Distribution'!C1185+'Current Revenues &amp; Distribution'!E1185)*0.2</f>
        <v>117.15379000000001</v>
      </c>
      <c r="K1185" s="8">
        <f t="shared" si="75"/>
        <v>1432.0889500000001</v>
      </c>
    </row>
    <row r="1186" spans="1:11" outlineLevel="2" x14ac:dyDescent="0.25">
      <c r="A1186" s="1" t="s">
        <v>1016</v>
      </c>
      <c r="B1186" s="1" t="s">
        <v>1021</v>
      </c>
      <c r="C1186" s="8">
        <v>0</v>
      </c>
      <c r="D1186" s="8">
        <v>89.76</v>
      </c>
      <c r="E1186" s="8">
        <v>0</v>
      </c>
      <c r="F1186" s="8">
        <v>0</v>
      </c>
      <c r="G1186" s="8">
        <v>89.76</v>
      </c>
      <c r="H1186" s="8">
        <f>+'Current &amp; Proposed Revenues'!D1186*1.08+'Current &amp; Proposed Revenues'!F1186*8.54</f>
        <v>51.84</v>
      </c>
      <c r="I1186" s="8">
        <f>(+'Current &amp; Proposed Revenues'!D1186*0.79+'Current &amp; Proposed Revenues'!F1186*2.14+'Current Revenues &amp; Distribution'!C1186+'Current Revenues &amp; Distribution'!E1186)*0.8</f>
        <v>30.336000000000002</v>
      </c>
      <c r="J1186" s="8">
        <f>(+'Current &amp; Proposed Revenues'!D1186*0.79+'Current &amp; Proposed Revenues'!F1186*2.14+'Current Revenues &amp; Distribution'!C1186+'Current Revenues &amp; Distribution'!E1186)*0.2</f>
        <v>7.5840000000000005</v>
      </c>
      <c r="K1186" s="8">
        <f t="shared" si="75"/>
        <v>89.76</v>
      </c>
    </row>
    <row r="1187" spans="1:11" outlineLevel="2" x14ac:dyDescent="0.25">
      <c r="A1187" s="1" t="s">
        <v>1016</v>
      </c>
      <c r="B1187" s="1" t="s">
        <v>1022</v>
      </c>
      <c r="C1187" s="8">
        <v>55.300000000000004</v>
      </c>
      <c r="D1187" s="8">
        <v>700.78250000000003</v>
      </c>
      <c r="E1187" s="8">
        <v>0</v>
      </c>
      <c r="F1187" s="8">
        <v>170.88</v>
      </c>
      <c r="G1187" s="8">
        <v>926.96249999999998</v>
      </c>
      <c r="H1187" s="8">
        <f>+'Current &amp; Proposed Revenues'!D1187*1.08+'Current &amp; Proposed Revenues'!F1187*8.54</f>
        <v>541.37</v>
      </c>
      <c r="I1187" s="8">
        <f>(+'Current &amp; Proposed Revenues'!D1187*0.79+'Current &amp; Proposed Revenues'!F1187*2.14+'Current Revenues &amp; Distribution'!C1187+'Current Revenues &amp; Distribution'!E1187)*0.8</f>
        <v>308.47400000000005</v>
      </c>
      <c r="J1187" s="8">
        <f>(+'Current &amp; Proposed Revenues'!D1187*0.79+'Current &amp; Proposed Revenues'!F1187*2.14+'Current Revenues &amp; Distribution'!C1187+'Current Revenues &amp; Distribution'!E1187)*0.2</f>
        <v>77.118500000000012</v>
      </c>
      <c r="K1187" s="8">
        <f t="shared" si="75"/>
        <v>926.96250000000009</v>
      </c>
    </row>
    <row r="1188" spans="1:11" outlineLevel="2" x14ac:dyDescent="0.25">
      <c r="A1188" s="1" t="s">
        <v>1016</v>
      </c>
      <c r="B1188" s="1" t="s">
        <v>207</v>
      </c>
      <c r="C1188" s="8">
        <v>47.400000000000006</v>
      </c>
      <c r="D1188" s="8">
        <v>1503.5922</v>
      </c>
      <c r="E1188" s="8">
        <v>0</v>
      </c>
      <c r="F1188" s="8">
        <v>619.43999999999994</v>
      </c>
      <c r="G1188" s="8">
        <v>2170.4322000000002</v>
      </c>
      <c r="H1188" s="8">
        <f>+'Current &amp; Proposed Revenues'!D1188*1.08+'Current &amp; Proposed Revenues'!F1188*8.54</f>
        <v>1363.7048</v>
      </c>
      <c r="I1188" s="8">
        <f>(+'Current &amp; Proposed Revenues'!D1188*0.79+'Current &amp; Proposed Revenues'!F1188*2.14+'Current Revenues &amp; Distribution'!C1188+'Current Revenues &amp; Distribution'!E1188)*0.8</f>
        <v>645.38192000000004</v>
      </c>
      <c r="J1188" s="8">
        <f>(+'Current &amp; Proposed Revenues'!D1188*0.79+'Current &amp; Proposed Revenues'!F1188*2.14+'Current Revenues &amp; Distribution'!C1188+'Current Revenues &amp; Distribution'!E1188)*0.2</f>
        <v>161.34548000000001</v>
      </c>
      <c r="K1188" s="8">
        <f t="shared" si="75"/>
        <v>2170.4322000000002</v>
      </c>
    </row>
    <row r="1189" spans="1:11" outlineLevel="2" x14ac:dyDescent="0.25">
      <c r="A1189" s="1" t="s">
        <v>1016</v>
      </c>
      <c r="B1189" s="1" t="s">
        <v>371</v>
      </c>
      <c r="C1189" s="8">
        <v>7.9</v>
      </c>
      <c r="D1189" s="8">
        <v>611.41520000000003</v>
      </c>
      <c r="E1189" s="8">
        <v>0</v>
      </c>
      <c r="F1189" s="8">
        <v>469.91999999999996</v>
      </c>
      <c r="G1189" s="8">
        <v>1089.2352000000001</v>
      </c>
      <c r="H1189" s="8">
        <f>+'Current &amp; Proposed Revenues'!D1189*1.08+'Current &amp; Proposed Revenues'!F1189*8.54</f>
        <v>728.8768</v>
      </c>
      <c r="I1189" s="8">
        <f>(+'Current &amp; Proposed Revenues'!D1189*0.79+'Current &amp; Proposed Revenues'!F1189*2.14+'Current Revenues &amp; Distribution'!C1189+'Current Revenues &amp; Distribution'!E1189)*0.8</f>
        <v>288.28672</v>
      </c>
      <c r="J1189" s="8">
        <f>(+'Current &amp; Proposed Revenues'!D1189*0.79+'Current &amp; Proposed Revenues'!F1189*2.14+'Current Revenues &amp; Distribution'!C1189+'Current Revenues &amp; Distribution'!E1189)*0.2</f>
        <v>72.071680000000001</v>
      </c>
      <c r="K1189" s="8">
        <f t="shared" si="75"/>
        <v>1089.2352000000001</v>
      </c>
    </row>
    <row r="1190" spans="1:11" outlineLevel="1" x14ac:dyDescent="0.25">
      <c r="A1190" s="23" t="s">
        <v>1214</v>
      </c>
      <c r="B1190" s="22"/>
      <c r="C1190" s="8">
        <f t="shared" ref="C1190:K1190" si="77">SUBTOTAL(9,C1175:C1189)</f>
        <v>854.30205000000001</v>
      </c>
      <c r="D1190" s="8">
        <f t="shared" si="77"/>
        <v>13411.359500000002</v>
      </c>
      <c r="E1190" s="8">
        <f t="shared" si="77"/>
        <v>121.98000000000002</v>
      </c>
      <c r="F1190" s="8">
        <f t="shared" si="77"/>
        <v>13339.6404</v>
      </c>
      <c r="G1190" s="8">
        <f t="shared" si="77"/>
        <v>27727.281950000001</v>
      </c>
      <c r="H1190" s="8">
        <f t="shared" si="77"/>
        <v>18412.314200000001</v>
      </c>
      <c r="I1190" s="8">
        <f t="shared" si="77"/>
        <v>7451.9742000000006</v>
      </c>
      <c r="J1190" s="8">
        <f t="shared" si="77"/>
        <v>1862.9935500000001</v>
      </c>
      <c r="K1190" s="8">
        <f t="shared" si="77"/>
        <v>27727.281950000001</v>
      </c>
    </row>
    <row r="1191" spans="1:11" outlineLevel="2" x14ac:dyDescent="0.25">
      <c r="A1191" s="1" t="s">
        <v>1023</v>
      </c>
      <c r="B1191" s="1" t="s">
        <v>383</v>
      </c>
      <c r="C1191" s="8">
        <v>309.63260000000002</v>
      </c>
      <c r="D1191" s="8">
        <v>374</v>
      </c>
      <c r="E1191" s="8">
        <v>199.02</v>
      </c>
      <c r="F1191" s="8">
        <v>7760.0879999999997</v>
      </c>
      <c r="G1191" s="8">
        <v>8642.7405999999992</v>
      </c>
      <c r="H1191" s="8">
        <f>+'Current &amp; Proposed Revenues'!D1191*1.08+'Current &amp; Proposed Revenues'!F1191*8.54</f>
        <v>6421.1639999999998</v>
      </c>
      <c r="I1191" s="8">
        <f>(+'Current &amp; Proposed Revenues'!D1191*0.79+'Current &amp; Proposed Revenues'!F1191*2.14+'Current Revenues &amp; Distribution'!C1191+'Current Revenues &amp; Distribution'!E1191)*0.8</f>
        <v>1777.2612800000004</v>
      </c>
      <c r="J1191" s="8">
        <f>(+'Current &amp; Proposed Revenues'!D1191*0.79+'Current &amp; Proposed Revenues'!F1191*2.14+'Current Revenues &amp; Distribution'!C1191+'Current Revenues &amp; Distribution'!E1191)*0.2</f>
        <v>444.3153200000001</v>
      </c>
      <c r="K1191" s="8">
        <f t="shared" si="75"/>
        <v>8642.7405999999992</v>
      </c>
    </row>
    <row r="1192" spans="1:11" outlineLevel="2" x14ac:dyDescent="0.25">
      <c r="A1192" s="1" t="s">
        <v>1023</v>
      </c>
      <c r="B1192" s="1" t="s">
        <v>1024</v>
      </c>
      <c r="C1192" s="8">
        <v>318.76499999999999</v>
      </c>
      <c r="D1192" s="8">
        <v>1513.4471000000001</v>
      </c>
      <c r="E1192" s="8">
        <v>301.67580000000004</v>
      </c>
      <c r="F1192" s="8">
        <v>4844.7683999999999</v>
      </c>
      <c r="G1192" s="8">
        <v>6978.6563000000006</v>
      </c>
      <c r="H1192" s="8">
        <f>+'Current &amp; Proposed Revenues'!D1192*1.08+'Current &amp; Proposed Revenues'!F1192*8.54</f>
        <v>4748.0765999999994</v>
      </c>
      <c r="I1192" s="8">
        <f>(+'Current &amp; Proposed Revenues'!D1192*0.79+'Current &amp; Proposed Revenues'!F1192*2.14+'Current Revenues &amp; Distribution'!C1192+'Current Revenues &amp; Distribution'!E1192)*0.8</f>
        <v>1784.4637600000003</v>
      </c>
      <c r="J1192" s="8">
        <f>(+'Current &amp; Proposed Revenues'!D1192*0.79+'Current &amp; Proposed Revenues'!F1192*2.14+'Current Revenues &amp; Distribution'!C1192+'Current Revenues &amp; Distribution'!E1192)*0.2</f>
        <v>446.11594000000008</v>
      </c>
      <c r="K1192" s="8">
        <f t="shared" si="75"/>
        <v>6978.6562999999996</v>
      </c>
    </row>
    <row r="1193" spans="1:11" outlineLevel="2" x14ac:dyDescent="0.25">
      <c r="A1193" s="1" t="s">
        <v>1023</v>
      </c>
      <c r="B1193" s="1" t="s">
        <v>1025</v>
      </c>
      <c r="C1193" s="8">
        <v>931.97880000000009</v>
      </c>
      <c r="D1193" s="8">
        <v>2394.8716000000004</v>
      </c>
      <c r="E1193" s="8">
        <v>256.8</v>
      </c>
      <c r="F1193" s="8">
        <v>4173.5303999999996</v>
      </c>
      <c r="G1193" s="8">
        <v>7757.1808000000001</v>
      </c>
      <c r="H1193" s="8">
        <f>+'Current &amp; Proposed Revenues'!D1193*1.08+'Current &amp; Proposed Revenues'!F1193*8.54</f>
        <v>4720.3955999999998</v>
      </c>
      <c r="I1193" s="8">
        <f>(+'Current &amp; Proposed Revenues'!D1193*0.79+'Current &amp; Proposed Revenues'!F1193*2.14+'Current Revenues &amp; Distribution'!C1193+'Current Revenues &amp; Distribution'!E1193)*0.8</f>
        <v>2429.4281600000004</v>
      </c>
      <c r="J1193" s="8">
        <f>(+'Current &amp; Proposed Revenues'!D1193*0.79+'Current &amp; Proposed Revenues'!F1193*2.14+'Current Revenues &amp; Distribution'!C1193+'Current Revenues &amp; Distribution'!E1193)*0.2</f>
        <v>607.3570400000001</v>
      </c>
      <c r="K1193" s="8">
        <f t="shared" si="75"/>
        <v>7757.1808000000001</v>
      </c>
    </row>
    <row r="1194" spans="1:11" outlineLevel="2" x14ac:dyDescent="0.25">
      <c r="A1194" s="1" t="s">
        <v>1023</v>
      </c>
      <c r="B1194" s="1" t="s">
        <v>164</v>
      </c>
      <c r="C1194" s="8">
        <v>213.3</v>
      </c>
      <c r="D1194" s="8">
        <v>762.5299</v>
      </c>
      <c r="E1194" s="8">
        <v>941.6</v>
      </c>
      <c r="F1194" s="8">
        <v>5019.5999999999995</v>
      </c>
      <c r="G1194" s="8">
        <v>6937.0298999999995</v>
      </c>
      <c r="H1194" s="8">
        <f>+'Current &amp; Proposed Revenues'!D1194*1.08+'Current &amp; Proposed Revenues'!F1194*8.54</f>
        <v>4454.1916000000001</v>
      </c>
      <c r="I1194" s="8">
        <f>(+'Current &amp; Proposed Revenues'!D1194*0.79+'Current &amp; Proposed Revenues'!F1194*2.14+'Current Revenues &amp; Distribution'!C1194+'Current Revenues &amp; Distribution'!E1194)*0.8</f>
        <v>1986.27064</v>
      </c>
      <c r="J1194" s="8">
        <f>(+'Current &amp; Proposed Revenues'!D1194*0.79+'Current &amp; Proposed Revenues'!F1194*2.14+'Current Revenues &amp; Distribution'!C1194+'Current Revenues &amp; Distribution'!E1194)*0.2</f>
        <v>496.56765999999999</v>
      </c>
      <c r="K1194" s="8">
        <f t="shared" si="75"/>
        <v>6937.0298999999995</v>
      </c>
    </row>
    <row r="1195" spans="1:11" outlineLevel="2" x14ac:dyDescent="0.25">
      <c r="A1195" s="1" t="s">
        <v>1023</v>
      </c>
      <c r="B1195" s="1" t="s">
        <v>785</v>
      </c>
      <c r="C1195" s="8">
        <v>8.6900000000000013</v>
      </c>
      <c r="D1195" s="8">
        <v>394.57000000000005</v>
      </c>
      <c r="E1195" s="8">
        <v>85.600000000000009</v>
      </c>
      <c r="F1195" s="8">
        <v>0</v>
      </c>
      <c r="G1195" s="8">
        <v>488.86000000000007</v>
      </c>
      <c r="H1195" s="8">
        <f>+'Current &amp; Proposed Revenues'!D1195*1.08+'Current &amp; Proposed Revenues'!F1195*8.54</f>
        <v>227.88000000000002</v>
      </c>
      <c r="I1195" s="8">
        <f>(+'Current &amp; Proposed Revenues'!D1195*0.79+'Current &amp; Proposed Revenues'!F1195*2.14+'Current Revenues &amp; Distribution'!C1195+'Current Revenues &amp; Distribution'!E1195)*0.8</f>
        <v>208.78400000000002</v>
      </c>
      <c r="J1195" s="8">
        <f>(+'Current &amp; Proposed Revenues'!D1195*0.79+'Current &amp; Proposed Revenues'!F1195*2.14+'Current Revenues &amp; Distribution'!C1195+'Current Revenues &amp; Distribution'!E1195)*0.2</f>
        <v>52.196000000000005</v>
      </c>
      <c r="K1195" s="8">
        <f t="shared" si="75"/>
        <v>488.86000000000007</v>
      </c>
    </row>
    <row r="1196" spans="1:11" outlineLevel="2" x14ac:dyDescent="0.25">
      <c r="A1196" s="1" t="s">
        <v>1023</v>
      </c>
      <c r="B1196" s="1" t="s">
        <v>1026</v>
      </c>
      <c r="C1196" s="8">
        <v>262.67500000000001</v>
      </c>
      <c r="D1196" s="8">
        <v>149.60000000000002</v>
      </c>
      <c r="E1196" s="8">
        <v>85.600000000000009</v>
      </c>
      <c r="F1196" s="8">
        <v>5959.44</v>
      </c>
      <c r="G1196" s="8">
        <v>6457.3149999999996</v>
      </c>
      <c r="H1196" s="8">
        <f>+'Current &amp; Proposed Revenues'!D1196*1.08+'Current &amp; Proposed Revenues'!F1196*8.54</f>
        <v>4851.7199999999993</v>
      </c>
      <c r="I1196" s="8">
        <f>(+'Current &amp; Proposed Revenues'!D1196*0.79+'Current &amp; Proposed Revenues'!F1196*2.14+'Current Revenues &amp; Distribution'!C1196+'Current Revenues &amp; Distribution'!E1196)*0.8</f>
        <v>1284.4760000000001</v>
      </c>
      <c r="J1196" s="8">
        <f>(+'Current &amp; Proposed Revenues'!D1196*0.79+'Current &amp; Proposed Revenues'!F1196*2.14+'Current Revenues &amp; Distribution'!C1196+'Current Revenues &amp; Distribution'!E1196)*0.2</f>
        <v>321.11900000000003</v>
      </c>
      <c r="K1196" s="8">
        <f t="shared" si="75"/>
        <v>6457.3149999999996</v>
      </c>
    </row>
    <row r="1197" spans="1:11" outlineLevel="2" x14ac:dyDescent="0.25">
      <c r="A1197" s="1" t="s">
        <v>1023</v>
      </c>
      <c r="B1197" s="1" t="s">
        <v>1027</v>
      </c>
      <c r="C1197" s="8">
        <v>411.18710000000004</v>
      </c>
      <c r="D1197" s="8">
        <v>6788.1</v>
      </c>
      <c r="E1197" s="8">
        <v>821.43900000000008</v>
      </c>
      <c r="F1197" s="8">
        <v>19235.641199999998</v>
      </c>
      <c r="G1197" s="8">
        <v>27256.367299999998</v>
      </c>
      <c r="H1197" s="8">
        <f>+'Current &amp; Proposed Revenues'!D1197*1.08+'Current &amp; Proposed Revenues'!F1197*8.54</f>
        <v>19301.708599999998</v>
      </c>
      <c r="I1197" s="8">
        <f>(+'Current &amp; Proposed Revenues'!D1197*0.79+'Current &amp; Proposed Revenues'!F1197*2.14+'Current Revenues &amp; Distribution'!C1197+'Current Revenues &amp; Distribution'!E1197)*0.8</f>
        <v>6363.7269600000009</v>
      </c>
      <c r="J1197" s="8">
        <f>(+'Current &amp; Proposed Revenues'!D1197*0.79+'Current &amp; Proposed Revenues'!F1197*2.14+'Current Revenues &amp; Distribution'!C1197+'Current Revenues &amp; Distribution'!E1197)*0.2</f>
        <v>1590.9317400000002</v>
      </c>
      <c r="K1197" s="8">
        <f t="shared" si="75"/>
        <v>27256.367299999998</v>
      </c>
    </row>
    <row r="1198" spans="1:11" outlineLevel="2" x14ac:dyDescent="0.25">
      <c r="A1198" s="1" t="s">
        <v>1023</v>
      </c>
      <c r="B1198" s="1" t="s">
        <v>1028</v>
      </c>
      <c r="C1198" s="8">
        <v>933.35340000000008</v>
      </c>
      <c r="D1198" s="8">
        <v>4530.2619999999997</v>
      </c>
      <c r="E1198" s="8">
        <v>1741.3180000000002</v>
      </c>
      <c r="F1198" s="8">
        <v>17355.747599999999</v>
      </c>
      <c r="G1198" s="8">
        <v>24560.680999999997</v>
      </c>
      <c r="H1198" s="8">
        <f>+'Current &amp; Proposed Revenues'!D1198*1.08+'Current &amp; Proposed Revenues'!F1198*8.54</f>
        <v>16494.505799999999</v>
      </c>
      <c r="I1198" s="8">
        <f>(+'Current &amp; Proposed Revenues'!D1198*0.79+'Current &amp; Proposed Revenues'!F1198*2.14+'Current Revenues &amp; Distribution'!C1198+'Current Revenues &amp; Distribution'!E1198)*0.8</f>
        <v>6452.940160000001</v>
      </c>
      <c r="J1198" s="8">
        <f>(+'Current &amp; Proposed Revenues'!D1198*0.79+'Current &amp; Proposed Revenues'!F1198*2.14+'Current Revenues &amp; Distribution'!C1198+'Current Revenues &amp; Distribution'!E1198)*0.2</f>
        <v>1613.2350400000003</v>
      </c>
      <c r="K1198" s="8">
        <f t="shared" si="75"/>
        <v>24560.681</v>
      </c>
    </row>
    <row r="1199" spans="1:11" outlineLevel="2" x14ac:dyDescent="0.25">
      <c r="A1199" s="1" t="s">
        <v>1023</v>
      </c>
      <c r="B1199" s="1" t="s">
        <v>688</v>
      </c>
      <c r="C1199" s="8">
        <v>193.55</v>
      </c>
      <c r="D1199" s="8">
        <v>1202.5783000000001</v>
      </c>
      <c r="E1199" s="8">
        <v>299.60000000000002</v>
      </c>
      <c r="F1199" s="8">
        <v>11559.0708</v>
      </c>
      <c r="G1199" s="8">
        <v>13254.7991</v>
      </c>
      <c r="H1199" s="8">
        <f>+'Current &amp; Proposed Revenues'!D1199*1.08+'Current &amp; Proposed Revenues'!F1199*8.54</f>
        <v>9937.4645999999993</v>
      </c>
      <c r="I1199" s="8">
        <f>(+'Current &amp; Proposed Revenues'!D1199*0.79+'Current &amp; Proposed Revenues'!F1199*2.14+'Current Revenues &amp; Distribution'!C1199+'Current Revenues &amp; Distribution'!E1199)*0.8</f>
        <v>2653.8676</v>
      </c>
      <c r="J1199" s="8">
        <f>(+'Current &amp; Proposed Revenues'!D1199*0.79+'Current &amp; Proposed Revenues'!F1199*2.14+'Current Revenues &amp; Distribution'!C1199+'Current Revenues &amp; Distribution'!E1199)*0.2</f>
        <v>663.46690000000001</v>
      </c>
      <c r="K1199" s="8">
        <f t="shared" si="75"/>
        <v>13254.799099999998</v>
      </c>
    </row>
    <row r="1200" spans="1:11" outlineLevel="2" x14ac:dyDescent="0.25">
      <c r="A1200" s="1" t="s">
        <v>1023</v>
      </c>
      <c r="B1200" s="1" t="s">
        <v>1029</v>
      </c>
      <c r="C1200" s="8">
        <v>379.20000000000005</v>
      </c>
      <c r="D1200" s="8">
        <v>1622.6551000000002</v>
      </c>
      <c r="E1200" s="8">
        <v>782.74779999999998</v>
      </c>
      <c r="F1200" s="8">
        <v>9086.7576000000008</v>
      </c>
      <c r="G1200" s="8">
        <v>11871.360500000001</v>
      </c>
      <c r="H1200" s="8">
        <f>+'Current &amp; Proposed Revenues'!D1200*1.08+'Current &amp; Proposed Revenues'!F1200*8.54</f>
        <v>8203.1512000000002</v>
      </c>
      <c r="I1200" s="8">
        <f>(+'Current &amp; Proposed Revenues'!D1200*0.79+'Current &amp; Proposed Revenues'!F1200*2.14+'Current Revenues &amp; Distribution'!C1200+'Current Revenues &amp; Distribution'!E1200)*0.8</f>
        <v>2934.5674400000007</v>
      </c>
      <c r="J1200" s="8">
        <f>(+'Current &amp; Proposed Revenues'!D1200*0.79+'Current &amp; Proposed Revenues'!F1200*2.14+'Current Revenues &amp; Distribution'!C1200+'Current Revenues &amp; Distribution'!E1200)*0.2</f>
        <v>733.64186000000018</v>
      </c>
      <c r="K1200" s="8">
        <f t="shared" si="75"/>
        <v>11871.360500000001</v>
      </c>
    </row>
    <row r="1201" spans="1:11" outlineLevel="2" x14ac:dyDescent="0.25">
      <c r="A1201" s="1" t="s">
        <v>1023</v>
      </c>
      <c r="B1201" s="1" t="s">
        <v>1030</v>
      </c>
      <c r="C1201" s="8">
        <v>0</v>
      </c>
      <c r="D1201" s="8">
        <v>1148.9280000000001</v>
      </c>
      <c r="E1201" s="8">
        <v>534.3152</v>
      </c>
      <c r="F1201" s="8">
        <v>9845.6783999999989</v>
      </c>
      <c r="G1201" s="8">
        <v>11528.9216</v>
      </c>
      <c r="H1201" s="8">
        <f>+'Current &amp; Proposed Revenues'!D1201*1.08+'Current &amp; Proposed Revenues'!F1201*8.54</f>
        <v>8536.4071999999996</v>
      </c>
      <c r="I1201" s="8">
        <f>(+'Current &amp; Proposed Revenues'!D1201*0.79+'Current &amp; Proposed Revenues'!F1201*2.14+'Current Revenues &amp; Distribution'!C1201+'Current Revenues &amp; Distribution'!E1201)*0.8</f>
        <v>2394.01152</v>
      </c>
      <c r="J1201" s="8">
        <f>(+'Current &amp; Proposed Revenues'!D1201*0.79+'Current &amp; Proposed Revenues'!F1201*2.14+'Current Revenues &amp; Distribution'!C1201+'Current Revenues &amp; Distribution'!E1201)*0.2</f>
        <v>598.50288</v>
      </c>
      <c r="K1201" s="8">
        <f t="shared" si="75"/>
        <v>11528.9216</v>
      </c>
    </row>
    <row r="1202" spans="1:11" outlineLevel="2" x14ac:dyDescent="0.25">
      <c r="A1202" s="1" t="s">
        <v>1023</v>
      </c>
      <c r="B1202" s="1" t="s">
        <v>1031</v>
      </c>
      <c r="C1202" s="8">
        <v>291.65219999999999</v>
      </c>
      <c r="D1202" s="8">
        <v>2486.0902000000001</v>
      </c>
      <c r="E1202" s="8">
        <v>2250.5524000000005</v>
      </c>
      <c r="F1202" s="8">
        <v>5668.0896000000002</v>
      </c>
      <c r="G1202" s="8">
        <v>10696.384400000001</v>
      </c>
      <c r="H1202" s="8">
        <f>+'Current &amp; Proposed Revenues'!D1202*1.08+'Current &amp; Proposed Revenues'!F1202*8.54</f>
        <v>5968.1656000000003</v>
      </c>
      <c r="I1202" s="8">
        <f>(+'Current &amp; Proposed Revenues'!D1202*0.79+'Current &amp; Proposed Revenues'!F1202*2.14+'Current Revenues &amp; Distribution'!C1202+'Current Revenues &amp; Distribution'!E1202)*0.8</f>
        <v>3782.5750400000006</v>
      </c>
      <c r="J1202" s="8">
        <f>(+'Current &amp; Proposed Revenues'!D1202*0.79+'Current &amp; Proposed Revenues'!F1202*2.14+'Current Revenues &amp; Distribution'!C1202+'Current Revenues &amp; Distribution'!E1202)*0.2</f>
        <v>945.64376000000016</v>
      </c>
      <c r="K1202" s="8">
        <f t="shared" si="75"/>
        <v>10696.384400000001</v>
      </c>
    </row>
    <row r="1203" spans="1:11" outlineLevel="2" x14ac:dyDescent="0.25">
      <c r="A1203" s="1" t="s">
        <v>1023</v>
      </c>
      <c r="B1203" s="1" t="s">
        <v>1032</v>
      </c>
      <c r="C1203" s="8">
        <v>20.121300000000002</v>
      </c>
      <c r="D1203" s="8">
        <v>227.20500000000001</v>
      </c>
      <c r="E1203" s="8">
        <v>0</v>
      </c>
      <c r="F1203" s="8">
        <v>792.99</v>
      </c>
      <c r="G1203" s="8">
        <v>1040.3163</v>
      </c>
      <c r="H1203" s="8">
        <f>+'Current &amp; Proposed Revenues'!D1203*1.08+'Current &amp; Proposed Revenues'!F1203*8.54</f>
        <v>765.31499999999994</v>
      </c>
      <c r="I1203" s="8">
        <f>(+'Current &amp; Proposed Revenues'!D1203*0.79+'Current &amp; Proposed Revenues'!F1203*2.14+'Current Revenues &amp; Distribution'!C1203+'Current Revenues &amp; Distribution'!E1203)*0.8</f>
        <v>220.00104000000002</v>
      </c>
      <c r="J1203" s="8">
        <f>(+'Current &amp; Proposed Revenues'!D1203*0.79+'Current &amp; Proposed Revenues'!F1203*2.14+'Current Revenues &amp; Distribution'!C1203+'Current Revenues &amp; Distribution'!E1203)*0.2</f>
        <v>55.000260000000004</v>
      </c>
      <c r="K1203" s="8">
        <f t="shared" si="75"/>
        <v>1040.3163</v>
      </c>
    </row>
    <row r="1204" spans="1:11" outlineLevel="2" x14ac:dyDescent="0.25">
      <c r="A1204" s="1" t="s">
        <v>1023</v>
      </c>
      <c r="B1204" s="1" t="s">
        <v>1033</v>
      </c>
      <c r="C1204" s="8">
        <v>294.59890000000001</v>
      </c>
      <c r="D1204" s="8">
        <v>1525.92</v>
      </c>
      <c r="E1204" s="8">
        <v>342.40000000000003</v>
      </c>
      <c r="F1204" s="8">
        <v>3100.404</v>
      </c>
      <c r="G1204" s="8">
        <v>5263.3229000000001</v>
      </c>
      <c r="H1204" s="8">
        <f>+'Current &amp; Proposed Revenues'!D1204*1.08+'Current &amp; Proposed Revenues'!F1204*8.54</f>
        <v>3360.442</v>
      </c>
      <c r="I1204" s="8">
        <f>(+'Current &amp; Proposed Revenues'!D1204*0.79+'Current &amp; Proposed Revenues'!F1204*2.14+'Current Revenues &amp; Distribution'!C1204+'Current Revenues &amp; Distribution'!E1204)*0.8</f>
        <v>1522.3047200000001</v>
      </c>
      <c r="J1204" s="8">
        <f>(+'Current &amp; Proposed Revenues'!D1204*0.79+'Current &amp; Proposed Revenues'!F1204*2.14+'Current Revenues &amp; Distribution'!C1204+'Current Revenues &amp; Distribution'!E1204)*0.2</f>
        <v>380.57618000000002</v>
      </c>
      <c r="K1204" s="8">
        <f t="shared" si="75"/>
        <v>5263.3229000000001</v>
      </c>
    </row>
    <row r="1205" spans="1:11" outlineLevel="2" x14ac:dyDescent="0.25">
      <c r="A1205" s="1" t="s">
        <v>1023</v>
      </c>
      <c r="B1205" s="1" t="s">
        <v>845</v>
      </c>
      <c r="C1205" s="8">
        <v>284.084</v>
      </c>
      <c r="D1205" s="8">
        <v>1006.3965999999999</v>
      </c>
      <c r="E1205" s="8">
        <v>1777.2700000000002</v>
      </c>
      <c r="F1205" s="8">
        <v>5740.5</v>
      </c>
      <c r="G1205" s="8">
        <v>8808.2505999999994</v>
      </c>
      <c r="H1205" s="8">
        <f>+'Current &amp; Proposed Revenues'!D1205*1.08+'Current &amp; Proposed Revenues'!F1205*8.54</f>
        <v>5171.4843999999994</v>
      </c>
      <c r="I1205" s="8">
        <f>(+'Current &amp; Proposed Revenues'!D1205*0.79+'Current &amp; Proposed Revenues'!F1205*2.14+'Current Revenues &amp; Distribution'!C1205+'Current Revenues &amp; Distribution'!E1205)*0.8</f>
        <v>2909.4129600000001</v>
      </c>
      <c r="J1205" s="8">
        <f>(+'Current &amp; Proposed Revenues'!D1205*0.79+'Current &amp; Proposed Revenues'!F1205*2.14+'Current Revenues &amp; Distribution'!C1205+'Current Revenues &amp; Distribution'!E1205)*0.2</f>
        <v>727.35324000000003</v>
      </c>
      <c r="K1205" s="8">
        <f t="shared" si="75"/>
        <v>8808.2505999999994</v>
      </c>
    </row>
    <row r="1206" spans="1:11" outlineLevel="2" x14ac:dyDescent="0.25">
      <c r="A1206" s="1" t="s">
        <v>1023</v>
      </c>
      <c r="B1206" s="1" t="s">
        <v>1034</v>
      </c>
      <c r="C1206" s="8">
        <v>126.5027</v>
      </c>
      <c r="D1206" s="8">
        <v>267.01729999999998</v>
      </c>
      <c r="E1206" s="8">
        <v>57.78</v>
      </c>
      <c r="F1206" s="8">
        <v>736.92</v>
      </c>
      <c r="G1206" s="8">
        <v>1188.2199999999998</v>
      </c>
      <c r="H1206" s="8">
        <f>+'Current &amp; Proposed Revenues'!D1206*1.08+'Current &amp; Proposed Revenues'!F1206*8.54</f>
        <v>743.47320000000002</v>
      </c>
      <c r="I1206" s="8">
        <f>(+'Current &amp; Proposed Revenues'!D1206*0.79+'Current &amp; Proposed Revenues'!F1206*2.14+'Current Revenues &amp; Distribution'!C1206+'Current Revenues &amp; Distribution'!E1206)*0.8</f>
        <v>355.79744000000005</v>
      </c>
      <c r="J1206" s="8">
        <f>(+'Current &amp; Proposed Revenues'!D1206*0.79+'Current &amp; Proposed Revenues'!F1206*2.14+'Current Revenues &amp; Distribution'!C1206+'Current Revenues &amp; Distribution'!E1206)*0.2</f>
        <v>88.949360000000013</v>
      </c>
      <c r="K1206" s="8">
        <f t="shared" si="75"/>
        <v>1188.2200000000003</v>
      </c>
    </row>
    <row r="1207" spans="1:11" outlineLevel="2" x14ac:dyDescent="0.25">
      <c r="A1207" s="1" t="s">
        <v>1023</v>
      </c>
      <c r="B1207" s="1" t="s">
        <v>1035</v>
      </c>
      <c r="C1207" s="8">
        <v>228.94200000000001</v>
      </c>
      <c r="D1207" s="8">
        <v>1110.5182</v>
      </c>
      <c r="E1207" s="8">
        <v>1501.3812000000003</v>
      </c>
      <c r="F1207" s="8">
        <v>11836.857599999999</v>
      </c>
      <c r="G1207" s="8">
        <v>14677.699000000001</v>
      </c>
      <c r="H1207" s="8">
        <f>+'Current &amp; Proposed Revenues'!D1207*1.08+'Current &amp; Proposed Revenues'!F1207*8.54</f>
        <v>10106.421599999998</v>
      </c>
      <c r="I1207" s="8">
        <f>(+'Current &amp; Proposed Revenues'!D1207*0.79+'Current &amp; Proposed Revenues'!F1207*2.14+'Current Revenues &amp; Distribution'!C1207+'Current Revenues &amp; Distribution'!E1207)*0.8</f>
        <v>3657.021920000001</v>
      </c>
      <c r="J1207" s="8">
        <f>(+'Current &amp; Proposed Revenues'!D1207*0.79+'Current &amp; Proposed Revenues'!F1207*2.14+'Current Revenues &amp; Distribution'!C1207+'Current Revenues &amp; Distribution'!E1207)*0.2</f>
        <v>914.25548000000026</v>
      </c>
      <c r="K1207" s="8">
        <f t="shared" si="75"/>
        <v>14677.698999999999</v>
      </c>
    </row>
    <row r="1208" spans="1:11" outlineLevel="2" x14ac:dyDescent="0.25">
      <c r="A1208" s="1" t="s">
        <v>1023</v>
      </c>
      <c r="B1208" s="1" t="s">
        <v>1036</v>
      </c>
      <c r="C1208" s="8">
        <v>297.51400000000001</v>
      </c>
      <c r="D1208" s="8">
        <v>1094.7540999999999</v>
      </c>
      <c r="E1208" s="8">
        <v>85.600000000000009</v>
      </c>
      <c r="F1208" s="8">
        <v>4139.5680000000002</v>
      </c>
      <c r="G1208" s="8">
        <v>5617.4360999999999</v>
      </c>
      <c r="H1208" s="8">
        <f>+'Current &amp; Proposed Revenues'!D1208*1.08+'Current &amp; Proposed Revenues'!F1208*8.54</f>
        <v>3942.3683999999998</v>
      </c>
      <c r="I1208" s="8">
        <f>(+'Current &amp; Proposed Revenues'!D1208*0.79+'Current &amp; Proposed Revenues'!F1208*2.14+'Current Revenues &amp; Distribution'!C1208+'Current Revenues &amp; Distribution'!E1208)*0.8</f>
        <v>1340.0541600000001</v>
      </c>
      <c r="J1208" s="8">
        <f>(+'Current &amp; Proposed Revenues'!D1208*0.79+'Current &amp; Proposed Revenues'!F1208*2.14+'Current Revenues &amp; Distribution'!C1208+'Current Revenues &amp; Distribution'!E1208)*0.2</f>
        <v>335.01354000000003</v>
      </c>
      <c r="K1208" s="8">
        <f t="shared" si="75"/>
        <v>5617.4360999999999</v>
      </c>
    </row>
    <row r="1209" spans="1:11" outlineLevel="2" x14ac:dyDescent="0.25">
      <c r="A1209" s="1" t="s">
        <v>1023</v>
      </c>
      <c r="B1209" s="1" t="s">
        <v>1037</v>
      </c>
      <c r="C1209" s="8">
        <v>1331.7267000000002</v>
      </c>
      <c r="D1209" s="8">
        <v>6617.9487000000008</v>
      </c>
      <c r="E1209" s="8">
        <v>1775.8790000000001</v>
      </c>
      <c r="F1209" s="8">
        <v>21548.235000000001</v>
      </c>
      <c r="G1209" s="8">
        <v>31273.789400000001</v>
      </c>
      <c r="H1209" s="8">
        <f>+'Current &amp; Proposed Revenues'!D1209*1.08+'Current &amp; Proposed Revenues'!F1209*8.54</f>
        <v>21052.648299999997</v>
      </c>
      <c r="I1209" s="8">
        <f>(+'Current &amp; Proposed Revenues'!D1209*0.79+'Current &amp; Proposed Revenues'!F1209*2.14+'Current Revenues &amp; Distribution'!C1209+'Current Revenues &amp; Distribution'!E1209)*0.8</f>
        <v>8176.9128800000008</v>
      </c>
      <c r="J1209" s="8">
        <f>(+'Current &amp; Proposed Revenues'!D1209*0.79+'Current &amp; Proposed Revenues'!F1209*2.14+'Current Revenues &amp; Distribution'!C1209+'Current Revenues &amp; Distribution'!E1209)*0.2</f>
        <v>2044.2282200000002</v>
      </c>
      <c r="K1209" s="8">
        <f t="shared" si="75"/>
        <v>31273.789399999998</v>
      </c>
    </row>
    <row r="1210" spans="1:11" outlineLevel="2" x14ac:dyDescent="0.25">
      <c r="A1210" s="1" t="s">
        <v>1023</v>
      </c>
      <c r="B1210" s="1" t="s">
        <v>138</v>
      </c>
      <c r="C1210" s="8">
        <v>182.77440000000001</v>
      </c>
      <c r="D1210" s="8">
        <v>517.99</v>
      </c>
      <c r="E1210" s="8">
        <v>181.9</v>
      </c>
      <c r="F1210" s="8">
        <v>1965.12</v>
      </c>
      <c r="G1210" s="8">
        <v>2847.7844</v>
      </c>
      <c r="H1210" s="8">
        <f>+'Current &amp; Proposed Revenues'!D1210*1.08+'Current &amp; Proposed Revenues'!F1210*8.54</f>
        <v>1870.52</v>
      </c>
      <c r="I1210" s="8">
        <f>(+'Current &amp; Proposed Revenues'!D1210*0.79+'Current &amp; Proposed Revenues'!F1210*2.14+'Current Revenues &amp; Distribution'!C1210+'Current Revenues &amp; Distribution'!E1210)*0.8</f>
        <v>781.81152000000009</v>
      </c>
      <c r="J1210" s="8">
        <f>(+'Current &amp; Proposed Revenues'!D1210*0.79+'Current &amp; Proposed Revenues'!F1210*2.14+'Current Revenues &amp; Distribution'!C1210+'Current Revenues &amp; Distribution'!E1210)*0.2</f>
        <v>195.45288000000002</v>
      </c>
      <c r="K1210" s="8">
        <f t="shared" si="75"/>
        <v>2847.7844</v>
      </c>
    </row>
    <row r="1211" spans="1:11" outlineLevel="2" x14ac:dyDescent="0.25">
      <c r="A1211" s="1" t="s">
        <v>1023</v>
      </c>
      <c r="B1211" s="1" t="s">
        <v>1038</v>
      </c>
      <c r="C1211" s="8">
        <v>0</v>
      </c>
      <c r="D1211" s="8">
        <v>2045.2190000000003</v>
      </c>
      <c r="E1211" s="8">
        <v>42.765760000000007</v>
      </c>
      <c r="F1211" s="8">
        <v>12777.14616</v>
      </c>
      <c r="G1211" s="8">
        <v>14865.13092</v>
      </c>
      <c r="H1211" s="8">
        <f>+'Current &amp; Proposed Revenues'!D1211*1.08+'Current &amp; Proposed Revenues'!F1211*8.54</f>
        <v>11398.127479999999</v>
      </c>
      <c r="I1211" s="8">
        <f>(+'Current &amp; Proposed Revenues'!D1211*0.79+'Current &amp; Proposed Revenues'!F1211*2.14+'Current Revenues &amp; Distribution'!C1211+'Current Revenues &amp; Distribution'!E1211)*0.8</f>
        <v>2773.6027520000007</v>
      </c>
      <c r="J1211" s="8">
        <f>(+'Current &amp; Proposed Revenues'!D1211*0.79+'Current &amp; Proposed Revenues'!F1211*2.14+'Current Revenues &amp; Distribution'!C1211+'Current Revenues &amp; Distribution'!E1211)*0.2</f>
        <v>693.40068800000017</v>
      </c>
      <c r="K1211" s="8">
        <f t="shared" si="75"/>
        <v>14865.13092</v>
      </c>
    </row>
    <row r="1212" spans="1:11" outlineLevel="2" x14ac:dyDescent="0.25">
      <c r="A1212" s="1" t="s">
        <v>1023</v>
      </c>
      <c r="B1212" s="1" t="s">
        <v>1039</v>
      </c>
      <c r="C1212" s="8">
        <v>691.40010000000007</v>
      </c>
      <c r="D1212" s="8">
        <v>2073.2129000000004</v>
      </c>
      <c r="E1212" s="8">
        <v>2858.8046000000004</v>
      </c>
      <c r="F1212" s="8">
        <v>24994.190400000003</v>
      </c>
      <c r="G1212" s="8">
        <v>30617.608000000004</v>
      </c>
      <c r="H1212" s="8">
        <f>+'Current &amp; Proposed Revenues'!D1212*1.08+'Current &amp; Proposed Revenues'!F1212*8.54</f>
        <v>21183.354800000001</v>
      </c>
      <c r="I1212" s="8">
        <f>(+'Current &amp; Proposed Revenues'!D1212*0.79+'Current &amp; Proposed Revenues'!F1212*2.14+'Current Revenues &amp; Distribution'!C1212+'Current Revenues &amp; Distribution'!E1212)*0.8</f>
        <v>7547.4025600000014</v>
      </c>
      <c r="J1212" s="8">
        <f>(+'Current &amp; Proposed Revenues'!D1212*0.79+'Current &amp; Proposed Revenues'!F1212*2.14+'Current Revenues &amp; Distribution'!C1212+'Current Revenues &amp; Distribution'!E1212)*0.2</f>
        <v>1886.8506400000003</v>
      </c>
      <c r="K1212" s="8">
        <f t="shared" si="75"/>
        <v>30617.608000000004</v>
      </c>
    </row>
    <row r="1213" spans="1:11" outlineLevel="1" x14ac:dyDescent="0.25">
      <c r="A1213" s="23" t="s">
        <v>1213</v>
      </c>
      <c r="B1213" s="22"/>
      <c r="C1213" s="8">
        <f t="shared" ref="C1213:K1213" si="78">SUBTOTAL(9,C1191:C1212)</f>
        <v>7711.6481999999996</v>
      </c>
      <c r="D1213" s="8">
        <f t="shared" si="78"/>
        <v>39853.813999999991</v>
      </c>
      <c r="E1213" s="8">
        <f t="shared" si="78"/>
        <v>16924.048760000005</v>
      </c>
      <c r="F1213" s="8">
        <f t="shared" si="78"/>
        <v>188140.34316000002</v>
      </c>
      <c r="G1213" s="8">
        <f t="shared" si="78"/>
        <v>252629.85412</v>
      </c>
      <c r="H1213" s="8">
        <f t="shared" si="78"/>
        <v>173458.98597999997</v>
      </c>
      <c r="I1213" s="8">
        <f t="shared" si="78"/>
        <v>63336.694512000024</v>
      </c>
      <c r="J1213" s="8">
        <f t="shared" si="78"/>
        <v>15834.173628000006</v>
      </c>
      <c r="K1213" s="8">
        <f t="shared" si="78"/>
        <v>252629.85412</v>
      </c>
    </row>
    <row r="1214" spans="1:11" outlineLevel="2" x14ac:dyDescent="0.25">
      <c r="A1214" s="1" t="s">
        <v>1040</v>
      </c>
      <c r="B1214" s="1" t="s">
        <v>260</v>
      </c>
      <c r="C1214" s="8">
        <v>41.08</v>
      </c>
      <c r="D1214" s="8">
        <v>2667.5924</v>
      </c>
      <c r="E1214" s="8">
        <v>0</v>
      </c>
      <c r="F1214" s="8">
        <v>8348.8977599999998</v>
      </c>
      <c r="G1214" s="8">
        <v>11057.570159999999</v>
      </c>
      <c r="H1214" s="8">
        <f>+'Current &amp; Proposed Revenues'!D1214*1.08+'Current &amp; Proposed Revenues'!F1214*8.54</f>
        <v>8216.6328799999992</v>
      </c>
      <c r="I1214" s="8">
        <f>(+'Current &amp; Proposed Revenues'!D1214*0.79+'Current &amp; Proposed Revenues'!F1214*2.14+'Current Revenues &amp; Distribution'!C1214+'Current Revenues &amp; Distribution'!E1214)*0.8</f>
        <v>2272.749824</v>
      </c>
      <c r="J1214" s="8">
        <f>(+'Current &amp; Proposed Revenues'!D1214*0.79+'Current &amp; Proposed Revenues'!F1214*2.14+'Current Revenues &amp; Distribution'!C1214+'Current Revenues &amp; Distribution'!E1214)*0.2</f>
        <v>568.187456</v>
      </c>
      <c r="K1214" s="8">
        <f t="shared" si="75"/>
        <v>11057.570159999999</v>
      </c>
    </row>
    <row r="1215" spans="1:11" outlineLevel="2" x14ac:dyDescent="0.25">
      <c r="A1215" s="1" t="s">
        <v>1040</v>
      </c>
      <c r="B1215" s="1" t="s">
        <v>1041</v>
      </c>
      <c r="C1215" s="8">
        <v>0</v>
      </c>
      <c r="D1215" s="8">
        <v>8354.4082600000002</v>
      </c>
      <c r="E1215" s="8">
        <v>294.64804000000004</v>
      </c>
      <c r="F1215" s="8">
        <v>29591.994480000001</v>
      </c>
      <c r="G1215" s="8">
        <v>38241.050780000005</v>
      </c>
      <c r="H1215" s="8">
        <f>+'Current &amp; Proposed Revenues'!D1215*1.08+'Current &amp; Proposed Revenues'!F1215*8.54</f>
        <v>28487.51828</v>
      </c>
      <c r="I1215" s="8">
        <f>(+'Current &amp; Proposed Revenues'!D1215*0.79+'Current &amp; Proposed Revenues'!F1215*2.14+'Current Revenues &amp; Distribution'!C1215+'Current Revenues &amp; Distribution'!E1215)*0.8</f>
        <v>7802.8260000000009</v>
      </c>
      <c r="J1215" s="8">
        <f>(+'Current &amp; Proposed Revenues'!D1215*0.79+'Current &amp; Proposed Revenues'!F1215*2.14+'Current Revenues &amp; Distribution'!C1215+'Current Revenues &amp; Distribution'!E1215)*0.2</f>
        <v>1950.7065000000002</v>
      </c>
      <c r="K1215" s="8">
        <f t="shared" si="75"/>
        <v>38241.050780000005</v>
      </c>
    </row>
    <row r="1216" spans="1:11" outlineLevel="2" x14ac:dyDescent="0.25">
      <c r="A1216" s="1" t="s">
        <v>1040</v>
      </c>
      <c r="B1216" s="1" t="s">
        <v>1042</v>
      </c>
      <c r="C1216" s="8">
        <v>55.300000000000004</v>
      </c>
      <c r="D1216" s="8">
        <v>1481.3953000000001</v>
      </c>
      <c r="E1216" s="8">
        <v>0</v>
      </c>
      <c r="F1216" s="8">
        <v>4632.1402799999996</v>
      </c>
      <c r="G1216" s="8">
        <v>6168.8355799999999</v>
      </c>
      <c r="H1216" s="8">
        <f>+'Current &amp; Proposed Revenues'!D1216*1.08+'Current &amp; Proposed Revenues'!F1216*8.54</f>
        <v>4559.5425399999995</v>
      </c>
      <c r="I1216" s="8">
        <f>(+'Current &amp; Proposed Revenues'!D1216*0.79+'Current &amp; Proposed Revenues'!F1216*2.14+'Current Revenues &amp; Distribution'!C1216+'Current Revenues &amp; Distribution'!E1216)*0.8</f>
        <v>1287.434432</v>
      </c>
      <c r="J1216" s="8">
        <f>(+'Current &amp; Proposed Revenues'!D1216*0.79+'Current &amp; Proposed Revenues'!F1216*2.14+'Current Revenues &amp; Distribution'!C1216+'Current Revenues &amp; Distribution'!E1216)*0.2</f>
        <v>321.858608</v>
      </c>
      <c r="K1216" s="8">
        <f t="shared" si="75"/>
        <v>6168.835579999999</v>
      </c>
    </row>
    <row r="1217" spans="1:11" outlineLevel="2" x14ac:dyDescent="0.25">
      <c r="A1217" s="1" t="s">
        <v>1040</v>
      </c>
      <c r="B1217" s="1" t="s">
        <v>218</v>
      </c>
      <c r="C1217" s="8">
        <v>0</v>
      </c>
      <c r="D1217" s="8">
        <v>314.45920000000001</v>
      </c>
      <c r="E1217" s="8">
        <v>0</v>
      </c>
      <c r="F1217" s="8">
        <v>158.06399999999999</v>
      </c>
      <c r="G1217" s="8">
        <v>472.52319999999997</v>
      </c>
      <c r="H1217" s="8">
        <f>+'Current &amp; Proposed Revenues'!D1217*1.08+'Current &amp; Proposed Revenues'!F1217*8.54</f>
        <v>308.00480000000005</v>
      </c>
      <c r="I1217" s="8">
        <f>(+'Current &amp; Proposed Revenues'!D1217*0.79+'Current &amp; Proposed Revenues'!F1217*2.14+'Current Revenues &amp; Distribution'!C1217+'Current Revenues &amp; Distribution'!E1217)*0.8</f>
        <v>131.61472000000001</v>
      </c>
      <c r="J1217" s="8">
        <f>(+'Current &amp; Proposed Revenues'!D1217*0.79+'Current &amp; Proposed Revenues'!F1217*2.14+'Current Revenues &amp; Distribution'!C1217+'Current Revenues &amp; Distribution'!E1217)*0.2</f>
        <v>32.903680000000001</v>
      </c>
      <c r="K1217" s="8">
        <f t="shared" si="75"/>
        <v>472.52320000000009</v>
      </c>
    </row>
    <row r="1218" spans="1:11" outlineLevel="2" x14ac:dyDescent="0.25">
      <c r="A1218" s="1" t="s">
        <v>1040</v>
      </c>
      <c r="B1218" s="1" t="s">
        <v>1043</v>
      </c>
      <c r="C1218" s="8">
        <v>184.0068</v>
      </c>
      <c r="D1218" s="8">
        <v>4341.71738</v>
      </c>
      <c r="E1218" s="8">
        <v>806.78000000000009</v>
      </c>
      <c r="F1218" s="8">
        <v>10840.54176</v>
      </c>
      <c r="G1218" s="8">
        <v>16173.04594</v>
      </c>
      <c r="H1218" s="8">
        <f>+'Current &amp; Proposed Revenues'!D1218*1.08+'Current &amp; Proposed Revenues'!F1218*8.54</f>
        <v>11175.8892</v>
      </c>
      <c r="I1218" s="8">
        <f>(+'Current &amp; Proposed Revenues'!D1218*0.79+'Current &amp; Proposed Revenues'!F1218*2.14+'Current Revenues &amp; Distribution'!C1218+'Current Revenues &amp; Distribution'!E1218)*0.8</f>
        <v>3997.7253920000003</v>
      </c>
      <c r="J1218" s="8">
        <f>(+'Current &amp; Proposed Revenues'!D1218*0.79+'Current &amp; Proposed Revenues'!F1218*2.14+'Current Revenues &amp; Distribution'!C1218+'Current Revenues &amp; Distribution'!E1218)*0.2</f>
        <v>999.43134800000007</v>
      </c>
      <c r="K1218" s="8">
        <f t="shared" ref="K1218:K1285" si="79">SUM(H1218:J1218)</f>
        <v>16173.04594</v>
      </c>
    </row>
    <row r="1219" spans="1:11" outlineLevel="2" x14ac:dyDescent="0.25">
      <c r="A1219" s="1" t="s">
        <v>1040</v>
      </c>
      <c r="B1219" s="1" t="s">
        <v>1044</v>
      </c>
      <c r="C1219" s="8">
        <v>33.97</v>
      </c>
      <c r="D1219" s="8">
        <v>1881.22</v>
      </c>
      <c r="E1219" s="8">
        <v>0</v>
      </c>
      <c r="F1219" s="8">
        <v>4295.1756000000005</v>
      </c>
      <c r="G1219" s="8">
        <v>6210.365600000001</v>
      </c>
      <c r="H1219" s="8">
        <f>+'Current &amp; Proposed Revenues'!D1219*1.08+'Current &amp; Proposed Revenues'!F1219*8.54</f>
        <v>4521.0118000000002</v>
      </c>
      <c r="I1219" s="8">
        <f>(+'Current &amp; Proposed Revenues'!D1219*0.79+'Current &amp; Proposed Revenues'!F1219*2.14+'Current Revenues &amp; Distribution'!C1219+'Current Revenues &amp; Distribution'!E1219)*0.8</f>
        <v>1351.4830400000001</v>
      </c>
      <c r="J1219" s="8">
        <f>(+'Current &amp; Proposed Revenues'!D1219*0.79+'Current &amp; Proposed Revenues'!F1219*2.14+'Current Revenues &amp; Distribution'!C1219+'Current Revenues &amp; Distribution'!E1219)*0.2</f>
        <v>337.87076000000002</v>
      </c>
      <c r="K1219" s="8">
        <f t="shared" si="79"/>
        <v>6210.3656000000001</v>
      </c>
    </row>
    <row r="1220" spans="1:11" outlineLevel="2" x14ac:dyDescent="0.25">
      <c r="A1220" s="1" t="s">
        <v>1040</v>
      </c>
      <c r="B1220" s="1" t="s">
        <v>1045</v>
      </c>
      <c r="C1220" s="8">
        <v>126.4</v>
      </c>
      <c r="D1220" s="8">
        <v>7670.5529999999999</v>
      </c>
      <c r="E1220" s="8">
        <v>169.06</v>
      </c>
      <c r="F1220" s="8">
        <v>28781.371800000001</v>
      </c>
      <c r="G1220" s="8">
        <v>36747.3848</v>
      </c>
      <c r="H1220" s="8">
        <f>+'Current &amp; Proposed Revenues'!D1220*1.08+'Current &amp; Proposed Revenues'!F1220*8.54</f>
        <v>27444.369899999998</v>
      </c>
      <c r="I1220" s="8">
        <f>(+'Current &amp; Proposed Revenues'!D1220*0.79+'Current &amp; Proposed Revenues'!F1220*2.14+'Current Revenues &amp; Distribution'!C1220+'Current Revenues &amp; Distribution'!E1220)*0.8</f>
        <v>7442.4119200000005</v>
      </c>
      <c r="J1220" s="8">
        <f>(+'Current &amp; Proposed Revenues'!D1220*0.79+'Current &amp; Proposed Revenues'!F1220*2.14+'Current Revenues &amp; Distribution'!C1220+'Current Revenues &amp; Distribution'!E1220)*0.2</f>
        <v>1860.6029800000001</v>
      </c>
      <c r="K1220" s="8">
        <f t="shared" si="79"/>
        <v>36747.3848</v>
      </c>
    </row>
    <row r="1221" spans="1:11" outlineLevel="2" x14ac:dyDescent="0.25">
      <c r="A1221" s="1" t="s">
        <v>1040</v>
      </c>
      <c r="B1221" s="1" t="s">
        <v>1046</v>
      </c>
      <c r="C1221" s="8">
        <v>47.400000000000006</v>
      </c>
      <c r="D1221" s="8">
        <v>3963.9755100000007</v>
      </c>
      <c r="E1221" s="8">
        <v>0</v>
      </c>
      <c r="F1221" s="8">
        <v>17716.891800000001</v>
      </c>
      <c r="G1221" s="8">
        <v>21728.267310000003</v>
      </c>
      <c r="H1221" s="8">
        <f>+'Current &amp; Proposed Revenues'!D1221*1.08+'Current &amp; Proposed Revenues'!F1221*8.54</f>
        <v>16456.232739999999</v>
      </c>
      <c r="I1221" s="8">
        <f>(+'Current &amp; Proposed Revenues'!D1221*0.79+'Current &amp; Proposed Revenues'!F1221*2.14+'Current Revenues &amp; Distribution'!C1221+'Current Revenues &amp; Distribution'!E1221)*0.8</f>
        <v>4217.6276559999997</v>
      </c>
      <c r="J1221" s="8">
        <f>(+'Current &amp; Proposed Revenues'!D1221*0.79+'Current &amp; Proposed Revenues'!F1221*2.14+'Current Revenues &amp; Distribution'!C1221+'Current Revenues &amp; Distribution'!E1221)*0.2</f>
        <v>1054.4069139999999</v>
      </c>
      <c r="K1221" s="8">
        <f t="shared" si="79"/>
        <v>21728.267309999999</v>
      </c>
    </row>
    <row r="1222" spans="1:11" outlineLevel="2" x14ac:dyDescent="0.25">
      <c r="A1222" s="1" t="s">
        <v>1040</v>
      </c>
      <c r="B1222" s="1" t="s">
        <v>1047</v>
      </c>
      <c r="C1222" s="8">
        <v>665.08519999999999</v>
      </c>
      <c r="D1222" s="8">
        <v>5911.5001000000002</v>
      </c>
      <c r="E1222" s="8">
        <v>0</v>
      </c>
      <c r="F1222" s="8">
        <v>15676.103999999999</v>
      </c>
      <c r="G1222" s="8">
        <v>22252.689299999998</v>
      </c>
      <c r="H1222" s="8">
        <f>+'Current &amp; Proposed Revenues'!D1222*1.08+'Current &amp; Proposed Revenues'!F1222*8.54</f>
        <v>15949.140399999998</v>
      </c>
      <c r="I1222" s="8">
        <f>(+'Current &amp; Proposed Revenues'!D1222*0.79+'Current &amp; Proposed Revenues'!F1222*2.14+'Current Revenues &amp; Distribution'!C1222+'Current Revenues &amp; Distribution'!E1222)*0.8</f>
        <v>5042.8391200000005</v>
      </c>
      <c r="J1222" s="8">
        <f>(+'Current &amp; Proposed Revenues'!D1222*0.79+'Current &amp; Proposed Revenues'!F1222*2.14+'Current Revenues &amp; Distribution'!C1222+'Current Revenues &amp; Distribution'!E1222)*0.2</f>
        <v>1260.7097800000001</v>
      </c>
      <c r="K1222" s="8">
        <f t="shared" si="79"/>
        <v>22252.689300000002</v>
      </c>
    </row>
    <row r="1223" spans="1:11" outlineLevel="2" x14ac:dyDescent="0.25">
      <c r="A1223" s="1" t="s">
        <v>1040</v>
      </c>
      <c r="B1223" s="1" t="s">
        <v>11</v>
      </c>
      <c r="C1223" s="8">
        <v>44.24</v>
      </c>
      <c r="D1223" s="8">
        <v>1251.9650000000001</v>
      </c>
      <c r="E1223" s="8">
        <v>85.600000000000009</v>
      </c>
      <c r="F1223" s="8">
        <v>2292.6756</v>
      </c>
      <c r="G1223" s="8">
        <v>3674.4805999999999</v>
      </c>
      <c r="H1223" s="8">
        <f>+'Current &amp; Proposed Revenues'!D1223*1.08+'Current &amp; Proposed Revenues'!F1223*8.54</f>
        <v>2556.3417999999997</v>
      </c>
      <c r="I1223" s="8">
        <f>(+'Current &amp; Proposed Revenues'!D1223*0.79+'Current &amp; Proposed Revenues'!F1223*2.14+'Current Revenues &amp; Distribution'!C1223+'Current Revenues &amp; Distribution'!E1223)*0.8</f>
        <v>894.51103999999998</v>
      </c>
      <c r="J1223" s="8">
        <f>(+'Current &amp; Proposed Revenues'!D1223*0.79+'Current &amp; Proposed Revenues'!F1223*2.14+'Current Revenues &amp; Distribution'!C1223+'Current Revenues &amp; Distribution'!E1223)*0.2</f>
        <v>223.62775999999999</v>
      </c>
      <c r="K1223" s="8">
        <f t="shared" si="79"/>
        <v>3674.4805999999994</v>
      </c>
    </row>
    <row r="1224" spans="1:11" outlineLevel="2" x14ac:dyDescent="0.25">
      <c r="A1224" s="1" t="s">
        <v>1040</v>
      </c>
      <c r="B1224" s="1" t="s">
        <v>1048</v>
      </c>
      <c r="C1224" s="8">
        <v>116.02730000000001</v>
      </c>
      <c r="D1224" s="8">
        <v>2754.9027000000001</v>
      </c>
      <c r="E1224" s="8">
        <v>727.6</v>
      </c>
      <c r="F1224" s="8">
        <v>13001.885399999999</v>
      </c>
      <c r="G1224" s="8">
        <v>16600.415399999998</v>
      </c>
      <c r="H1224" s="8">
        <f>+'Current &amp; Proposed Revenues'!D1224*1.08+'Current &amp; Proposed Revenues'!F1224*8.54</f>
        <v>11987.7055</v>
      </c>
      <c r="I1224" s="8">
        <f>(+'Current &amp; Proposed Revenues'!D1224*0.79+'Current &amp; Proposed Revenues'!F1224*2.14+'Current Revenues &amp; Distribution'!C1224+'Current Revenues &amp; Distribution'!E1224)*0.8</f>
        <v>3690.1679200000008</v>
      </c>
      <c r="J1224" s="8">
        <f>(+'Current &amp; Proposed Revenues'!D1224*0.79+'Current &amp; Proposed Revenues'!F1224*2.14+'Current Revenues &amp; Distribution'!C1224+'Current Revenues &amp; Distribution'!E1224)*0.2</f>
        <v>922.54198000000019</v>
      </c>
      <c r="K1224" s="8">
        <f t="shared" si="79"/>
        <v>16600.415400000002</v>
      </c>
    </row>
    <row r="1225" spans="1:11" outlineLevel="2" x14ac:dyDescent="0.25">
      <c r="A1225" s="1" t="s">
        <v>1040</v>
      </c>
      <c r="B1225" s="1" t="s">
        <v>15</v>
      </c>
      <c r="C1225" s="8">
        <v>112.97</v>
      </c>
      <c r="D1225" s="8">
        <v>3854.2326900000003</v>
      </c>
      <c r="E1225" s="8">
        <v>228.98000000000002</v>
      </c>
      <c r="F1225" s="8">
        <v>18415.299719999999</v>
      </c>
      <c r="G1225" s="8">
        <v>22611.482409999997</v>
      </c>
      <c r="H1225" s="8">
        <f>+'Current &amp; Proposed Revenues'!D1225*1.08+'Current &amp; Proposed Revenues'!F1225*8.54</f>
        <v>16951.316619999998</v>
      </c>
      <c r="I1225" s="8">
        <f>(+'Current &amp; Proposed Revenues'!D1225*0.79+'Current &amp; Proposed Revenues'!F1225*2.14+'Current Revenues &amp; Distribution'!C1225+'Current Revenues &amp; Distribution'!E1225)*0.8</f>
        <v>4528.1326320000007</v>
      </c>
      <c r="J1225" s="8">
        <f>(+'Current &amp; Proposed Revenues'!D1225*0.79+'Current &amp; Proposed Revenues'!F1225*2.14+'Current Revenues &amp; Distribution'!C1225+'Current Revenues &amp; Distribution'!E1225)*0.2</f>
        <v>1132.0331580000002</v>
      </c>
      <c r="K1225" s="8">
        <f t="shared" si="79"/>
        <v>22611.482409999997</v>
      </c>
    </row>
    <row r="1226" spans="1:11" outlineLevel="2" x14ac:dyDescent="0.25">
      <c r="A1226" s="1" t="s">
        <v>1040</v>
      </c>
      <c r="B1226" s="1" t="s">
        <v>62</v>
      </c>
      <c r="C1226" s="8">
        <v>101.63350000000001</v>
      </c>
      <c r="D1226" s="8">
        <v>3101.8064000000004</v>
      </c>
      <c r="E1226" s="8">
        <v>0</v>
      </c>
      <c r="F1226" s="8">
        <v>4945.4487600000002</v>
      </c>
      <c r="G1226" s="8">
        <v>8148.8886600000005</v>
      </c>
      <c r="H1226" s="8">
        <f>+'Current &amp; Proposed Revenues'!D1226*1.08+'Current &amp; Proposed Revenues'!F1226*8.54</f>
        <v>5745.9243800000004</v>
      </c>
      <c r="I1226" s="8">
        <f>(+'Current &amp; Proposed Revenues'!D1226*0.79+'Current &amp; Proposed Revenues'!F1226*2.14+'Current Revenues &amp; Distribution'!C1226+'Current Revenues &amp; Distribution'!E1226)*0.8</f>
        <v>1922.3714240000002</v>
      </c>
      <c r="J1226" s="8">
        <f>(+'Current &amp; Proposed Revenues'!D1226*0.79+'Current &amp; Proposed Revenues'!F1226*2.14+'Current Revenues &amp; Distribution'!C1226+'Current Revenues &amp; Distribution'!E1226)*0.2</f>
        <v>480.59285600000004</v>
      </c>
      <c r="K1226" s="8">
        <f t="shared" si="79"/>
        <v>8148.8886600000005</v>
      </c>
    </row>
    <row r="1227" spans="1:11" outlineLevel="2" x14ac:dyDescent="0.25">
      <c r="A1227" s="1" t="s">
        <v>1040</v>
      </c>
      <c r="B1227" s="1" t="s">
        <v>1049</v>
      </c>
      <c r="C1227" s="8">
        <v>79.790000000000006</v>
      </c>
      <c r="D1227" s="8">
        <v>1903.9218000000001</v>
      </c>
      <c r="E1227" s="8">
        <v>0</v>
      </c>
      <c r="F1227" s="8">
        <v>4232.1635999999999</v>
      </c>
      <c r="G1227" s="8">
        <v>6215.8753999999999</v>
      </c>
      <c r="H1227" s="8">
        <f>+'Current &amp; Proposed Revenues'!D1227*1.08+'Current &amp; Proposed Revenues'!F1227*8.54</f>
        <v>4483.7369999999992</v>
      </c>
      <c r="I1227" s="8">
        <f>(+'Current &amp; Proposed Revenues'!D1227*0.79+'Current &amp; Proposed Revenues'!F1227*2.14+'Current Revenues &amp; Distribution'!C1227+'Current Revenues &amp; Distribution'!E1227)*0.8</f>
        <v>1385.71072</v>
      </c>
      <c r="J1227" s="8">
        <f>(+'Current &amp; Proposed Revenues'!D1227*0.79+'Current &amp; Proposed Revenues'!F1227*2.14+'Current Revenues &amp; Distribution'!C1227+'Current Revenues &amp; Distribution'!E1227)*0.2</f>
        <v>346.42768000000001</v>
      </c>
      <c r="K1227" s="8">
        <f t="shared" si="79"/>
        <v>6215.875399999999</v>
      </c>
    </row>
    <row r="1228" spans="1:11" outlineLevel="2" x14ac:dyDescent="0.25">
      <c r="A1228" s="1" t="s">
        <v>1040</v>
      </c>
      <c r="B1228" s="1" t="s">
        <v>210</v>
      </c>
      <c r="C1228" s="8">
        <v>297.99590000000001</v>
      </c>
      <c r="D1228" s="8">
        <v>2898.3878000000004</v>
      </c>
      <c r="E1228" s="8">
        <v>693.78800000000001</v>
      </c>
      <c r="F1228" s="8">
        <v>9730.3343999999997</v>
      </c>
      <c r="G1228" s="8">
        <v>13620.506100000001</v>
      </c>
      <c r="H1228" s="8">
        <f>+'Current &amp; Proposed Revenues'!D1228*1.08+'Current &amp; Proposed Revenues'!F1228*8.54</f>
        <v>9454.5583999999999</v>
      </c>
      <c r="I1228" s="8">
        <f>(+'Current &amp; Proposed Revenues'!D1228*0.79+'Current &amp; Proposed Revenues'!F1228*2.14+'Current Revenues &amp; Distribution'!C1228+'Current Revenues &amp; Distribution'!E1228)*0.8</f>
        <v>3332.7581600000008</v>
      </c>
      <c r="J1228" s="8">
        <f>(+'Current &amp; Proposed Revenues'!D1228*0.79+'Current &amp; Proposed Revenues'!F1228*2.14+'Current Revenues &amp; Distribution'!C1228+'Current Revenues &amp; Distribution'!E1228)*0.2</f>
        <v>833.18954000000019</v>
      </c>
      <c r="K1228" s="8">
        <f t="shared" si="79"/>
        <v>13620.506100000001</v>
      </c>
    </row>
    <row r="1229" spans="1:11" outlineLevel="1" x14ac:dyDescent="0.25">
      <c r="A1229" s="23" t="s">
        <v>1212</v>
      </c>
      <c r="B1229" s="22"/>
      <c r="C1229" s="8">
        <f t="shared" ref="C1229:K1229" si="80">SUBTOTAL(9,C1214:C1228)</f>
        <v>1905.8986999999997</v>
      </c>
      <c r="D1229" s="8">
        <f t="shared" si="80"/>
        <v>52352.03753999999</v>
      </c>
      <c r="E1229" s="8">
        <f t="shared" si="80"/>
        <v>3006.45604</v>
      </c>
      <c r="F1229" s="8">
        <f t="shared" si="80"/>
        <v>172658.98896000002</v>
      </c>
      <c r="G1229" s="8">
        <f t="shared" si="80"/>
        <v>229923.38124000002</v>
      </c>
      <c r="H1229" s="8">
        <f t="shared" si="80"/>
        <v>168297.92624000003</v>
      </c>
      <c r="I1229" s="8">
        <f t="shared" si="80"/>
        <v>49300.364000000001</v>
      </c>
      <c r="J1229" s="8">
        <f t="shared" si="80"/>
        <v>12325.091</v>
      </c>
      <c r="K1229" s="8">
        <f t="shared" si="80"/>
        <v>229923.38124000002</v>
      </c>
    </row>
    <row r="1230" spans="1:11" outlineLevel="2" x14ac:dyDescent="0.25">
      <c r="A1230" s="1" t="s">
        <v>1050</v>
      </c>
      <c r="B1230" s="1" t="s">
        <v>642</v>
      </c>
      <c r="C1230" s="8">
        <v>157.15470000000002</v>
      </c>
      <c r="D1230" s="8">
        <v>3678.8697000000002</v>
      </c>
      <c r="E1230" s="8">
        <v>66.34</v>
      </c>
      <c r="F1230" s="8">
        <v>6182.5451999999996</v>
      </c>
      <c r="G1230" s="8">
        <v>10084.909599999999</v>
      </c>
      <c r="H1230" s="8">
        <f>+'Current &amp; Proposed Revenues'!D1230*1.08+'Current &amp; Proposed Revenues'!F1230*8.54</f>
        <v>7068.4153999999999</v>
      </c>
      <c r="I1230" s="8">
        <f>(+'Current &amp; Proposed Revenues'!D1230*0.79+'Current &amp; Proposed Revenues'!F1230*2.14+'Current Revenues &amp; Distribution'!C1230+'Current Revenues &amp; Distribution'!E1230)*0.8</f>
        <v>2413.1953600000002</v>
      </c>
      <c r="J1230" s="8">
        <f>(+'Current &amp; Proposed Revenues'!D1230*0.79+'Current &amp; Proposed Revenues'!F1230*2.14+'Current Revenues &amp; Distribution'!C1230+'Current Revenues &amp; Distribution'!E1230)*0.2</f>
        <v>603.29884000000004</v>
      </c>
      <c r="K1230" s="8">
        <f t="shared" si="79"/>
        <v>10084.909599999999</v>
      </c>
    </row>
    <row r="1231" spans="1:11" outlineLevel="2" x14ac:dyDescent="0.25">
      <c r="A1231" s="1" t="s">
        <v>1050</v>
      </c>
      <c r="B1231" s="1" t="s">
        <v>266</v>
      </c>
      <c r="C1231" s="8">
        <v>20.54</v>
      </c>
      <c r="D1231" s="8">
        <v>1507.5192</v>
      </c>
      <c r="E1231" s="8">
        <v>0</v>
      </c>
      <c r="F1231" s="8">
        <v>6152.0003999999999</v>
      </c>
      <c r="G1231" s="8">
        <v>7680.0595999999996</v>
      </c>
      <c r="H1231" s="8">
        <f>+'Current &amp; Proposed Revenues'!D1231*1.08+'Current &amp; Proposed Revenues'!F1231*8.54</f>
        <v>5789.9489999999987</v>
      </c>
      <c r="I1231" s="8">
        <f>(+'Current &amp; Proposed Revenues'!D1231*0.79+'Current &amp; Proposed Revenues'!F1231*2.14+'Current Revenues &amp; Distribution'!C1231+'Current Revenues &amp; Distribution'!E1231)*0.8</f>
        <v>1512.0884800000001</v>
      </c>
      <c r="J1231" s="8">
        <f>(+'Current &amp; Proposed Revenues'!D1231*0.79+'Current &amp; Proposed Revenues'!F1231*2.14+'Current Revenues &amp; Distribution'!C1231+'Current Revenues &amp; Distribution'!E1231)*0.2</f>
        <v>378.02212000000003</v>
      </c>
      <c r="K1231" s="8">
        <f t="shared" si="79"/>
        <v>7680.0595999999987</v>
      </c>
    </row>
    <row r="1232" spans="1:11" outlineLevel="2" x14ac:dyDescent="0.25">
      <c r="A1232" s="1" t="s">
        <v>1050</v>
      </c>
      <c r="B1232" s="1" t="s">
        <v>44</v>
      </c>
      <c r="C1232" s="8">
        <v>57.67</v>
      </c>
      <c r="D1232" s="8">
        <v>1846.12571</v>
      </c>
      <c r="E1232" s="8">
        <v>0</v>
      </c>
      <c r="F1232" s="8">
        <v>3097.2</v>
      </c>
      <c r="G1232" s="8">
        <v>5000.9957100000001</v>
      </c>
      <c r="H1232" s="8">
        <f>+'Current &amp; Proposed Revenues'!D1232*1.08+'Current &amp; Proposed Revenues'!F1232*8.54</f>
        <v>3542.8116399999999</v>
      </c>
      <c r="I1232" s="8">
        <f>(+'Current &amp; Proposed Revenues'!D1232*0.79+'Current &amp; Proposed Revenues'!F1232*2.14+'Current Revenues &amp; Distribution'!C1232+'Current Revenues &amp; Distribution'!E1232)*0.8</f>
        <v>1166.5472560000003</v>
      </c>
      <c r="J1232" s="8">
        <f>(+'Current &amp; Proposed Revenues'!D1232*0.79+'Current &amp; Proposed Revenues'!F1232*2.14+'Current Revenues &amp; Distribution'!C1232+'Current Revenues &amp; Distribution'!E1232)*0.2</f>
        <v>291.63681400000007</v>
      </c>
      <c r="K1232" s="8">
        <f t="shared" si="79"/>
        <v>5000.9957100000001</v>
      </c>
    </row>
    <row r="1233" spans="1:11" outlineLevel="2" x14ac:dyDescent="0.25">
      <c r="A1233" s="1" t="s">
        <v>1050</v>
      </c>
      <c r="B1233" s="1" t="s">
        <v>1051</v>
      </c>
      <c r="C1233" s="8">
        <v>116.84574000000001</v>
      </c>
      <c r="D1233" s="8">
        <v>5908.6390000000001</v>
      </c>
      <c r="E1233" s="8">
        <v>0</v>
      </c>
      <c r="F1233" s="8">
        <v>8215.8035999999993</v>
      </c>
      <c r="G1233" s="8">
        <v>14241.288339999999</v>
      </c>
      <c r="H1233" s="8">
        <f>+'Current &amp; Proposed Revenues'!D1233*1.08+'Current &amp; Proposed Revenues'!F1233*8.54</f>
        <v>9982.0417999999991</v>
      </c>
      <c r="I1233" s="8">
        <f>(+'Current &amp; Proposed Revenues'!D1233*0.79+'Current &amp; Proposed Revenues'!F1233*2.14+'Current Revenues &amp; Distribution'!C1233+'Current Revenues &amp; Distribution'!E1233)*0.8</f>
        <v>3407.3972320000003</v>
      </c>
      <c r="J1233" s="8">
        <f>(+'Current &amp; Proposed Revenues'!D1233*0.79+'Current &amp; Proposed Revenues'!F1233*2.14+'Current Revenues &amp; Distribution'!C1233+'Current Revenues &amp; Distribution'!E1233)*0.2</f>
        <v>851.84930800000006</v>
      </c>
      <c r="K1233" s="8">
        <f t="shared" si="79"/>
        <v>14241.288339999999</v>
      </c>
    </row>
    <row r="1234" spans="1:11" outlineLevel="2" x14ac:dyDescent="0.25">
      <c r="A1234" s="1" t="s">
        <v>1050</v>
      </c>
      <c r="B1234" s="1" t="s">
        <v>1052</v>
      </c>
      <c r="C1234" s="8">
        <v>0</v>
      </c>
      <c r="D1234" s="8">
        <v>18.700000000000003</v>
      </c>
      <c r="E1234" s="8">
        <v>0</v>
      </c>
      <c r="F1234" s="8">
        <v>0</v>
      </c>
      <c r="G1234" s="8">
        <v>18.700000000000003</v>
      </c>
      <c r="H1234" s="8">
        <f>+'Current &amp; Proposed Revenues'!D1234*1.08+'Current &amp; Proposed Revenues'!F1234*8.54</f>
        <v>10.8</v>
      </c>
      <c r="I1234" s="8">
        <f>(+'Current &amp; Proposed Revenues'!D1234*0.79+'Current &amp; Proposed Revenues'!F1234*2.14+'Current Revenues &amp; Distribution'!C1234+'Current Revenues &amp; Distribution'!E1234)*0.8</f>
        <v>6.32</v>
      </c>
      <c r="J1234" s="8">
        <f>(+'Current &amp; Proposed Revenues'!D1234*0.79+'Current &amp; Proposed Revenues'!F1234*2.14+'Current Revenues &amp; Distribution'!C1234+'Current Revenues &amp; Distribution'!E1234)*0.2</f>
        <v>1.58</v>
      </c>
      <c r="K1234" s="8">
        <f t="shared" si="79"/>
        <v>18.700000000000003</v>
      </c>
    </row>
    <row r="1235" spans="1:11" outlineLevel="2" x14ac:dyDescent="0.25">
      <c r="A1235" s="1" t="s">
        <v>1050</v>
      </c>
      <c r="B1235" s="1" t="s">
        <v>244</v>
      </c>
      <c r="C1235" s="8">
        <v>0</v>
      </c>
      <c r="D1235" s="8">
        <v>0</v>
      </c>
      <c r="E1235" s="8">
        <v>0</v>
      </c>
      <c r="F1235" s="8">
        <v>664.72320000000002</v>
      </c>
      <c r="G1235" s="8">
        <v>664.72320000000002</v>
      </c>
      <c r="H1235" s="8">
        <f>+'Current &amp; Proposed Revenues'!D1235*1.08+'Current &amp; Proposed Revenues'!F1235*8.54</f>
        <v>531.52959999999996</v>
      </c>
      <c r="I1235" s="8">
        <f>(+'Current &amp; Proposed Revenues'!D1235*0.79+'Current &amp; Proposed Revenues'!F1235*2.14+'Current Revenues &amp; Distribution'!C1235+'Current Revenues &amp; Distribution'!E1235)*0.8</f>
        <v>106.55488000000001</v>
      </c>
      <c r="J1235" s="8">
        <f>(+'Current &amp; Proposed Revenues'!D1235*0.79+'Current &amp; Proposed Revenues'!F1235*2.14+'Current Revenues &amp; Distribution'!C1235+'Current Revenues &amp; Distribution'!E1235)*0.2</f>
        <v>26.638720000000003</v>
      </c>
      <c r="K1235" s="8">
        <f t="shared" si="79"/>
        <v>664.72320000000002</v>
      </c>
    </row>
    <row r="1236" spans="1:11" outlineLevel="2" x14ac:dyDescent="0.25">
      <c r="A1236" s="1" t="s">
        <v>1050</v>
      </c>
      <c r="B1236" s="1" t="s">
        <v>399</v>
      </c>
      <c r="C1236" s="8">
        <v>76.63000000000001</v>
      </c>
      <c r="D1236" s="8">
        <v>2721.8354900000004</v>
      </c>
      <c r="E1236" s="8">
        <v>714.76</v>
      </c>
      <c r="F1236" s="8">
        <v>4183.6764000000003</v>
      </c>
      <c r="G1236" s="8">
        <v>7696.901890000001</v>
      </c>
      <c r="H1236" s="8">
        <f>+'Current &amp; Proposed Revenues'!D1236*1.08+'Current &amp; Proposed Revenues'!F1236*8.54</f>
        <v>4917.3433599999998</v>
      </c>
      <c r="I1236" s="8">
        <f>(+'Current &amp; Proposed Revenues'!D1236*0.79+'Current &amp; Proposed Revenues'!F1236*2.14+'Current Revenues &amp; Distribution'!C1236+'Current Revenues &amp; Distribution'!E1236)*0.8</f>
        <v>2223.6468240000004</v>
      </c>
      <c r="J1236" s="8">
        <f>(+'Current &amp; Proposed Revenues'!D1236*0.79+'Current &amp; Proposed Revenues'!F1236*2.14+'Current Revenues &amp; Distribution'!C1236+'Current Revenues &amp; Distribution'!E1236)*0.2</f>
        <v>555.91170600000009</v>
      </c>
      <c r="K1236" s="8">
        <f t="shared" si="79"/>
        <v>7696.9018900000001</v>
      </c>
    </row>
    <row r="1237" spans="1:11" outlineLevel="2" x14ac:dyDescent="0.25">
      <c r="A1237" s="1" t="s">
        <v>1050</v>
      </c>
      <c r="B1237" s="1" t="s">
        <v>506</v>
      </c>
      <c r="C1237" s="8">
        <v>57.67</v>
      </c>
      <c r="D1237" s="8">
        <v>1911.14</v>
      </c>
      <c r="E1237" s="8">
        <v>130.54000000000002</v>
      </c>
      <c r="F1237" s="8">
        <v>1684.0224000000001</v>
      </c>
      <c r="G1237" s="8">
        <v>3783.3724000000002</v>
      </c>
      <c r="H1237" s="8">
        <f>+'Current &amp; Proposed Revenues'!D1237*1.08+'Current &amp; Proposed Revenues'!F1237*8.54</f>
        <v>2450.3472000000002</v>
      </c>
      <c r="I1237" s="8">
        <f>(+'Current &amp; Proposed Revenues'!D1237*0.79+'Current &amp; Proposed Revenues'!F1237*2.14+'Current Revenues &amp; Distribution'!C1237+'Current Revenues &amp; Distribution'!E1237)*0.8</f>
        <v>1066.4201600000001</v>
      </c>
      <c r="J1237" s="8">
        <f>(+'Current &amp; Proposed Revenues'!D1237*0.79+'Current &amp; Proposed Revenues'!F1237*2.14+'Current Revenues &amp; Distribution'!C1237+'Current Revenues &amp; Distribution'!E1237)*0.2</f>
        <v>266.60504000000003</v>
      </c>
      <c r="K1237" s="8">
        <f t="shared" si="79"/>
        <v>3783.3724000000002</v>
      </c>
    </row>
    <row r="1238" spans="1:11" outlineLevel="2" x14ac:dyDescent="0.25">
      <c r="A1238" s="1" t="s">
        <v>1050</v>
      </c>
      <c r="B1238" s="1" t="s">
        <v>1053</v>
      </c>
      <c r="C1238" s="8">
        <v>124.82000000000001</v>
      </c>
      <c r="D1238" s="8">
        <v>2233.0829400000002</v>
      </c>
      <c r="E1238" s="8">
        <v>525.01690000000008</v>
      </c>
      <c r="F1238" s="8">
        <v>13880.229959999999</v>
      </c>
      <c r="G1238" s="8">
        <v>16763.149799999999</v>
      </c>
      <c r="H1238" s="8">
        <f>+'Current &amp; Proposed Revenues'!D1238*1.08+'Current &amp; Proposed Revenues'!F1238*8.54</f>
        <v>12388.680339999999</v>
      </c>
      <c r="I1238" s="8">
        <f>(+'Current &amp; Proposed Revenues'!D1238*0.79+'Current &amp; Proposed Revenues'!F1238*2.14+'Current Revenues &amp; Distribution'!C1238+'Current Revenues &amp; Distribution'!E1238)*0.8</f>
        <v>3499.5755680000002</v>
      </c>
      <c r="J1238" s="8">
        <f>(+'Current &amp; Proposed Revenues'!D1238*0.79+'Current &amp; Proposed Revenues'!F1238*2.14+'Current Revenues &amp; Distribution'!C1238+'Current Revenues &amp; Distribution'!E1238)*0.2</f>
        <v>874.89389200000005</v>
      </c>
      <c r="K1238" s="8">
        <f t="shared" si="79"/>
        <v>16763.149799999999</v>
      </c>
    </row>
    <row r="1239" spans="1:11" outlineLevel="2" x14ac:dyDescent="0.25">
      <c r="A1239" s="1" t="s">
        <v>1050</v>
      </c>
      <c r="B1239" s="1" t="s">
        <v>1028</v>
      </c>
      <c r="C1239" s="8">
        <v>90.605100000000007</v>
      </c>
      <c r="D1239" s="8">
        <v>4188.3137999999999</v>
      </c>
      <c r="E1239" s="8">
        <v>0</v>
      </c>
      <c r="F1239" s="8">
        <v>11284.68024</v>
      </c>
      <c r="G1239" s="8">
        <v>15563.599139999998</v>
      </c>
      <c r="H1239" s="8">
        <f>+'Current &amp; Proposed Revenues'!D1239*1.08+'Current &amp; Proposed Revenues'!F1239*8.54</f>
        <v>11442.436919999998</v>
      </c>
      <c r="I1239" s="8">
        <f>(+'Current &amp; Proposed Revenues'!D1239*0.79+'Current &amp; Proposed Revenues'!F1239*2.14+'Current Revenues &amp; Distribution'!C1239+'Current Revenues &amp; Distribution'!E1239)*0.8</f>
        <v>3296.9297759999995</v>
      </c>
      <c r="J1239" s="8">
        <f>(+'Current &amp; Proposed Revenues'!D1239*0.79+'Current &amp; Proposed Revenues'!F1239*2.14+'Current Revenues &amp; Distribution'!C1239+'Current Revenues &amp; Distribution'!E1239)*0.2</f>
        <v>824.23244399999987</v>
      </c>
      <c r="K1239" s="8">
        <f t="shared" si="79"/>
        <v>15563.599139999997</v>
      </c>
    </row>
    <row r="1240" spans="1:11" outlineLevel="2" x14ac:dyDescent="0.25">
      <c r="A1240" s="1" t="s">
        <v>1050</v>
      </c>
      <c r="B1240" s="1" t="s">
        <v>655</v>
      </c>
      <c r="C1240" s="8">
        <v>127.98</v>
      </c>
      <c r="D1240" s="8">
        <v>5917.1849000000002</v>
      </c>
      <c r="E1240" s="8">
        <v>241.47760000000002</v>
      </c>
      <c r="F1240" s="8">
        <v>9797.6183999999994</v>
      </c>
      <c r="G1240" s="8">
        <v>16084.260899999999</v>
      </c>
      <c r="H1240" s="8">
        <f>+'Current &amp; Proposed Revenues'!D1240*1.08+'Current &amp; Proposed Revenues'!F1240*8.54</f>
        <v>11251.836799999999</v>
      </c>
      <c r="I1240" s="8">
        <f>(+'Current &amp; Proposed Revenues'!D1240*0.79+'Current &amp; Proposed Revenues'!F1240*2.14+'Current Revenues &amp; Distribution'!C1240+'Current Revenues &amp; Distribution'!E1240)*0.8</f>
        <v>3865.9392800000005</v>
      </c>
      <c r="J1240" s="8">
        <f>(+'Current &amp; Proposed Revenues'!D1240*0.79+'Current &amp; Proposed Revenues'!F1240*2.14+'Current Revenues &amp; Distribution'!C1240+'Current Revenues &amp; Distribution'!E1240)*0.2</f>
        <v>966.48482000000013</v>
      </c>
      <c r="K1240" s="8">
        <f t="shared" si="79"/>
        <v>16084.260899999999</v>
      </c>
    </row>
    <row r="1241" spans="1:11" outlineLevel="2" x14ac:dyDescent="0.25">
      <c r="A1241" s="1" t="s">
        <v>1050</v>
      </c>
      <c r="B1241" s="1" t="s">
        <v>873</v>
      </c>
      <c r="C1241" s="8">
        <v>365.89640000000003</v>
      </c>
      <c r="D1241" s="8">
        <v>8657.0939400000007</v>
      </c>
      <c r="E1241" s="8">
        <v>421.58000000000004</v>
      </c>
      <c r="F1241" s="8">
        <v>16230.823199999999</v>
      </c>
      <c r="G1241" s="8">
        <v>25675.393539999997</v>
      </c>
      <c r="H1241" s="8">
        <f>+'Current &amp; Proposed Revenues'!D1241*1.08+'Current &amp; Proposed Revenues'!F1241*8.54</f>
        <v>17978.398560000001</v>
      </c>
      <c r="I1241" s="8">
        <f>(+'Current &amp; Proposed Revenues'!D1241*0.79+'Current &amp; Proposed Revenues'!F1241*2.14+'Current Revenues &amp; Distribution'!C1241+'Current Revenues &amp; Distribution'!E1241)*0.8</f>
        <v>6157.5959840000005</v>
      </c>
      <c r="J1241" s="8">
        <f>(+'Current &amp; Proposed Revenues'!D1241*0.79+'Current &amp; Proposed Revenues'!F1241*2.14+'Current Revenues &amp; Distribution'!C1241+'Current Revenues &amp; Distribution'!E1241)*0.2</f>
        <v>1539.3989960000001</v>
      </c>
      <c r="K1241" s="8">
        <f t="shared" si="79"/>
        <v>25675.393540000001</v>
      </c>
    </row>
    <row r="1242" spans="1:11" outlineLevel="2" x14ac:dyDescent="0.25">
      <c r="A1242" s="1" t="s">
        <v>1050</v>
      </c>
      <c r="B1242" s="1" t="s">
        <v>1054</v>
      </c>
      <c r="C1242" s="8">
        <v>169.06</v>
      </c>
      <c r="D1242" s="8">
        <v>2176.4182000000001</v>
      </c>
      <c r="E1242" s="8">
        <v>141.24</v>
      </c>
      <c r="F1242" s="8">
        <v>4797.0288</v>
      </c>
      <c r="G1242" s="8">
        <v>7283.7470000000003</v>
      </c>
      <c r="H1242" s="8">
        <f>+'Current &amp; Proposed Revenues'!D1242*1.08+'Current &amp; Proposed Revenues'!F1242*8.54</f>
        <v>5092.7951999999996</v>
      </c>
      <c r="I1242" s="8">
        <f>(+'Current &amp; Proposed Revenues'!D1242*0.79+'Current &amp; Proposed Revenues'!F1242*2.14+'Current Revenues &amp; Distribution'!C1242+'Current Revenues &amp; Distribution'!E1242)*0.8</f>
        <v>1752.76144</v>
      </c>
      <c r="J1242" s="8">
        <f>(+'Current &amp; Proposed Revenues'!D1242*0.79+'Current &amp; Proposed Revenues'!F1242*2.14+'Current Revenues &amp; Distribution'!C1242+'Current Revenues &amp; Distribution'!E1242)*0.2</f>
        <v>438.19036</v>
      </c>
      <c r="K1242" s="8">
        <f t="shared" si="79"/>
        <v>7283.7469999999994</v>
      </c>
    </row>
    <row r="1243" spans="1:11" outlineLevel="2" x14ac:dyDescent="0.25">
      <c r="A1243" s="1" t="s">
        <v>1050</v>
      </c>
      <c r="B1243" s="1" t="s">
        <v>464</v>
      </c>
      <c r="C1243" s="8">
        <v>42.660000000000004</v>
      </c>
      <c r="D1243" s="8">
        <v>3213.5463800000002</v>
      </c>
      <c r="E1243" s="8">
        <v>0</v>
      </c>
      <c r="F1243" s="8">
        <v>9019.5163200000006</v>
      </c>
      <c r="G1243" s="8">
        <v>12275.7227</v>
      </c>
      <c r="H1243" s="8">
        <f>+'Current &amp; Proposed Revenues'!D1243*1.08+'Current &amp; Proposed Revenues'!F1243*8.54</f>
        <v>9068.1868799999993</v>
      </c>
      <c r="I1243" s="8">
        <f>(+'Current &amp; Proposed Revenues'!D1243*0.79+'Current &amp; Proposed Revenues'!F1243*2.14+'Current Revenues &amp; Distribution'!C1243+'Current Revenues &amp; Distribution'!E1243)*0.8</f>
        <v>2566.0286560000004</v>
      </c>
      <c r="J1243" s="8">
        <f>(+'Current &amp; Proposed Revenues'!D1243*0.79+'Current &amp; Proposed Revenues'!F1243*2.14+'Current Revenues &amp; Distribution'!C1243+'Current Revenues &amp; Distribution'!E1243)*0.2</f>
        <v>641.5071640000001</v>
      </c>
      <c r="K1243" s="8">
        <f t="shared" si="79"/>
        <v>12275.7227</v>
      </c>
    </row>
    <row r="1244" spans="1:11" outlineLevel="2" x14ac:dyDescent="0.25">
      <c r="A1244" s="1" t="s">
        <v>1050</v>
      </c>
      <c r="B1244" s="1" t="s">
        <v>1055</v>
      </c>
      <c r="C1244" s="8">
        <v>200.58100000000002</v>
      </c>
      <c r="D1244" s="8">
        <v>5556.5890600000002</v>
      </c>
      <c r="E1244" s="8">
        <v>85.600000000000009</v>
      </c>
      <c r="F1244" s="8">
        <v>9508.9914000000008</v>
      </c>
      <c r="G1244" s="8">
        <v>15351.761460000002</v>
      </c>
      <c r="H1244" s="8">
        <f>+'Current &amp; Proposed Revenues'!D1244*1.08+'Current &amp; Proposed Revenues'!F1244*8.54</f>
        <v>10812.784739999999</v>
      </c>
      <c r="I1244" s="8">
        <f>(+'Current &amp; Proposed Revenues'!D1244*0.79+'Current &amp; Proposed Revenues'!F1244*2.14+'Current Revenues &amp; Distribution'!C1244+'Current Revenues &amp; Distribution'!E1244)*0.8</f>
        <v>3631.1813760000005</v>
      </c>
      <c r="J1244" s="8">
        <f>(+'Current &amp; Proposed Revenues'!D1244*0.79+'Current &amp; Proposed Revenues'!F1244*2.14+'Current Revenues &amp; Distribution'!C1244+'Current Revenues &amp; Distribution'!E1244)*0.2</f>
        <v>907.79534400000011</v>
      </c>
      <c r="K1244" s="8">
        <f t="shared" si="79"/>
        <v>15351.76146</v>
      </c>
    </row>
    <row r="1245" spans="1:11" outlineLevel="2" x14ac:dyDescent="0.25">
      <c r="A1245" s="1" t="s">
        <v>1050</v>
      </c>
      <c r="B1245" s="1" t="s">
        <v>436</v>
      </c>
      <c r="C1245" s="8">
        <v>56.88</v>
      </c>
      <c r="D1245" s="8">
        <v>1658.5590999999999</v>
      </c>
      <c r="E1245" s="8">
        <v>0</v>
      </c>
      <c r="F1245" s="8">
        <v>10636.6392</v>
      </c>
      <c r="G1245" s="8">
        <v>12352.078299999999</v>
      </c>
      <c r="H1245" s="8">
        <f>+'Current &amp; Proposed Revenues'!D1245*1.08+'Current &amp; Proposed Revenues'!F1245*8.54</f>
        <v>9463.2119999999995</v>
      </c>
      <c r="I1245" s="8">
        <f>(+'Current &amp; Proposed Revenues'!D1245*0.79+'Current &amp; Proposed Revenues'!F1245*2.14+'Current Revenues &amp; Distribution'!C1245+'Current Revenues &amp; Distribution'!E1245)*0.8</f>
        <v>2311.0930400000007</v>
      </c>
      <c r="J1245" s="8">
        <f>(+'Current &amp; Proposed Revenues'!D1245*0.79+'Current &amp; Proposed Revenues'!F1245*2.14+'Current Revenues &amp; Distribution'!C1245+'Current Revenues &amp; Distribution'!E1245)*0.2</f>
        <v>577.77326000000016</v>
      </c>
      <c r="K1245" s="8">
        <f t="shared" si="79"/>
        <v>12352.078299999999</v>
      </c>
    </row>
    <row r="1246" spans="1:11" outlineLevel="2" x14ac:dyDescent="0.25">
      <c r="A1246" s="1" t="s">
        <v>1050</v>
      </c>
      <c r="B1246" s="1" t="s">
        <v>1056</v>
      </c>
      <c r="C1246" s="8">
        <v>0</v>
      </c>
      <c r="D1246" s="8">
        <v>0</v>
      </c>
      <c r="E1246" s="8">
        <v>0</v>
      </c>
      <c r="F1246" s="8">
        <v>32.04</v>
      </c>
      <c r="G1246" s="8">
        <v>32.04</v>
      </c>
      <c r="H1246" s="8">
        <f>+'Current &amp; Proposed Revenues'!D1246*1.08+'Current &amp; Proposed Revenues'!F1246*8.54</f>
        <v>25.619999999999997</v>
      </c>
      <c r="I1246" s="8">
        <f>(+'Current &amp; Proposed Revenues'!D1246*0.79+'Current &amp; Proposed Revenues'!F1246*2.14+'Current Revenues &amp; Distribution'!C1246+'Current Revenues &amp; Distribution'!E1246)*0.8</f>
        <v>5.1360000000000001</v>
      </c>
      <c r="J1246" s="8">
        <f>(+'Current &amp; Proposed Revenues'!D1246*0.79+'Current &amp; Proposed Revenues'!F1246*2.14+'Current Revenues &amp; Distribution'!C1246+'Current Revenues &amp; Distribution'!E1246)*0.2</f>
        <v>1.284</v>
      </c>
      <c r="K1246" s="8">
        <f t="shared" si="79"/>
        <v>32.04</v>
      </c>
    </row>
    <row r="1247" spans="1:11" outlineLevel="2" x14ac:dyDescent="0.25">
      <c r="A1247" s="1" t="s">
        <v>1050</v>
      </c>
      <c r="B1247" s="1" t="s">
        <v>1057</v>
      </c>
      <c r="C1247" s="8">
        <v>0</v>
      </c>
      <c r="D1247" s="8">
        <v>149.60000000000002</v>
      </c>
      <c r="E1247" s="8">
        <v>0</v>
      </c>
      <c r="F1247" s="8">
        <v>0</v>
      </c>
      <c r="G1247" s="8">
        <v>149.60000000000002</v>
      </c>
      <c r="H1247" s="8">
        <f>+'Current &amp; Proposed Revenues'!D1247*1.08+'Current &amp; Proposed Revenues'!F1247*8.54</f>
        <v>86.4</v>
      </c>
      <c r="I1247" s="8">
        <f>(+'Current &amp; Proposed Revenues'!D1247*0.79+'Current &amp; Proposed Revenues'!F1247*2.14+'Current Revenues &amp; Distribution'!C1247+'Current Revenues &amp; Distribution'!E1247)*0.8</f>
        <v>50.56</v>
      </c>
      <c r="J1247" s="8">
        <f>(+'Current &amp; Proposed Revenues'!D1247*0.79+'Current &amp; Proposed Revenues'!F1247*2.14+'Current Revenues &amp; Distribution'!C1247+'Current Revenues &amp; Distribution'!E1247)*0.2</f>
        <v>12.64</v>
      </c>
      <c r="K1247" s="8">
        <f t="shared" si="79"/>
        <v>149.60000000000002</v>
      </c>
    </row>
    <row r="1248" spans="1:11" outlineLevel="2" x14ac:dyDescent="0.25">
      <c r="A1248" s="1" t="s">
        <v>1050</v>
      </c>
      <c r="B1248" s="1" t="s">
        <v>1058</v>
      </c>
      <c r="C1248" s="8">
        <v>15.902699999999999</v>
      </c>
      <c r="D1248" s="8">
        <v>5742.2464</v>
      </c>
      <c r="E1248" s="8">
        <v>76.50500000000001</v>
      </c>
      <c r="F1248" s="8">
        <v>14715.171</v>
      </c>
      <c r="G1248" s="8">
        <v>20549.825100000002</v>
      </c>
      <c r="H1248" s="8">
        <f>+'Current &amp; Proposed Revenues'!D1248*1.08+'Current &amp; Proposed Revenues'!F1248*8.54</f>
        <v>15083.0031</v>
      </c>
      <c r="I1248" s="8">
        <f>(+'Current &amp; Proposed Revenues'!D1248*0.79+'Current &amp; Proposed Revenues'!F1248*2.14+'Current Revenues &amp; Distribution'!C1248+'Current Revenues &amp; Distribution'!E1248)*0.8</f>
        <v>4373.4576000000006</v>
      </c>
      <c r="J1248" s="8">
        <f>(+'Current &amp; Proposed Revenues'!D1248*0.79+'Current &amp; Proposed Revenues'!F1248*2.14+'Current Revenues &amp; Distribution'!C1248+'Current Revenues &amp; Distribution'!E1248)*0.2</f>
        <v>1093.3644000000002</v>
      </c>
      <c r="K1248" s="8">
        <f t="shared" si="79"/>
        <v>20549.825099999998</v>
      </c>
    </row>
    <row r="1249" spans="1:11" outlineLevel="2" x14ac:dyDescent="0.25">
      <c r="A1249" s="1" t="s">
        <v>1050</v>
      </c>
      <c r="B1249" s="1" t="s">
        <v>848</v>
      </c>
      <c r="C1249" s="8">
        <v>0</v>
      </c>
      <c r="D1249" s="8">
        <v>2088.2981900000004</v>
      </c>
      <c r="E1249" s="8">
        <v>0</v>
      </c>
      <c r="F1249" s="8">
        <v>13957.670639999998</v>
      </c>
      <c r="G1249" s="8">
        <v>16045.968829999998</v>
      </c>
      <c r="H1249" s="8">
        <f>+'Current &amp; Proposed Revenues'!D1249*1.08+'Current &amp; Proposed Revenues'!F1249*8.54</f>
        <v>12366.984879999998</v>
      </c>
      <c r="I1249" s="8">
        <f>(+'Current &amp; Proposed Revenues'!D1249*0.79+'Current &amp; Proposed Revenues'!F1249*2.14+'Current Revenues &amp; Distribution'!C1249+'Current Revenues &amp; Distribution'!E1249)*0.8</f>
        <v>2943.1871599999999</v>
      </c>
      <c r="J1249" s="8">
        <f>(+'Current &amp; Proposed Revenues'!D1249*0.79+'Current &amp; Proposed Revenues'!F1249*2.14+'Current Revenues &amp; Distribution'!C1249+'Current Revenues &amp; Distribution'!E1249)*0.2</f>
        <v>735.79678999999999</v>
      </c>
      <c r="K1249" s="8">
        <f t="shared" si="79"/>
        <v>16045.968829999998</v>
      </c>
    </row>
    <row r="1250" spans="1:11" outlineLevel="2" x14ac:dyDescent="0.25">
      <c r="A1250" s="1" t="s">
        <v>1050</v>
      </c>
      <c r="B1250" s="1" t="s">
        <v>144</v>
      </c>
      <c r="C1250" s="8">
        <v>168.66500000000002</v>
      </c>
      <c r="D1250" s="8">
        <v>3794.6806700000002</v>
      </c>
      <c r="E1250" s="8">
        <v>0</v>
      </c>
      <c r="F1250" s="8">
        <v>9364.0637999999999</v>
      </c>
      <c r="G1250" s="8">
        <v>13327.409470000001</v>
      </c>
      <c r="H1250" s="8">
        <f>+'Current &amp; Proposed Revenues'!D1250*1.08+'Current &amp; Proposed Revenues'!F1250*8.54</f>
        <v>9679.3241799999996</v>
      </c>
      <c r="I1250" s="8">
        <f>(+'Current &amp; Proposed Revenues'!D1250*0.79+'Current &amp; Proposed Revenues'!F1250*2.14+'Current Revenues &amp; Distribution'!C1250+'Current Revenues &amp; Distribution'!E1250)*0.8</f>
        <v>2918.4682320000002</v>
      </c>
      <c r="J1250" s="8">
        <f>(+'Current &amp; Proposed Revenues'!D1250*0.79+'Current &amp; Proposed Revenues'!F1250*2.14+'Current Revenues &amp; Distribution'!C1250+'Current Revenues &amp; Distribution'!E1250)*0.2</f>
        <v>729.61705800000004</v>
      </c>
      <c r="K1250" s="8">
        <f t="shared" si="79"/>
        <v>13327.409469999999</v>
      </c>
    </row>
    <row r="1251" spans="1:11" outlineLevel="2" x14ac:dyDescent="0.25">
      <c r="A1251" s="1" t="s">
        <v>1050</v>
      </c>
      <c r="B1251" s="1" t="s">
        <v>1059</v>
      </c>
      <c r="C1251" s="8">
        <v>140.62</v>
      </c>
      <c r="D1251" s="8">
        <v>3098.9266000000002</v>
      </c>
      <c r="E1251" s="8">
        <v>0</v>
      </c>
      <c r="F1251" s="8">
        <v>5234.268</v>
      </c>
      <c r="G1251" s="8">
        <v>8473.8145999999997</v>
      </c>
      <c r="H1251" s="8">
        <f>+'Current &amp; Proposed Revenues'!D1251*1.08+'Current &amp; Proposed Revenues'!F1251*8.54</f>
        <v>5975.2083999999995</v>
      </c>
      <c r="I1251" s="8">
        <f>(+'Current &amp; Proposed Revenues'!D1251*0.79+'Current &amp; Proposed Revenues'!F1251*2.14+'Current Revenues &amp; Distribution'!C1251+'Current Revenues &amp; Distribution'!E1251)*0.8</f>
        <v>1998.8849600000003</v>
      </c>
      <c r="J1251" s="8">
        <f>(+'Current &amp; Proposed Revenues'!D1251*0.79+'Current &amp; Proposed Revenues'!F1251*2.14+'Current Revenues &amp; Distribution'!C1251+'Current Revenues &amp; Distribution'!E1251)*0.2</f>
        <v>499.72124000000008</v>
      </c>
      <c r="K1251" s="8">
        <f t="shared" si="79"/>
        <v>8473.8145999999997</v>
      </c>
    </row>
    <row r="1252" spans="1:11" outlineLevel="2" x14ac:dyDescent="0.25">
      <c r="A1252" s="1" t="s">
        <v>1050</v>
      </c>
      <c r="B1252" s="1" t="s">
        <v>1060</v>
      </c>
      <c r="C1252" s="8">
        <v>47.400000000000006</v>
      </c>
      <c r="D1252" s="8">
        <v>2852.3147399999998</v>
      </c>
      <c r="E1252" s="8">
        <v>0</v>
      </c>
      <c r="F1252" s="8">
        <v>12452.847960000001</v>
      </c>
      <c r="G1252" s="8">
        <v>15352.5627</v>
      </c>
      <c r="H1252" s="8">
        <f>+'Current &amp; Proposed Revenues'!D1252*1.08+'Current &amp; Proposed Revenues'!F1252*8.54</f>
        <v>11604.94054</v>
      </c>
      <c r="I1252" s="8">
        <f>(+'Current &amp; Proposed Revenues'!D1252*0.79+'Current &amp; Proposed Revenues'!F1252*2.14+'Current Revenues &amp; Distribution'!C1252+'Current Revenues &amp; Distribution'!E1252)*0.8</f>
        <v>2998.0977280000006</v>
      </c>
      <c r="J1252" s="8">
        <f>(+'Current &amp; Proposed Revenues'!D1252*0.79+'Current &amp; Proposed Revenues'!F1252*2.14+'Current Revenues &amp; Distribution'!C1252+'Current Revenues &amp; Distribution'!E1252)*0.2</f>
        <v>749.52443200000016</v>
      </c>
      <c r="K1252" s="8">
        <f t="shared" si="79"/>
        <v>15352.5627</v>
      </c>
    </row>
    <row r="1253" spans="1:11" outlineLevel="2" x14ac:dyDescent="0.25">
      <c r="A1253" s="1" t="s">
        <v>1050</v>
      </c>
      <c r="B1253" s="1" t="s">
        <v>556</v>
      </c>
      <c r="C1253" s="8">
        <v>616.99</v>
      </c>
      <c r="D1253" s="8">
        <v>3908.1316999999999</v>
      </c>
      <c r="E1253" s="8">
        <v>132.68</v>
      </c>
      <c r="F1253" s="8">
        <v>7628.19</v>
      </c>
      <c r="G1253" s="8">
        <v>12285.991699999999</v>
      </c>
      <c r="H1253" s="8">
        <f>+'Current &amp; Proposed Revenues'!D1253*1.08+'Current &amp; Proposed Revenues'!F1253*8.54</f>
        <v>8356.7978000000003</v>
      </c>
      <c r="I1253" s="8">
        <f>(+'Current &amp; Proposed Revenues'!D1253*0.79+'Current &amp; Proposed Revenues'!F1253*2.14+'Current Revenues &amp; Distribution'!C1253+'Current Revenues &amp; Distribution'!E1253)*0.8</f>
        <v>3143.3551200000002</v>
      </c>
      <c r="J1253" s="8">
        <f>(+'Current &amp; Proposed Revenues'!D1253*0.79+'Current &amp; Proposed Revenues'!F1253*2.14+'Current Revenues &amp; Distribution'!C1253+'Current Revenues &amp; Distribution'!E1253)*0.2</f>
        <v>785.83878000000004</v>
      </c>
      <c r="K1253" s="8">
        <f t="shared" si="79"/>
        <v>12285.9917</v>
      </c>
    </row>
    <row r="1254" spans="1:11" outlineLevel="2" x14ac:dyDescent="0.25">
      <c r="A1254" s="1" t="s">
        <v>1050</v>
      </c>
      <c r="B1254" s="1" t="s">
        <v>1061</v>
      </c>
      <c r="C1254" s="8">
        <v>193.55</v>
      </c>
      <c r="D1254" s="8">
        <v>3142.1984000000002</v>
      </c>
      <c r="E1254" s="8">
        <v>0</v>
      </c>
      <c r="F1254" s="8">
        <v>4981.1947199999995</v>
      </c>
      <c r="G1254" s="8">
        <v>8316.9431199999999</v>
      </c>
      <c r="H1254" s="8">
        <f>+'Current &amp; Proposed Revenues'!D1254*1.08+'Current &amp; Proposed Revenues'!F1254*8.54</f>
        <v>5797.8357599999999</v>
      </c>
      <c r="I1254" s="8">
        <f>(+'Current &amp; Proposed Revenues'!D1254*0.79+'Current &amp; Proposed Revenues'!F1254*2.14+'Current Revenues &amp; Distribution'!C1254+'Current Revenues &amp; Distribution'!E1254)*0.8</f>
        <v>2015.2858880000003</v>
      </c>
      <c r="J1254" s="8">
        <f>(+'Current &amp; Proposed Revenues'!D1254*0.79+'Current &amp; Proposed Revenues'!F1254*2.14+'Current Revenues &amp; Distribution'!C1254+'Current Revenues &amp; Distribution'!E1254)*0.2</f>
        <v>503.82147200000009</v>
      </c>
      <c r="K1254" s="8">
        <f t="shared" si="79"/>
        <v>8316.9431199999999</v>
      </c>
    </row>
    <row r="1255" spans="1:11" outlineLevel="1" x14ac:dyDescent="0.25">
      <c r="A1255" s="23" t="s">
        <v>1211</v>
      </c>
      <c r="B1255" s="22"/>
      <c r="C1255" s="8">
        <f t="shared" ref="C1255:K1255" si="81">SUBTOTAL(9,C1230:C1254)</f>
        <v>2848.1206400000001</v>
      </c>
      <c r="D1255" s="8">
        <f t="shared" si="81"/>
        <v>75970.014120000007</v>
      </c>
      <c r="E1255" s="8">
        <f t="shared" si="81"/>
        <v>2535.7394999999997</v>
      </c>
      <c r="F1255" s="8">
        <f t="shared" si="81"/>
        <v>183700.94484000004</v>
      </c>
      <c r="G1255" s="8">
        <f t="shared" si="81"/>
        <v>265054.81910000008</v>
      </c>
      <c r="H1255" s="8">
        <f t="shared" si="81"/>
        <v>190767.68409999998</v>
      </c>
      <c r="I1255" s="8">
        <f t="shared" si="81"/>
        <v>59429.707999999999</v>
      </c>
      <c r="J1255" s="8">
        <f t="shared" si="81"/>
        <v>14857.427</v>
      </c>
      <c r="K1255" s="8">
        <f t="shared" si="81"/>
        <v>265054.81910000002</v>
      </c>
    </row>
    <row r="1256" spans="1:11" outlineLevel="2" x14ac:dyDescent="0.25">
      <c r="A1256" s="1" t="s">
        <v>1062</v>
      </c>
      <c r="B1256" s="1" t="s">
        <v>1063</v>
      </c>
      <c r="C1256" s="8">
        <v>0</v>
      </c>
      <c r="D1256" s="8">
        <v>1492.0730000000001</v>
      </c>
      <c r="E1256" s="8">
        <v>149.90700000000001</v>
      </c>
      <c r="F1256" s="8">
        <v>5827.7555999999995</v>
      </c>
      <c r="G1256" s="8">
        <v>7469.7356</v>
      </c>
      <c r="H1256" s="8">
        <f>+'Current &amp; Proposed Revenues'!D1256*1.08+'Current &amp; Proposed Revenues'!F1256*8.54</f>
        <v>5521.7537999999995</v>
      </c>
      <c r="I1256" s="8">
        <f>(+'Current &amp; Proposed Revenues'!D1256*0.79+'Current &amp; Proposed Revenues'!F1256*2.14+'Current Revenues &amp; Distribution'!C1256+'Current Revenues &amp; Distribution'!E1256)*0.8</f>
        <v>1558.38544</v>
      </c>
      <c r="J1256" s="8">
        <f>(+'Current &amp; Proposed Revenues'!D1256*0.79+'Current &amp; Proposed Revenues'!F1256*2.14+'Current Revenues &amp; Distribution'!C1256+'Current Revenues &amp; Distribution'!E1256)*0.2</f>
        <v>389.59636</v>
      </c>
      <c r="K1256" s="8">
        <f t="shared" si="79"/>
        <v>7469.7356</v>
      </c>
    </row>
    <row r="1257" spans="1:11" outlineLevel="2" x14ac:dyDescent="0.25">
      <c r="A1257" s="1" t="s">
        <v>1062</v>
      </c>
      <c r="B1257" s="1" t="s">
        <v>1064</v>
      </c>
      <c r="C1257" s="8">
        <v>46.033300000000004</v>
      </c>
      <c r="D1257" s="8">
        <v>448.8</v>
      </c>
      <c r="E1257" s="8">
        <v>13.375</v>
      </c>
      <c r="F1257" s="8">
        <v>3715.5719999999997</v>
      </c>
      <c r="G1257" s="8">
        <v>4223.7802999999994</v>
      </c>
      <c r="H1257" s="8">
        <f>+'Current &amp; Proposed Revenues'!D1257*1.08+'Current &amp; Proposed Revenues'!F1257*8.54</f>
        <v>3230.2659999999996</v>
      </c>
      <c r="I1257" s="8">
        <f>(+'Current &amp; Proposed Revenues'!D1257*0.79+'Current &amp; Proposed Revenues'!F1257*2.14+'Current Revenues &amp; Distribution'!C1257+'Current Revenues &amp; Distribution'!E1257)*0.8</f>
        <v>794.81144000000006</v>
      </c>
      <c r="J1257" s="8">
        <f>(+'Current &amp; Proposed Revenues'!D1257*0.79+'Current &amp; Proposed Revenues'!F1257*2.14+'Current Revenues &amp; Distribution'!C1257+'Current Revenues &amp; Distribution'!E1257)*0.2</f>
        <v>198.70286000000002</v>
      </c>
      <c r="K1257" s="8">
        <f t="shared" si="79"/>
        <v>4223.7802999999994</v>
      </c>
    </row>
    <row r="1258" spans="1:11" outlineLevel="2" x14ac:dyDescent="0.25">
      <c r="A1258" s="1" t="s">
        <v>1062</v>
      </c>
      <c r="B1258" s="1" t="s">
        <v>340</v>
      </c>
      <c r="C1258" s="8">
        <v>63.2</v>
      </c>
      <c r="D1258" s="8">
        <v>1205.1589000000001</v>
      </c>
      <c r="E1258" s="8">
        <v>81.320000000000007</v>
      </c>
      <c r="F1258" s="8">
        <v>3631.2</v>
      </c>
      <c r="G1258" s="8">
        <v>4980.8788999999997</v>
      </c>
      <c r="H1258" s="8">
        <f>+'Current &amp; Proposed Revenues'!D1258*1.08+'Current &amp; Proposed Revenues'!F1258*8.54</f>
        <v>3599.6275999999998</v>
      </c>
      <c r="I1258" s="8">
        <f>(+'Current &amp; Proposed Revenues'!D1258*0.79+'Current &amp; Proposed Revenues'!F1258*2.14+'Current Revenues &amp; Distribution'!C1258+'Current Revenues &amp; Distribution'!E1258)*0.8</f>
        <v>1105.0010400000001</v>
      </c>
      <c r="J1258" s="8">
        <f>(+'Current &amp; Proposed Revenues'!D1258*0.79+'Current &amp; Proposed Revenues'!F1258*2.14+'Current Revenues &amp; Distribution'!C1258+'Current Revenues &amp; Distribution'!E1258)*0.2</f>
        <v>276.25026000000003</v>
      </c>
      <c r="K1258" s="8">
        <f t="shared" si="79"/>
        <v>4980.8788999999997</v>
      </c>
    </row>
    <row r="1259" spans="1:11" outlineLevel="2" x14ac:dyDescent="0.25">
      <c r="A1259" s="1" t="s">
        <v>1062</v>
      </c>
      <c r="B1259" s="1" t="s">
        <v>1065</v>
      </c>
      <c r="C1259" s="8">
        <v>147.88800000000001</v>
      </c>
      <c r="D1259" s="8">
        <v>2700.7849000000001</v>
      </c>
      <c r="E1259" s="8">
        <v>181.9</v>
      </c>
      <c r="F1259" s="8">
        <v>7374.7536</v>
      </c>
      <c r="G1259" s="8">
        <v>10405.326499999999</v>
      </c>
      <c r="H1259" s="8">
        <f>+'Current &amp; Proposed Revenues'!D1259*1.08+'Current &amp; Proposed Revenues'!F1259*8.54</f>
        <v>7456.8523999999989</v>
      </c>
      <c r="I1259" s="8">
        <f>(+'Current &amp; Proposed Revenues'!D1259*0.79+'Current &amp; Proposed Revenues'!F1259*2.14+'Current Revenues &amp; Distribution'!C1259+'Current Revenues &amp; Distribution'!E1259)*0.8</f>
        <v>2358.7792800000002</v>
      </c>
      <c r="J1259" s="8">
        <f>(+'Current &amp; Proposed Revenues'!D1259*0.79+'Current &amp; Proposed Revenues'!F1259*2.14+'Current Revenues &amp; Distribution'!C1259+'Current Revenues &amp; Distribution'!E1259)*0.2</f>
        <v>589.69482000000005</v>
      </c>
      <c r="K1259" s="8">
        <f t="shared" si="79"/>
        <v>10405.326499999999</v>
      </c>
    </row>
    <row r="1260" spans="1:11" outlineLevel="2" x14ac:dyDescent="0.25">
      <c r="A1260" s="1" t="s">
        <v>1062</v>
      </c>
      <c r="B1260" s="1" t="s">
        <v>1066</v>
      </c>
      <c r="C1260" s="8">
        <v>435.8272</v>
      </c>
      <c r="D1260" s="8">
        <v>4376.0431000000008</v>
      </c>
      <c r="E1260" s="8">
        <v>511.67400000000004</v>
      </c>
      <c r="F1260" s="8">
        <v>9650.5547999999999</v>
      </c>
      <c r="G1260" s="8">
        <v>14974.099099999999</v>
      </c>
      <c r="H1260" s="8">
        <f>+'Current &amp; Proposed Revenues'!D1260*1.08+'Current &amp; Proposed Revenues'!F1260*8.54</f>
        <v>10244.1698</v>
      </c>
      <c r="I1260" s="8">
        <f>(+'Current &amp; Proposed Revenues'!D1260*0.79+'Current &amp; Proposed Revenues'!F1260*2.14+'Current Revenues &amp; Distribution'!C1260+'Current Revenues &amp; Distribution'!E1260)*0.8</f>
        <v>3783.94344</v>
      </c>
      <c r="J1260" s="8">
        <f>(+'Current &amp; Proposed Revenues'!D1260*0.79+'Current &amp; Proposed Revenues'!F1260*2.14+'Current Revenues &amp; Distribution'!C1260+'Current Revenues &amp; Distribution'!E1260)*0.2</f>
        <v>945.98586</v>
      </c>
      <c r="K1260" s="8">
        <f t="shared" si="79"/>
        <v>14974.099099999999</v>
      </c>
    </row>
    <row r="1261" spans="1:11" outlineLevel="2" x14ac:dyDescent="0.25">
      <c r="A1261" s="1" t="s">
        <v>1062</v>
      </c>
      <c r="B1261" s="1" t="s">
        <v>1067</v>
      </c>
      <c r="C1261" s="8">
        <v>2379.6617000000001</v>
      </c>
      <c r="D1261" s="8">
        <v>4204.9193999999998</v>
      </c>
      <c r="E1261" s="8">
        <v>1673.7154</v>
      </c>
      <c r="F1261" s="8">
        <v>5772.7536</v>
      </c>
      <c r="G1261" s="8">
        <v>14031.0501</v>
      </c>
      <c r="H1261" s="8">
        <f>+'Current &amp; Proposed Revenues'!D1261*1.08+'Current &amp; Proposed Revenues'!F1261*8.54</f>
        <v>7044.5504000000001</v>
      </c>
      <c r="I1261" s="8">
        <f>(+'Current &amp; Proposed Revenues'!D1261*0.79+'Current &amp; Proposed Revenues'!F1261*2.14+'Current Revenues &amp; Distribution'!C1261+'Current Revenues &amp; Distribution'!E1261)*0.8</f>
        <v>5589.1997599999995</v>
      </c>
      <c r="J1261" s="8">
        <f>(+'Current &amp; Proposed Revenues'!D1261*0.79+'Current &amp; Proposed Revenues'!F1261*2.14+'Current Revenues &amp; Distribution'!C1261+'Current Revenues &amp; Distribution'!E1261)*0.2</f>
        <v>1397.2999399999999</v>
      </c>
      <c r="K1261" s="8">
        <f t="shared" si="79"/>
        <v>14031.0501</v>
      </c>
    </row>
    <row r="1262" spans="1:11" outlineLevel="2" x14ac:dyDescent="0.25">
      <c r="A1262" s="1" t="s">
        <v>1062</v>
      </c>
      <c r="B1262" s="1" t="s">
        <v>11</v>
      </c>
      <c r="C1262" s="8">
        <v>94.01</v>
      </c>
      <c r="D1262" s="8">
        <v>1215.9488000000001</v>
      </c>
      <c r="E1262" s="8">
        <v>0</v>
      </c>
      <c r="F1262" s="8">
        <v>1110.72</v>
      </c>
      <c r="G1262" s="8">
        <v>2420.6788000000001</v>
      </c>
      <c r="H1262" s="8">
        <f>+'Current &amp; Proposed Revenues'!D1262*1.08+'Current &amp; Proposed Revenues'!F1262*8.54</f>
        <v>1590.4191999999998</v>
      </c>
      <c r="I1262" s="8">
        <f>(+'Current &amp; Proposed Revenues'!D1262*0.79+'Current &amp; Proposed Revenues'!F1262*2.14+'Current Revenues &amp; Distribution'!C1262+'Current Revenues &amp; Distribution'!E1262)*0.8</f>
        <v>664.2076800000001</v>
      </c>
      <c r="J1262" s="8">
        <f>(+'Current &amp; Proposed Revenues'!D1262*0.79+'Current &amp; Proposed Revenues'!F1262*2.14+'Current Revenues &amp; Distribution'!C1262+'Current Revenues &amp; Distribution'!E1262)*0.2</f>
        <v>166.05192000000002</v>
      </c>
      <c r="K1262" s="8">
        <f t="shared" si="79"/>
        <v>2420.6787999999997</v>
      </c>
    </row>
    <row r="1263" spans="1:11" outlineLevel="2" x14ac:dyDescent="0.25">
      <c r="A1263" s="1" t="s">
        <v>1062</v>
      </c>
      <c r="B1263" s="1" t="s">
        <v>1068</v>
      </c>
      <c r="C1263" s="8">
        <v>100.33</v>
      </c>
      <c r="D1263" s="8">
        <v>840.37800000000004</v>
      </c>
      <c r="E1263" s="8">
        <v>0</v>
      </c>
      <c r="F1263" s="8">
        <v>1129.7303999999999</v>
      </c>
      <c r="G1263" s="8">
        <v>2070.4384</v>
      </c>
      <c r="H1263" s="8">
        <f>+'Current &amp; Proposed Revenues'!D1263*1.08+'Current &amp; Proposed Revenues'!F1263*8.54</f>
        <v>1388.7131999999999</v>
      </c>
      <c r="I1263" s="8">
        <f>(+'Current &amp; Proposed Revenues'!D1263*0.79+'Current &amp; Proposed Revenues'!F1263*2.14+'Current Revenues &amp; Distribution'!C1263+'Current Revenues &amp; Distribution'!E1263)*0.8</f>
        <v>545.38016000000005</v>
      </c>
      <c r="J1263" s="8">
        <f>(+'Current &amp; Proposed Revenues'!D1263*0.79+'Current &amp; Proposed Revenues'!F1263*2.14+'Current Revenues &amp; Distribution'!C1263+'Current Revenues &amp; Distribution'!E1263)*0.2</f>
        <v>136.34504000000001</v>
      </c>
      <c r="K1263" s="8">
        <f t="shared" si="79"/>
        <v>2070.4384</v>
      </c>
    </row>
    <row r="1264" spans="1:11" outlineLevel="2" x14ac:dyDescent="0.25">
      <c r="A1264" s="1" t="s">
        <v>1062</v>
      </c>
      <c r="B1264" s="1" t="s">
        <v>1069</v>
      </c>
      <c r="C1264" s="8">
        <v>224.75500000000002</v>
      </c>
      <c r="D1264" s="8">
        <v>2558.721</v>
      </c>
      <c r="E1264" s="8">
        <v>303.88</v>
      </c>
      <c r="F1264" s="8">
        <v>4094.7119999999995</v>
      </c>
      <c r="G1264" s="8">
        <v>7182.0679999999993</v>
      </c>
      <c r="H1264" s="8">
        <f>+'Current &amp; Proposed Revenues'!D1264*1.08+'Current &amp; Proposed Revenues'!F1264*8.54</f>
        <v>4752</v>
      </c>
      <c r="I1264" s="8">
        <f>(+'Current &amp; Proposed Revenues'!D1264*0.79+'Current &amp; Proposed Revenues'!F1264*2.14+'Current Revenues &amp; Distribution'!C1264+'Current Revenues &amp; Distribution'!E1264)*0.8</f>
        <v>1944.0544000000002</v>
      </c>
      <c r="J1264" s="8">
        <f>(+'Current &amp; Proposed Revenues'!D1264*0.79+'Current &amp; Proposed Revenues'!F1264*2.14+'Current Revenues &amp; Distribution'!C1264+'Current Revenues &amp; Distribution'!E1264)*0.2</f>
        <v>486.01360000000005</v>
      </c>
      <c r="K1264" s="8">
        <f t="shared" si="79"/>
        <v>7182.0680000000002</v>
      </c>
    </row>
    <row r="1265" spans="1:11" outlineLevel="2" x14ac:dyDescent="0.25">
      <c r="A1265" s="1" t="s">
        <v>1062</v>
      </c>
      <c r="B1265" s="1" t="s">
        <v>1070</v>
      </c>
      <c r="C1265" s="8">
        <v>918.99120000000005</v>
      </c>
      <c r="D1265" s="8">
        <v>2086.1532999999999</v>
      </c>
      <c r="E1265" s="8">
        <v>284.62</v>
      </c>
      <c r="F1265" s="8">
        <v>4811.34</v>
      </c>
      <c r="G1265" s="8">
        <v>8101.1044999999995</v>
      </c>
      <c r="H1265" s="8">
        <f>+'Current &amp; Proposed Revenues'!D1265*1.08+'Current &amp; Proposed Revenues'!F1265*8.54</f>
        <v>5052.1071999999995</v>
      </c>
      <c r="I1265" s="8">
        <f>(+'Current &amp; Proposed Revenues'!D1265*0.79+'Current &amp; Proposed Revenues'!F1265*2.14+'Current Revenues &amp; Distribution'!C1265+'Current Revenues &amp; Distribution'!E1265)*0.8</f>
        <v>2439.1978400000003</v>
      </c>
      <c r="J1265" s="8">
        <f>(+'Current &amp; Proposed Revenues'!D1265*0.79+'Current &amp; Proposed Revenues'!F1265*2.14+'Current Revenues &amp; Distribution'!C1265+'Current Revenues &amp; Distribution'!E1265)*0.2</f>
        <v>609.79946000000007</v>
      </c>
      <c r="K1265" s="8">
        <f t="shared" si="79"/>
        <v>8101.1044999999995</v>
      </c>
    </row>
    <row r="1266" spans="1:11" outlineLevel="2" x14ac:dyDescent="0.25">
      <c r="A1266" s="1" t="s">
        <v>1062</v>
      </c>
      <c r="B1266" s="1" t="s">
        <v>1071</v>
      </c>
      <c r="C1266" s="8">
        <v>379.99</v>
      </c>
      <c r="D1266" s="8">
        <v>1099.5600000000002</v>
      </c>
      <c r="E1266" s="8">
        <v>479.12459999999999</v>
      </c>
      <c r="F1266" s="8">
        <v>11857.3632</v>
      </c>
      <c r="G1266" s="8">
        <v>13816.0378</v>
      </c>
      <c r="H1266" s="8">
        <f>+'Current &amp; Proposed Revenues'!D1266*1.08+'Current &amp; Proposed Revenues'!F1266*8.54</f>
        <v>10116.489600000001</v>
      </c>
      <c r="I1266" s="8">
        <f>(+'Current &amp; Proposed Revenues'!D1266*0.79+'Current &amp; Proposed Revenues'!F1266*2.14+'Current Revenues &amp; Distribution'!C1266+'Current Revenues &amp; Distribution'!E1266)*0.8</f>
        <v>2959.6385600000003</v>
      </c>
      <c r="J1266" s="8">
        <f>(+'Current &amp; Proposed Revenues'!D1266*0.79+'Current &amp; Proposed Revenues'!F1266*2.14+'Current Revenues &amp; Distribution'!C1266+'Current Revenues &amp; Distribution'!E1266)*0.2</f>
        <v>739.90964000000008</v>
      </c>
      <c r="K1266" s="8">
        <f t="shared" si="79"/>
        <v>13816.0378</v>
      </c>
    </row>
    <row r="1267" spans="1:11" outlineLevel="2" x14ac:dyDescent="0.25">
      <c r="A1267" s="1" t="s">
        <v>1062</v>
      </c>
      <c r="B1267" s="1" t="s">
        <v>1072</v>
      </c>
      <c r="C1267" s="8">
        <v>0</v>
      </c>
      <c r="D1267" s="8">
        <v>1488.1834000000001</v>
      </c>
      <c r="E1267" s="8">
        <v>68.48</v>
      </c>
      <c r="F1267" s="8">
        <v>4789.8732</v>
      </c>
      <c r="G1267" s="8">
        <v>6346.5366000000004</v>
      </c>
      <c r="H1267" s="8">
        <f>+'Current &amp; Proposed Revenues'!D1267*1.08+'Current &amp; Proposed Revenues'!F1267*8.54</f>
        <v>4689.5901999999996</v>
      </c>
      <c r="I1267" s="8">
        <f>(+'Current &amp; Proposed Revenues'!D1267*0.79+'Current &amp; Proposed Revenues'!F1267*2.14+'Current Revenues &amp; Distribution'!C1267+'Current Revenues &amp; Distribution'!E1267)*0.8</f>
        <v>1325.5571200000004</v>
      </c>
      <c r="J1267" s="8">
        <f>(+'Current &amp; Proposed Revenues'!D1267*0.79+'Current &amp; Proposed Revenues'!F1267*2.14+'Current Revenues &amp; Distribution'!C1267+'Current Revenues &amp; Distribution'!E1267)*0.2</f>
        <v>331.3892800000001</v>
      </c>
      <c r="K1267" s="8">
        <f t="shared" si="79"/>
        <v>6346.5366000000004</v>
      </c>
    </row>
    <row r="1268" spans="1:11" outlineLevel="2" x14ac:dyDescent="0.25">
      <c r="A1268" s="1" t="s">
        <v>1062</v>
      </c>
      <c r="B1268" s="1" t="s">
        <v>335</v>
      </c>
      <c r="C1268" s="8">
        <v>58.46</v>
      </c>
      <c r="D1268" s="8">
        <v>1226.3272999999999</v>
      </c>
      <c r="E1268" s="8">
        <v>453.95820000000003</v>
      </c>
      <c r="F1268" s="8">
        <v>2195.0603999999998</v>
      </c>
      <c r="G1268" s="8">
        <v>3933.8058999999998</v>
      </c>
      <c r="H1268" s="8">
        <f>+'Current &amp; Proposed Revenues'!D1268*1.08+'Current &amp; Proposed Revenues'!F1268*8.54</f>
        <v>2463.4793999999997</v>
      </c>
      <c r="I1268" s="8">
        <f>(+'Current &amp; Proposed Revenues'!D1268*0.79+'Current &amp; Proposed Revenues'!F1268*2.14+'Current Revenues &amp; Distribution'!C1268+'Current Revenues &amp; Distribution'!E1268)*0.8</f>
        <v>1176.2612000000001</v>
      </c>
      <c r="J1268" s="8">
        <f>(+'Current &amp; Proposed Revenues'!D1268*0.79+'Current &amp; Proposed Revenues'!F1268*2.14+'Current Revenues &amp; Distribution'!C1268+'Current Revenues &amp; Distribution'!E1268)*0.2</f>
        <v>294.06530000000004</v>
      </c>
      <c r="K1268" s="8">
        <f t="shared" si="79"/>
        <v>3933.8059000000003</v>
      </c>
    </row>
    <row r="1269" spans="1:11" outlineLevel="2" x14ac:dyDescent="0.25">
      <c r="A1269" s="1" t="s">
        <v>1062</v>
      </c>
      <c r="B1269" s="1" t="s">
        <v>1073</v>
      </c>
      <c r="C1269" s="8">
        <v>4474.2834999999995</v>
      </c>
      <c r="D1269" s="8">
        <v>2150.4252000000001</v>
      </c>
      <c r="E1269" s="8">
        <v>220.42000000000002</v>
      </c>
      <c r="F1269" s="8">
        <v>2979.5064000000002</v>
      </c>
      <c r="G1269" s="8">
        <v>9824.6350999999995</v>
      </c>
      <c r="H1269" s="8">
        <f>+'Current &amp; Proposed Revenues'!D1269*1.08+'Current &amp; Proposed Revenues'!F1269*8.54</f>
        <v>3624.4459999999999</v>
      </c>
      <c r="I1269" s="8">
        <f>(+'Current &amp; Proposed Revenues'!D1269*0.79+'Current &amp; Proposed Revenues'!F1269*2.14+'Current Revenues &amp; Distribution'!C1269+'Current Revenues &amp; Distribution'!E1269)*0.8</f>
        <v>4960.15128</v>
      </c>
      <c r="J1269" s="8">
        <f>(+'Current &amp; Proposed Revenues'!D1269*0.79+'Current &amp; Proposed Revenues'!F1269*2.14+'Current Revenues &amp; Distribution'!C1269+'Current Revenues &amp; Distribution'!E1269)*0.2</f>
        <v>1240.03782</v>
      </c>
      <c r="K1269" s="8">
        <f t="shared" si="79"/>
        <v>9824.6350999999995</v>
      </c>
    </row>
    <row r="1270" spans="1:11" outlineLevel="1" x14ac:dyDescent="0.25">
      <c r="A1270" s="23" t="s">
        <v>1210</v>
      </c>
      <c r="B1270" s="22"/>
      <c r="C1270" s="8">
        <f t="shared" ref="C1270:K1270" si="82">SUBTOTAL(9,C1256:C1269)</f>
        <v>9323.4298999999992</v>
      </c>
      <c r="D1270" s="8">
        <f t="shared" si="82"/>
        <v>27093.476300000006</v>
      </c>
      <c r="E1270" s="8">
        <f t="shared" si="82"/>
        <v>4422.3742000000002</v>
      </c>
      <c r="F1270" s="8">
        <f t="shared" si="82"/>
        <v>68940.895199999984</v>
      </c>
      <c r="G1270" s="8">
        <f t="shared" si="82"/>
        <v>109780.17560000002</v>
      </c>
      <c r="H1270" s="8">
        <f t="shared" si="82"/>
        <v>70774.464799999987</v>
      </c>
      <c r="I1270" s="8">
        <f t="shared" si="82"/>
        <v>31204.568640000005</v>
      </c>
      <c r="J1270" s="8">
        <f t="shared" si="82"/>
        <v>7801.1421600000012</v>
      </c>
      <c r="K1270" s="8">
        <f t="shared" si="82"/>
        <v>109780.17560000002</v>
      </c>
    </row>
    <row r="1271" spans="1:11" outlineLevel="2" x14ac:dyDescent="0.25">
      <c r="A1271" s="1" t="s">
        <v>1074</v>
      </c>
      <c r="B1271" s="1" t="s">
        <v>1075</v>
      </c>
      <c r="C1271" s="8">
        <v>72.680000000000007</v>
      </c>
      <c r="D1271" s="8">
        <v>198.22</v>
      </c>
      <c r="E1271" s="8">
        <v>0</v>
      </c>
      <c r="F1271" s="8">
        <v>0</v>
      </c>
      <c r="G1271" s="8">
        <v>270.89999999999998</v>
      </c>
      <c r="H1271" s="8">
        <f>+'Current &amp; Proposed Revenues'!D1271*1.08+'Current &amp; Proposed Revenues'!F1271*8.54</f>
        <v>114.48</v>
      </c>
      <c r="I1271" s="8">
        <f>(+'Current &amp; Proposed Revenues'!D1271*0.79+'Current &amp; Proposed Revenues'!F1271*2.14+'Current Revenues &amp; Distribution'!C1271+'Current Revenues &amp; Distribution'!E1271)*0.8</f>
        <v>125.13600000000002</v>
      </c>
      <c r="J1271" s="8">
        <f>(+'Current &amp; Proposed Revenues'!D1271*0.79+'Current &amp; Proposed Revenues'!F1271*2.14+'Current Revenues &amp; Distribution'!C1271+'Current Revenues &amp; Distribution'!E1271)*0.2</f>
        <v>31.284000000000006</v>
      </c>
      <c r="K1271" s="8">
        <f t="shared" si="79"/>
        <v>270.90000000000003</v>
      </c>
    </row>
    <row r="1272" spans="1:11" outlineLevel="2" x14ac:dyDescent="0.25">
      <c r="A1272" s="1" t="s">
        <v>1074</v>
      </c>
      <c r="B1272" s="1" t="s">
        <v>1076</v>
      </c>
      <c r="C1272" s="8">
        <v>10.27</v>
      </c>
      <c r="D1272" s="8">
        <v>26.18</v>
      </c>
      <c r="E1272" s="8">
        <v>0</v>
      </c>
      <c r="F1272" s="8">
        <v>0</v>
      </c>
      <c r="G1272" s="8">
        <v>36.450000000000003</v>
      </c>
      <c r="H1272" s="8">
        <f>+'Current &amp; Proposed Revenues'!D1272*1.08+'Current &amp; Proposed Revenues'!F1272*8.54</f>
        <v>15.120000000000001</v>
      </c>
      <c r="I1272" s="8">
        <f>(+'Current &amp; Proposed Revenues'!D1272*0.79+'Current &amp; Proposed Revenues'!F1272*2.14+'Current Revenues &amp; Distribution'!C1272+'Current Revenues &amp; Distribution'!E1272)*0.8</f>
        <v>17.064</v>
      </c>
      <c r="J1272" s="8">
        <f>(+'Current &amp; Proposed Revenues'!D1272*0.79+'Current &amp; Proposed Revenues'!F1272*2.14+'Current Revenues &amp; Distribution'!C1272+'Current Revenues &amp; Distribution'!E1272)*0.2</f>
        <v>4.266</v>
      </c>
      <c r="K1272" s="8">
        <f t="shared" si="79"/>
        <v>36.449999999999996</v>
      </c>
    </row>
    <row r="1273" spans="1:11" outlineLevel="2" x14ac:dyDescent="0.25">
      <c r="A1273" s="1" t="s">
        <v>1074</v>
      </c>
      <c r="B1273" s="1" t="s">
        <v>1077</v>
      </c>
      <c r="C1273" s="8">
        <v>0</v>
      </c>
      <c r="D1273" s="8">
        <v>102.85000000000001</v>
      </c>
      <c r="E1273" s="8">
        <v>0</v>
      </c>
      <c r="F1273" s="8">
        <v>0</v>
      </c>
      <c r="G1273" s="8">
        <v>102.85000000000001</v>
      </c>
      <c r="H1273" s="8">
        <f>+'Current &amp; Proposed Revenues'!D1273*1.08+'Current &amp; Proposed Revenues'!F1273*8.54</f>
        <v>59.400000000000006</v>
      </c>
      <c r="I1273" s="8">
        <f>(+'Current &amp; Proposed Revenues'!D1273*0.79+'Current &amp; Proposed Revenues'!F1273*2.14+'Current Revenues &amp; Distribution'!C1273+'Current Revenues &amp; Distribution'!E1273)*0.8</f>
        <v>34.760000000000005</v>
      </c>
      <c r="J1273" s="8">
        <f>(+'Current &amp; Proposed Revenues'!D1273*0.79+'Current &amp; Proposed Revenues'!F1273*2.14+'Current Revenues &amp; Distribution'!C1273+'Current Revenues &amp; Distribution'!E1273)*0.2</f>
        <v>8.6900000000000013</v>
      </c>
      <c r="K1273" s="8">
        <f t="shared" si="79"/>
        <v>102.85000000000001</v>
      </c>
    </row>
    <row r="1274" spans="1:11" outlineLevel="2" x14ac:dyDescent="0.25">
      <c r="A1274" s="1" t="s">
        <v>1074</v>
      </c>
      <c r="B1274" s="1" t="s">
        <v>1078</v>
      </c>
      <c r="C1274" s="8">
        <v>0</v>
      </c>
      <c r="D1274" s="8">
        <v>28.05</v>
      </c>
      <c r="E1274" s="8">
        <v>0</v>
      </c>
      <c r="F1274" s="8">
        <v>0</v>
      </c>
      <c r="G1274" s="8">
        <v>28.05</v>
      </c>
      <c r="H1274" s="8">
        <f>+'Current &amp; Proposed Revenues'!D1274*1.08+'Current &amp; Proposed Revenues'!F1274*8.54</f>
        <v>16.200000000000003</v>
      </c>
      <c r="I1274" s="8">
        <f>(+'Current &amp; Proposed Revenues'!D1274*0.79+'Current &amp; Proposed Revenues'!F1274*2.14+'Current Revenues &amp; Distribution'!C1274+'Current Revenues &amp; Distribution'!E1274)*0.8</f>
        <v>9.4800000000000022</v>
      </c>
      <c r="J1274" s="8">
        <f>(+'Current &amp; Proposed Revenues'!D1274*0.79+'Current &amp; Proposed Revenues'!F1274*2.14+'Current Revenues &amp; Distribution'!C1274+'Current Revenues &amp; Distribution'!E1274)*0.2</f>
        <v>2.3700000000000006</v>
      </c>
      <c r="K1274" s="8">
        <f t="shared" si="79"/>
        <v>28.050000000000008</v>
      </c>
    </row>
    <row r="1275" spans="1:11" outlineLevel="2" x14ac:dyDescent="0.25">
      <c r="A1275" s="1" t="s">
        <v>1074</v>
      </c>
      <c r="B1275" s="1" t="s">
        <v>719</v>
      </c>
      <c r="C1275" s="8">
        <v>0</v>
      </c>
      <c r="D1275" s="8">
        <v>689.65600000000006</v>
      </c>
      <c r="E1275" s="8">
        <v>0</v>
      </c>
      <c r="F1275" s="8">
        <v>547.35</v>
      </c>
      <c r="G1275" s="8">
        <v>1237.0060000000001</v>
      </c>
      <c r="H1275" s="8">
        <f>+'Current &amp; Proposed Revenues'!D1275*1.08+'Current &amp; Proposed Revenues'!F1275*8.54</f>
        <v>835.97900000000004</v>
      </c>
      <c r="I1275" s="8">
        <f>(+'Current &amp; Proposed Revenues'!D1275*0.79+'Current &amp; Proposed Revenues'!F1275*2.14+'Current Revenues &amp; Distribution'!C1275+'Current Revenues &amp; Distribution'!E1275)*0.8</f>
        <v>320.82160000000005</v>
      </c>
      <c r="J1275" s="8">
        <f>(+'Current &amp; Proposed Revenues'!D1275*0.79+'Current &amp; Proposed Revenues'!F1275*2.14+'Current Revenues &amp; Distribution'!C1275+'Current Revenues &amp; Distribution'!E1275)*0.2</f>
        <v>80.205400000000012</v>
      </c>
      <c r="K1275" s="8">
        <f t="shared" si="79"/>
        <v>1237.0060000000001</v>
      </c>
    </row>
    <row r="1276" spans="1:11" outlineLevel="2" x14ac:dyDescent="0.25">
      <c r="A1276" s="1" t="s">
        <v>1074</v>
      </c>
      <c r="B1276" s="1" t="s">
        <v>172</v>
      </c>
      <c r="C1276" s="8">
        <v>0</v>
      </c>
      <c r="D1276" s="8">
        <v>809.71</v>
      </c>
      <c r="E1276" s="8">
        <v>0</v>
      </c>
      <c r="F1276" s="8">
        <v>0</v>
      </c>
      <c r="G1276" s="8">
        <v>809.71</v>
      </c>
      <c r="H1276" s="8">
        <f>+'Current &amp; Proposed Revenues'!D1276*1.08+'Current &amp; Proposed Revenues'!F1276*8.54</f>
        <v>467.64000000000004</v>
      </c>
      <c r="I1276" s="8">
        <f>(+'Current &amp; Proposed Revenues'!D1276*0.79+'Current &amp; Proposed Revenues'!F1276*2.14+'Current Revenues &amp; Distribution'!C1276+'Current Revenues &amp; Distribution'!E1276)*0.8</f>
        <v>273.65600000000001</v>
      </c>
      <c r="J1276" s="8">
        <f>(+'Current &amp; Proposed Revenues'!D1276*0.79+'Current &amp; Proposed Revenues'!F1276*2.14+'Current Revenues &amp; Distribution'!C1276+'Current Revenues &amp; Distribution'!E1276)*0.2</f>
        <v>68.414000000000001</v>
      </c>
      <c r="K1276" s="8">
        <f t="shared" si="79"/>
        <v>809.71</v>
      </c>
    </row>
    <row r="1277" spans="1:11" outlineLevel="2" x14ac:dyDescent="0.25">
      <c r="A1277" s="1" t="s">
        <v>1074</v>
      </c>
      <c r="B1277" s="1" t="s">
        <v>1079</v>
      </c>
      <c r="C1277" s="8">
        <v>23.700000000000003</v>
      </c>
      <c r="D1277" s="8">
        <v>298.63900000000001</v>
      </c>
      <c r="E1277" s="8">
        <v>0</v>
      </c>
      <c r="F1277" s="8">
        <v>0</v>
      </c>
      <c r="G1277" s="8">
        <v>322.339</v>
      </c>
      <c r="H1277" s="8">
        <f>+'Current &amp; Proposed Revenues'!D1277*1.08+'Current &amp; Proposed Revenues'!F1277*8.54</f>
        <v>172.476</v>
      </c>
      <c r="I1277" s="8">
        <f>(+'Current &amp; Proposed Revenues'!D1277*0.79+'Current &amp; Proposed Revenues'!F1277*2.14+'Current Revenues &amp; Distribution'!C1277+'Current Revenues &amp; Distribution'!E1277)*0.8</f>
        <v>119.8904</v>
      </c>
      <c r="J1277" s="8">
        <f>(+'Current &amp; Proposed Revenues'!D1277*0.79+'Current &amp; Proposed Revenues'!F1277*2.14+'Current Revenues &amp; Distribution'!C1277+'Current Revenues &amp; Distribution'!E1277)*0.2</f>
        <v>29.9726</v>
      </c>
      <c r="K1277" s="8">
        <f t="shared" si="79"/>
        <v>322.339</v>
      </c>
    </row>
    <row r="1278" spans="1:11" outlineLevel="2" x14ac:dyDescent="0.25">
      <c r="A1278" s="1" t="s">
        <v>1074</v>
      </c>
      <c r="B1278" s="1" t="s">
        <v>949</v>
      </c>
      <c r="C1278" s="8">
        <v>0</v>
      </c>
      <c r="D1278" s="8">
        <v>410.18450000000001</v>
      </c>
      <c r="E1278" s="8">
        <v>92.876000000000005</v>
      </c>
      <c r="F1278" s="8">
        <v>0</v>
      </c>
      <c r="G1278" s="8">
        <v>503.06050000000005</v>
      </c>
      <c r="H1278" s="8">
        <f>+'Current &amp; Proposed Revenues'!D1278*1.08+'Current &amp; Proposed Revenues'!F1278*8.54</f>
        <v>236.898</v>
      </c>
      <c r="I1278" s="8">
        <f>(+'Current &amp; Proposed Revenues'!D1278*0.79+'Current &amp; Proposed Revenues'!F1278*2.14+'Current Revenues &amp; Distribution'!C1278+'Current Revenues &amp; Distribution'!E1278)*0.8</f>
        <v>212.93000000000004</v>
      </c>
      <c r="J1278" s="8">
        <f>(+'Current &amp; Proposed Revenues'!D1278*0.79+'Current &amp; Proposed Revenues'!F1278*2.14+'Current Revenues &amp; Distribution'!C1278+'Current Revenues &amp; Distribution'!E1278)*0.2</f>
        <v>53.232500000000009</v>
      </c>
      <c r="K1278" s="8">
        <f t="shared" si="79"/>
        <v>503.06050000000005</v>
      </c>
    </row>
    <row r="1279" spans="1:11" outlineLevel="2" x14ac:dyDescent="0.25">
      <c r="A1279" s="1" t="s">
        <v>1074</v>
      </c>
      <c r="B1279" s="1" t="s">
        <v>1080</v>
      </c>
      <c r="C1279" s="8">
        <v>0</v>
      </c>
      <c r="D1279" s="8">
        <v>267.41000000000003</v>
      </c>
      <c r="E1279" s="8">
        <v>0</v>
      </c>
      <c r="F1279" s="8">
        <v>213.6</v>
      </c>
      <c r="G1279" s="8">
        <v>481.01</v>
      </c>
      <c r="H1279" s="8">
        <f>+'Current &amp; Proposed Revenues'!D1279*1.08+'Current &amp; Proposed Revenues'!F1279*8.54</f>
        <v>325.24</v>
      </c>
      <c r="I1279" s="8">
        <f>(+'Current &amp; Proposed Revenues'!D1279*0.79+'Current &amp; Proposed Revenues'!F1279*2.14+'Current Revenues &amp; Distribution'!C1279+'Current Revenues &amp; Distribution'!E1279)*0.8</f>
        <v>124.61600000000001</v>
      </c>
      <c r="J1279" s="8">
        <f>(+'Current &amp; Proposed Revenues'!D1279*0.79+'Current &amp; Proposed Revenues'!F1279*2.14+'Current Revenues &amp; Distribution'!C1279+'Current Revenues &amp; Distribution'!E1279)*0.2</f>
        <v>31.154000000000003</v>
      </c>
      <c r="K1279" s="8">
        <f t="shared" si="79"/>
        <v>481.01</v>
      </c>
    </row>
    <row r="1280" spans="1:11" outlineLevel="2" x14ac:dyDescent="0.25">
      <c r="A1280" s="1" t="s">
        <v>1074</v>
      </c>
      <c r="B1280" s="1" t="s">
        <v>1081</v>
      </c>
      <c r="C1280" s="8">
        <v>0</v>
      </c>
      <c r="D1280" s="8">
        <v>54.230000000000004</v>
      </c>
      <c r="E1280" s="8">
        <v>0</v>
      </c>
      <c r="F1280" s="8">
        <v>0</v>
      </c>
      <c r="G1280" s="8">
        <v>54.230000000000004</v>
      </c>
      <c r="H1280" s="8">
        <f>+'Current &amp; Proposed Revenues'!D1280*1.08+'Current &amp; Proposed Revenues'!F1280*8.54</f>
        <v>31.32</v>
      </c>
      <c r="I1280" s="8">
        <f>(+'Current &amp; Proposed Revenues'!D1280*0.79+'Current &amp; Proposed Revenues'!F1280*2.14+'Current Revenues &amp; Distribution'!C1280+'Current Revenues &amp; Distribution'!E1280)*0.8</f>
        <v>18.327999999999999</v>
      </c>
      <c r="J1280" s="8">
        <f>(+'Current &amp; Proposed Revenues'!D1280*0.79+'Current &amp; Proposed Revenues'!F1280*2.14+'Current Revenues &amp; Distribution'!C1280+'Current Revenues &amp; Distribution'!E1280)*0.2</f>
        <v>4.5819999999999999</v>
      </c>
      <c r="K1280" s="8">
        <f t="shared" si="79"/>
        <v>54.23</v>
      </c>
    </row>
    <row r="1281" spans="1:11" outlineLevel="2" x14ac:dyDescent="0.25">
      <c r="A1281" s="1" t="s">
        <v>1074</v>
      </c>
      <c r="B1281" s="1" t="s">
        <v>956</v>
      </c>
      <c r="C1281" s="8">
        <v>0</v>
      </c>
      <c r="D1281" s="8">
        <v>329.12</v>
      </c>
      <c r="E1281" s="8">
        <v>0</v>
      </c>
      <c r="F1281" s="8">
        <v>0</v>
      </c>
      <c r="G1281" s="8">
        <v>329.12</v>
      </c>
      <c r="H1281" s="8">
        <f>+'Current &amp; Proposed Revenues'!D1281*1.08+'Current &amp; Proposed Revenues'!F1281*8.54</f>
        <v>190.08</v>
      </c>
      <c r="I1281" s="8">
        <f>(+'Current &amp; Proposed Revenues'!D1281*0.79+'Current &amp; Proposed Revenues'!F1281*2.14+'Current Revenues &amp; Distribution'!C1281+'Current Revenues &amp; Distribution'!E1281)*0.8</f>
        <v>111.23200000000003</v>
      </c>
      <c r="J1281" s="8">
        <f>(+'Current &amp; Proposed Revenues'!D1281*0.79+'Current &amp; Proposed Revenues'!F1281*2.14+'Current Revenues &amp; Distribution'!C1281+'Current Revenues &amp; Distribution'!E1281)*0.2</f>
        <v>27.808000000000007</v>
      </c>
      <c r="K1281" s="8">
        <f t="shared" si="79"/>
        <v>329.12</v>
      </c>
    </row>
    <row r="1282" spans="1:11" outlineLevel="2" x14ac:dyDescent="0.25">
      <c r="A1282" s="1" t="s">
        <v>1074</v>
      </c>
      <c r="B1282" s="1" t="s">
        <v>1082</v>
      </c>
      <c r="C1282" s="8">
        <v>0</v>
      </c>
      <c r="D1282" s="8">
        <v>145.86000000000001</v>
      </c>
      <c r="E1282" s="8">
        <v>0</v>
      </c>
      <c r="F1282" s="8">
        <v>0</v>
      </c>
      <c r="G1282" s="8">
        <v>145.86000000000001</v>
      </c>
      <c r="H1282" s="8">
        <f>+'Current &amp; Proposed Revenues'!D1282*1.08+'Current &amp; Proposed Revenues'!F1282*8.54</f>
        <v>84.240000000000009</v>
      </c>
      <c r="I1282" s="8">
        <f>(+'Current &amp; Proposed Revenues'!D1282*0.79+'Current &amp; Proposed Revenues'!F1282*2.14+'Current Revenues &amp; Distribution'!C1282+'Current Revenues &amp; Distribution'!E1282)*0.8</f>
        <v>49.296000000000006</v>
      </c>
      <c r="J1282" s="8">
        <f>(+'Current &amp; Proposed Revenues'!D1282*0.79+'Current &amp; Proposed Revenues'!F1282*2.14+'Current Revenues &amp; Distribution'!C1282+'Current Revenues &amp; Distribution'!E1282)*0.2</f>
        <v>12.324000000000002</v>
      </c>
      <c r="K1282" s="8">
        <f t="shared" si="79"/>
        <v>145.86000000000001</v>
      </c>
    </row>
    <row r="1283" spans="1:11" outlineLevel="1" x14ac:dyDescent="0.25">
      <c r="A1283" s="23" t="s">
        <v>1209</v>
      </c>
      <c r="B1283" s="22"/>
      <c r="C1283" s="8">
        <f t="shared" ref="C1283:K1283" si="83">SUBTOTAL(9,C1271:C1282)</f>
        <v>106.65</v>
      </c>
      <c r="D1283" s="8">
        <f t="shared" si="83"/>
        <v>3360.1095</v>
      </c>
      <c r="E1283" s="8">
        <f t="shared" si="83"/>
        <v>92.876000000000005</v>
      </c>
      <c r="F1283" s="8">
        <f t="shared" si="83"/>
        <v>760.95</v>
      </c>
      <c r="G1283" s="8">
        <f t="shared" si="83"/>
        <v>4320.5855000000001</v>
      </c>
      <c r="H1283" s="8">
        <f t="shared" si="83"/>
        <v>2549.0730000000003</v>
      </c>
      <c r="I1283" s="8">
        <f t="shared" si="83"/>
        <v>1417.21</v>
      </c>
      <c r="J1283" s="8">
        <f t="shared" si="83"/>
        <v>354.30250000000001</v>
      </c>
      <c r="K1283" s="8">
        <f t="shared" si="83"/>
        <v>4320.5855000000001</v>
      </c>
    </row>
    <row r="1284" spans="1:11" outlineLevel="2" x14ac:dyDescent="0.25">
      <c r="A1284" s="1" t="s">
        <v>1083</v>
      </c>
      <c r="B1284" s="1" t="s">
        <v>1084</v>
      </c>
      <c r="C1284" s="8">
        <v>232.10200000000003</v>
      </c>
      <c r="D1284" s="8">
        <v>2107.1347000000001</v>
      </c>
      <c r="E1284" s="8">
        <v>317.57600000000002</v>
      </c>
      <c r="F1284" s="8">
        <v>10024.5684</v>
      </c>
      <c r="G1284" s="8">
        <v>12681.381100000001</v>
      </c>
      <c r="H1284" s="8">
        <f>+'Current &amp; Proposed Revenues'!D1284*1.08+'Current &amp; Proposed Revenues'!F1284*8.54</f>
        <v>9232.8549999999996</v>
      </c>
      <c r="I1284" s="8">
        <f>(+'Current &amp; Proposed Revenues'!D1284*0.79+'Current &amp; Proposed Revenues'!F1284*2.14+'Current Revenues &amp; Distribution'!C1284+'Current Revenues &amp; Distribution'!E1284)*0.8</f>
        <v>2758.8208800000002</v>
      </c>
      <c r="J1284" s="8">
        <f>(+'Current &amp; Proposed Revenues'!D1284*0.79+'Current &amp; Proposed Revenues'!F1284*2.14+'Current Revenues &amp; Distribution'!C1284+'Current Revenues &amp; Distribution'!E1284)*0.2</f>
        <v>689.70522000000005</v>
      </c>
      <c r="K1284" s="8">
        <f t="shared" si="79"/>
        <v>12681.381099999999</v>
      </c>
    </row>
    <row r="1285" spans="1:11" outlineLevel="2" x14ac:dyDescent="0.25">
      <c r="A1285" s="1" t="s">
        <v>1083</v>
      </c>
      <c r="B1285" s="1" t="s">
        <v>1085</v>
      </c>
      <c r="C1285" s="8">
        <v>94.800000000000011</v>
      </c>
      <c r="D1285" s="8">
        <v>1151.7143000000001</v>
      </c>
      <c r="E1285" s="8">
        <v>73.83</v>
      </c>
      <c r="F1285" s="8">
        <v>2742.4103999999998</v>
      </c>
      <c r="G1285" s="8">
        <v>4062.7546999999995</v>
      </c>
      <c r="H1285" s="8">
        <f>+'Current &amp; Proposed Revenues'!D1285*1.08+'Current &amp; Proposed Revenues'!F1285*8.54</f>
        <v>2858.0623999999993</v>
      </c>
      <c r="I1285" s="8">
        <f>(+'Current &amp; Proposed Revenues'!D1285*0.79+'Current &amp; Proposed Revenues'!F1285*2.14+'Current Revenues &amp; Distribution'!C1285+'Current Revenues &amp; Distribution'!E1285)*0.8</f>
        <v>963.75383999999997</v>
      </c>
      <c r="J1285" s="8">
        <f>(+'Current &amp; Proposed Revenues'!D1285*0.79+'Current &amp; Proposed Revenues'!F1285*2.14+'Current Revenues &amp; Distribution'!C1285+'Current Revenues &amp; Distribution'!E1285)*0.2</f>
        <v>240.93845999999999</v>
      </c>
      <c r="K1285" s="8">
        <f t="shared" si="79"/>
        <v>4062.754699999999</v>
      </c>
    </row>
    <row r="1286" spans="1:11" outlineLevel="2" x14ac:dyDescent="0.25">
      <c r="A1286" s="1" t="s">
        <v>1083</v>
      </c>
      <c r="B1286" s="1" t="s">
        <v>979</v>
      </c>
      <c r="C1286" s="8">
        <v>126.4</v>
      </c>
      <c r="D1286" s="8">
        <v>1216.9960000000001</v>
      </c>
      <c r="E1286" s="8">
        <v>656.98</v>
      </c>
      <c r="F1286" s="8">
        <v>13775.704799999998</v>
      </c>
      <c r="G1286" s="8">
        <v>15776.080799999998</v>
      </c>
      <c r="H1286" s="8">
        <f>+'Current &amp; Proposed Revenues'!D1286*1.08+'Current &amp; Proposed Revenues'!F1286*8.54</f>
        <v>11718.268399999997</v>
      </c>
      <c r="I1286" s="8">
        <f>(+'Current &amp; Proposed Revenues'!D1286*0.79+'Current &amp; Proposed Revenues'!F1286*2.14+'Current Revenues &amp; Distribution'!C1286+'Current Revenues &amp; Distribution'!E1286)*0.8</f>
        <v>3246.2499200000002</v>
      </c>
      <c r="J1286" s="8">
        <f>(+'Current &amp; Proposed Revenues'!D1286*0.79+'Current &amp; Proposed Revenues'!F1286*2.14+'Current Revenues &amp; Distribution'!C1286+'Current Revenues &amp; Distribution'!E1286)*0.2</f>
        <v>811.56248000000005</v>
      </c>
      <c r="K1286" s="8">
        <f t="shared" ref="K1286:K1352" si="84">SUM(H1286:J1286)</f>
        <v>15776.080799999998</v>
      </c>
    </row>
    <row r="1287" spans="1:11" outlineLevel="2" x14ac:dyDescent="0.25">
      <c r="A1287" s="1" t="s">
        <v>1083</v>
      </c>
      <c r="B1287" s="1" t="s">
        <v>1086</v>
      </c>
      <c r="C1287" s="8">
        <v>327.85</v>
      </c>
      <c r="D1287" s="8">
        <v>1016.6255</v>
      </c>
      <c r="E1287" s="8">
        <v>380.08540000000005</v>
      </c>
      <c r="F1287" s="8">
        <v>6760.0128000000004</v>
      </c>
      <c r="G1287" s="8">
        <v>8484.5737000000008</v>
      </c>
      <c r="H1287" s="8">
        <f>+'Current &amp; Proposed Revenues'!D1287*1.08+'Current &amp; Proposed Revenues'!F1287*8.54</f>
        <v>5992.6203999999998</v>
      </c>
      <c r="I1287" s="8">
        <f>(+'Current &amp; Proposed Revenues'!D1287*0.79+'Current &amp; Proposed Revenues'!F1287*2.14+'Current Revenues &amp; Distribution'!C1287+'Current Revenues &amp; Distribution'!E1287)*0.8</f>
        <v>1993.5626400000001</v>
      </c>
      <c r="J1287" s="8">
        <f>(+'Current &amp; Proposed Revenues'!D1287*0.79+'Current &amp; Proposed Revenues'!F1287*2.14+'Current Revenues &amp; Distribution'!C1287+'Current Revenues &amp; Distribution'!E1287)*0.2</f>
        <v>498.39066000000003</v>
      </c>
      <c r="K1287" s="8">
        <f t="shared" si="84"/>
        <v>8484.5737000000008</v>
      </c>
    </row>
    <row r="1288" spans="1:11" outlineLevel="2" x14ac:dyDescent="0.25">
      <c r="A1288" s="1" t="s">
        <v>1083</v>
      </c>
      <c r="B1288" s="1" t="s">
        <v>1087</v>
      </c>
      <c r="C1288" s="8">
        <v>967.61569999999995</v>
      </c>
      <c r="D1288" s="8">
        <v>3320.1102000000001</v>
      </c>
      <c r="E1288" s="8">
        <v>1479.8528000000001</v>
      </c>
      <c r="F1288" s="8">
        <v>10017.84</v>
      </c>
      <c r="G1288" s="8">
        <v>15785.4187</v>
      </c>
      <c r="H1288" s="8">
        <f>+'Current &amp; Proposed Revenues'!D1288*1.08+'Current &amp; Proposed Revenues'!F1288*8.54</f>
        <v>9928.0167999999994</v>
      </c>
      <c r="I1288" s="8">
        <f>(+'Current &amp; Proposed Revenues'!D1288*0.79+'Current &amp; Proposed Revenues'!F1288*2.14+'Current Revenues &amp; Distribution'!C1288+'Current Revenues &amp; Distribution'!E1288)*0.8</f>
        <v>4685.9215200000008</v>
      </c>
      <c r="J1288" s="8">
        <f>(+'Current &amp; Proposed Revenues'!D1288*0.79+'Current &amp; Proposed Revenues'!F1288*2.14+'Current Revenues &amp; Distribution'!C1288+'Current Revenues &amp; Distribution'!E1288)*0.2</f>
        <v>1171.4803800000002</v>
      </c>
      <c r="K1288" s="8">
        <f t="shared" si="84"/>
        <v>15785.418700000002</v>
      </c>
    </row>
    <row r="1289" spans="1:11" outlineLevel="2" x14ac:dyDescent="0.25">
      <c r="A1289" s="1" t="s">
        <v>1083</v>
      </c>
      <c r="B1289" s="1" t="s">
        <v>459</v>
      </c>
      <c r="C1289" s="8">
        <v>599.16760000000011</v>
      </c>
      <c r="D1289" s="8">
        <v>3136.3079000000002</v>
      </c>
      <c r="E1289" s="8">
        <v>421.58000000000004</v>
      </c>
      <c r="F1289" s="8">
        <v>7670.6963999999998</v>
      </c>
      <c r="G1289" s="8">
        <v>11827.751899999999</v>
      </c>
      <c r="H1289" s="8">
        <f>+'Current &amp; Proposed Revenues'!D1289*1.08+'Current &amp; Proposed Revenues'!F1289*8.54</f>
        <v>7945.0277999999998</v>
      </c>
      <c r="I1289" s="8">
        <f>(+'Current &amp; Proposed Revenues'!D1289*0.79+'Current &amp; Proposed Revenues'!F1289*2.14+'Current Revenues &amp; Distribution'!C1289+'Current Revenues &amp; Distribution'!E1289)*0.8</f>
        <v>3106.1792800000003</v>
      </c>
      <c r="J1289" s="8">
        <f>(+'Current &amp; Proposed Revenues'!D1289*0.79+'Current &amp; Proposed Revenues'!F1289*2.14+'Current Revenues &amp; Distribution'!C1289+'Current Revenues &amp; Distribution'!E1289)*0.2</f>
        <v>776.54482000000007</v>
      </c>
      <c r="K1289" s="8">
        <f t="shared" si="84"/>
        <v>11827.751899999999</v>
      </c>
    </row>
    <row r="1290" spans="1:11" outlineLevel="2" x14ac:dyDescent="0.25">
      <c r="A1290" s="1" t="s">
        <v>1083</v>
      </c>
      <c r="B1290" s="1" t="s">
        <v>1088</v>
      </c>
      <c r="C1290" s="8">
        <v>268.4341</v>
      </c>
      <c r="D1290" s="8">
        <v>1087.4798000000001</v>
      </c>
      <c r="E1290" s="8">
        <v>111.55820000000001</v>
      </c>
      <c r="F1290" s="8">
        <v>5088.4859999999999</v>
      </c>
      <c r="G1290" s="8">
        <v>6555.9580999999998</v>
      </c>
      <c r="H1290" s="8">
        <f>+'Current &amp; Proposed Revenues'!D1290*1.08+'Current &amp; Proposed Revenues'!F1290*8.54</f>
        <v>4696.9461999999994</v>
      </c>
      <c r="I1290" s="8">
        <f>(+'Current &amp; Proposed Revenues'!D1290*0.79+'Current &amp; Proposed Revenues'!F1290*2.14+'Current Revenues &amp; Distribution'!C1290+'Current Revenues &amp; Distribution'!E1290)*0.8</f>
        <v>1487.2095200000001</v>
      </c>
      <c r="J1290" s="8">
        <f>(+'Current &amp; Proposed Revenues'!D1290*0.79+'Current &amp; Proposed Revenues'!F1290*2.14+'Current Revenues &amp; Distribution'!C1290+'Current Revenues &amp; Distribution'!E1290)*0.2</f>
        <v>371.80238000000003</v>
      </c>
      <c r="K1290" s="8">
        <f t="shared" si="84"/>
        <v>6555.9580999999998</v>
      </c>
    </row>
    <row r="1291" spans="1:11" outlineLevel="2" x14ac:dyDescent="0.25">
      <c r="A1291" s="1" t="s">
        <v>1083</v>
      </c>
      <c r="B1291" s="1" t="s">
        <v>1089</v>
      </c>
      <c r="C1291" s="8">
        <v>1490.2244000000001</v>
      </c>
      <c r="D1291" s="8">
        <v>3617.4589000000001</v>
      </c>
      <c r="E1291" s="8">
        <v>642.77040000000011</v>
      </c>
      <c r="F1291" s="8">
        <v>6505.4016000000001</v>
      </c>
      <c r="G1291" s="8">
        <v>12255.855300000001</v>
      </c>
      <c r="H1291" s="8">
        <f>+'Current &amp; Proposed Revenues'!D1291*1.08+'Current &amp; Proposed Revenues'!F1291*8.54</f>
        <v>7291.1124</v>
      </c>
      <c r="I1291" s="8">
        <f>(+'Current &amp; Proposed Revenues'!D1291*0.79+'Current &amp; Proposed Revenues'!F1291*2.14+'Current Revenues &amp; Distribution'!C1291+'Current Revenues &amp; Distribution'!E1291)*0.8</f>
        <v>3971.7943200000004</v>
      </c>
      <c r="J1291" s="8">
        <f>(+'Current &amp; Proposed Revenues'!D1291*0.79+'Current &amp; Proposed Revenues'!F1291*2.14+'Current Revenues &amp; Distribution'!C1291+'Current Revenues &amp; Distribution'!E1291)*0.2</f>
        <v>992.94858000000011</v>
      </c>
      <c r="K1291" s="8">
        <f t="shared" si="84"/>
        <v>12255.855300000001</v>
      </c>
    </row>
    <row r="1292" spans="1:11" outlineLevel="2" x14ac:dyDescent="0.25">
      <c r="A1292" s="1" t="s">
        <v>1083</v>
      </c>
      <c r="B1292" s="1" t="s">
        <v>1090</v>
      </c>
      <c r="C1292" s="8">
        <v>1133.3972000000001</v>
      </c>
      <c r="D1292" s="8">
        <v>2503.6869000000002</v>
      </c>
      <c r="E1292" s="8">
        <v>888.67780000000005</v>
      </c>
      <c r="F1292" s="8">
        <v>6372.4355999999998</v>
      </c>
      <c r="G1292" s="8">
        <v>10898.1975</v>
      </c>
      <c r="H1292" s="8">
        <f>+'Current &amp; Proposed Revenues'!D1292*1.08+'Current &amp; Proposed Revenues'!F1292*8.54</f>
        <v>6541.5413999999992</v>
      </c>
      <c r="I1292" s="8">
        <f>(+'Current &amp; Proposed Revenues'!D1292*0.79+'Current &amp; Proposed Revenues'!F1292*2.14+'Current Revenues &amp; Distribution'!C1292+'Current Revenues &amp; Distribution'!E1292)*0.8</f>
        <v>3485.324880000001</v>
      </c>
      <c r="J1292" s="8">
        <f>(+'Current &amp; Proposed Revenues'!D1292*0.79+'Current &amp; Proposed Revenues'!F1292*2.14+'Current Revenues &amp; Distribution'!C1292+'Current Revenues &amp; Distribution'!E1292)*0.2</f>
        <v>871.33122000000026</v>
      </c>
      <c r="K1292" s="8">
        <f t="shared" si="84"/>
        <v>10898.1975</v>
      </c>
    </row>
    <row r="1293" spans="1:11" outlineLevel="2" x14ac:dyDescent="0.25">
      <c r="A1293" s="1" t="s">
        <v>1083</v>
      </c>
      <c r="B1293" s="1" t="s">
        <v>599</v>
      </c>
      <c r="C1293" s="8">
        <v>41.388100000000001</v>
      </c>
      <c r="D1293" s="8">
        <v>1361.0982000000001</v>
      </c>
      <c r="E1293" s="8">
        <v>166.92000000000002</v>
      </c>
      <c r="F1293" s="8">
        <v>8709.5399999999991</v>
      </c>
      <c r="G1293" s="8">
        <v>10278.9463</v>
      </c>
      <c r="H1293" s="8">
        <f>+'Current &amp; Proposed Revenues'!D1293*1.08+'Current &amp; Proposed Revenues'!F1293*8.54</f>
        <v>7750.4587999999994</v>
      </c>
      <c r="I1293" s="8">
        <f>(+'Current &amp; Proposed Revenues'!D1293*0.79+'Current &amp; Proposed Revenues'!F1293*2.14+'Current Revenues &amp; Distribution'!C1293+'Current Revenues &amp; Distribution'!E1293)*0.8</f>
        <v>2022.7900000000002</v>
      </c>
      <c r="J1293" s="8">
        <f>(+'Current &amp; Proposed Revenues'!D1293*0.79+'Current &amp; Proposed Revenues'!F1293*2.14+'Current Revenues &amp; Distribution'!C1293+'Current Revenues &amp; Distribution'!E1293)*0.2</f>
        <v>505.69750000000005</v>
      </c>
      <c r="K1293" s="8">
        <f t="shared" si="84"/>
        <v>10278.9463</v>
      </c>
    </row>
    <row r="1294" spans="1:11" outlineLevel="2" x14ac:dyDescent="0.25">
      <c r="A1294" s="1" t="s">
        <v>1083</v>
      </c>
      <c r="B1294" s="1" t="s">
        <v>1091</v>
      </c>
      <c r="C1294" s="8">
        <v>151.43510000000001</v>
      </c>
      <c r="D1294" s="8">
        <v>1189.3200000000002</v>
      </c>
      <c r="E1294" s="8">
        <v>323.14000000000004</v>
      </c>
      <c r="F1294" s="8">
        <v>2653.1255999999998</v>
      </c>
      <c r="G1294" s="8">
        <v>4317.0207</v>
      </c>
      <c r="H1294" s="8">
        <f>+'Current &amp; Proposed Revenues'!D1294*1.08+'Current &amp; Proposed Revenues'!F1294*8.54</f>
        <v>2808.3867999999998</v>
      </c>
      <c r="I1294" s="8">
        <f>(+'Current &amp; Proposed Revenues'!D1294*0.79+'Current &amp; Proposed Revenues'!F1294*2.14+'Current Revenues &amp; Distribution'!C1294+'Current Revenues &amp; Distribution'!E1294)*0.8</f>
        <v>1206.9071200000001</v>
      </c>
      <c r="J1294" s="8">
        <f>(+'Current &amp; Proposed Revenues'!D1294*0.79+'Current &amp; Proposed Revenues'!F1294*2.14+'Current Revenues &amp; Distribution'!C1294+'Current Revenues &amp; Distribution'!E1294)*0.2</f>
        <v>301.72678000000002</v>
      </c>
      <c r="K1294" s="8">
        <f t="shared" si="84"/>
        <v>4317.0207</v>
      </c>
    </row>
    <row r="1295" spans="1:11" outlineLevel="2" x14ac:dyDescent="0.25">
      <c r="A1295" s="1" t="s">
        <v>1083</v>
      </c>
      <c r="B1295" s="1" t="s">
        <v>1092</v>
      </c>
      <c r="C1295" s="8">
        <v>335.29180000000002</v>
      </c>
      <c r="D1295" s="8">
        <v>2193.5287000000003</v>
      </c>
      <c r="E1295" s="8">
        <v>0</v>
      </c>
      <c r="F1295" s="8">
        <v>5980.8</v>
      </c>
      <c r="G1295" s="8">
        <v>8509.6205000000009</v>
      </c>
      <c r="H1295" s="8">
        <f>+'Current &amp; Proposed Revenues'!D1295*1.08+'Current &amp; Proposed Revenues'!F1295*8.54</f>
        <v>6049.2507999999998</v>
      </c>
      <c r="I1295" s="8">
        <f>(+'Current &amp; Proposed Revenues'!D1295*0.79+'Current &amp; Proposed Revenues'!F1295*2.14+'Current Revenues &amp; Distribution'!C1295+'Current Revenues &amp; Distribution'!E1295)*0.8</f>
        <v>1968.2957600000002</v>
      </c>
      <c r="J1295" s="8">
        <f>(+'Current &amp; Proposed Revenues'!D1295*0.79+'Current &amp; Proposed Revenues'!F1295*2.14+'Current Revenues &amp; Distribution'!C1295+'Current Revenues &amp; Distribution'!E1295)*0.2</f>
        <v>492.07394000000005</v>
      </c>
      <c r="K1295" s="8">
        <f t="shared" si="84"/>
        <v>8509.6204999999991</v>
      </c>
    </row>
    <row r="1296" spans="1:11" outlineLevel="2" x14ac:dyDescent="0.25">
      <c r="A1296" s="1" t="s">
        <v>1083</v>
      </c>
      <c r="B1296" s="1" t="s">
        <v>389</v>
      </c>
      <c r="C1296" s="8">
        <v>153.971</v>
      </c>
      <c r="D1296" s="8">
        <v>4561.3600999999999</v>
      </c>
      <c r="E1296" s="8">
        <v>312.29020000000003</v>
      </c>
      <c r="F1296" s="8">
        <v>12095.2068</v>
      </c>
      <c r="G1296" s="8">
        <v>17122.828099999999</v>
      </c>
      <c r="H1296" s="8">
        <f>+'Current &amp; Proposed Revenues'!D1296*1.08+'Current &amp; Proposed Revenues'!F1296*8.54</f>
        <v>12306.003799999999</v>
      </c>
      <c r="I1296" s="8">
        <f>(+'Current &amp; Proposed Revenues'!D1296*0.79+'Current &amp; Proposed Revenues'!F1296*2.14+'Current Revenues &amp; Distribution'!C1296+'Current Revenues &amp; Distribution'!E1296)*0.8</f>
        <v>3853.459440000001</v>
      </c>
      <c r="J1296" s="8">
        <f>(+'Current &amp; Proposed Revenues'!D1296*0.79+'Current &amp; Proposed Revenues'!F1296*2.14+'Current Revenues &amp; Distribution'!C1296+'Current Revenues &amp; Distribution'!E1296)*0.2</f>
        <v>963.36486000000025</v>
      </c>
      <c r="K1296" s="8">
        <f t="shared" si="84"/>
        <v>17122.828099999999</v>
      </c>
    </row>
    <row r="1297" spans="1:11" outlineLevel="2" x14ac:dyDescent="0.25">
      <c r="A1297" s="1" t="s">
        <v>1083</v>
      </c>
      <c r="B1297" s="1" t="s">
        <v>1093</v>
      </c>
      <c r="C1297" s="8">
        <v>385.73329999999999</v>
      </c>
      <c r="D1297" s="8">
        <v>1687.5441000000001</v>
      </c>
      <c r="E1297" s="8">
        <v>594.32080000000008</v>
      </c>
      <c r="F1297" s="8">
        <v>13230.4908</v>
      </c>
      <c r="G1297" s="8">
        <v>15898.089</v>
      </c>
      <c r="H1297" s="8">
        <f>+'Current &amp; Proposed Revenues'!D1297*1.08+'Current &amp; Proposed Revenues'!F1297*8.54</f>
        <v>11554.061799999999</v>
      </c>
      <c r="I1297" s="8">
        <f>(+'Current &amp; Proposed Revenues'!D1297*0.79+'Current &amp; Proposed Revenues'!F1297*2.14+'Current Revenues &amp; Distribution'!C1297+'Current Revenues &amp; Distribution'!E1297)*0.8</f>
        <v>3475.2217600000004</v>
      </c>
      <c r="J1297" s="8">
        <f>(+'Current &amp; Proposed Revenues'!D1297*0.79+'Current &amp; Proposed Revenues'!F1297*2.14+'Current Revenues &amp; Distribution'!C1297+'Current Revenues &amp; Distribution'!E1297)*0.2</f>
        <v>868.80544000000009</v>
      </c>
      <c r="K1297" s="8">
        <f t="shared" si="84"/>
        <v>15898.089</v>
      </c>
    </row>
    <row r="1298" spans="1:11" outlineLevel="2" x14ac:dyDescent="0.25">
      <c r="A1298" s="1" t="s">
        <v>1083</v>
      </c>
      <c r="B1298" s="1" t="s">
        <v>1094</v>
      </c>
      <c r="C1298" s="8">
        <v>524.2124</v>
      </c>
      <c r="D1298" s="8">
        <v>3153.8485000000001</v>
      </c>
      <c r="E1298" s="8">
        <v>942.9054000000001</v>
      </c>
      <c r="F1298" s="8">
        <v>2555.6171999999997</v>
      </c>
      <c r="G1298" s="8">
        <v>7176.5834999999997</v>
      </c>
      <c r="H1298" s="8">
        <f>+'Current &amp; Proposed Revenues'!D1298*1.08+'Current &amp; Proposed Revenues'!F1298*8.54</f>
        <v>3865.0105999999996</v>
      </c>
      <c r="I1298" s="8">
        <f>(+'Current &amp; Proposed Revenues'!D1298*0.79+'Current &amp; Proposed Revenues'!F1298*2.14+'Current Revenues &amp; Distribution'!C1298+'Current Revenues &amp; Distribution'!E1298)*0.8</f>
        <v>2649.2583200000004</v>
      </c>
      <c r="J1298" s="8">
        <f>(+'Current &amp; Proposed Revenues'!D1298*0.79+'Current &amp; Proposed Revenues'!F1298*2.14+'Current Revenues &amp; Distribution'!C1298+'Current Revenues &amp; Distribution'!E1298)*0.2</f>
        <v>662.31458000000009</v>
      </c>
      <c r="K1298" s="8">
        <f t="shared" si="84"/>
        <v>7176.5835000000006</v>
      </c>
    </row>
    <row r="1299" spans="1:11" outlineLevel="2" x14ac:dyDescent="0.25">
      <c r="A1299" s="1" t="s">
        <v>1083</v>
      </c>
      <c r="B1299" s="1" t="s">
        <v>1095</v>
      </c>
      <c r="C1299" s="8">
        <v>233.01839999999999</v>
      </c>
      <c r="D1299" s="8">
        <v>3158.8227000000002</v>
      </c>
      <c r="E1299" s="8">
        <v>997.24</v>
      </c>
      <c r="F1299" s="8">
        <v>6968.3796000000002</v>
      </c>
      <c r="G1299" s="8">
        <v>11357.4607</v>
      </c>
      <c r="H1299" s="8">
        <f>+'Current &amp; Proposed Revenues'!D1299*1.08+'Current &amp; Proposed Revenues'!F1299*8.54</f>
        <v>7396.4405999999999</v>
      </c>
      <c r="I1299" s="8">
        <f>(+'Current &amp; Proposed Revenues'!D1299*0.79+'Current &amp; Proposed Revenues'!F1299*2.14+'Current Revenues &amp; Distribution'!C1299+'Current Revenues &amp; Distribution'!E1299)*0.8</f>
        <v>3168.8160800000001</v>
      </c>
      <c r="J1299" s="8">
        <f>(+'Current &amp; Proposed Revenues'!D1299*0.79+'Current &amp; Proposed Revenues'!F1299*2.14+'Current Revenues &amp; Distribution'!C1299+'Current Revenues &amp; Distribution'!E1299)*0.2</f>
        <v>792.20402000000001</v>
      </c>
      <c r="K1299" s="8">
        <f t="shared" si="84"/>
        <v>11357.4607</v>
      </c>
    </row>
    <row r="1300" spans="1:11" outlineLevel="2" x14ac:dyDescent="0.25">
      <c r="A1300" s="1" t="s">
        <v>1083</v>
      </c>
      <c r="B1300" s="1" t="s">
        <v>1096</v>
      </c>
      <c r="C1300" s="8">
        <v>0</v>
      </c>
      <c r="D1300" s="8">
        <v>0</v>
      </c>
      <c r="E1300" s="8">
        <v>0</v>
      </c>
      <c r="F1300" s="8">
        <v>468.63839999999999</v>
      </c>
      <c r="G1300" s="8">
        <v>468.63839999999999</v>
      </c>
      <c r="H1300" s="8">
        <f>+'Current &amp; Proposed Revenues'!D1300*1.08+'Current &amp; Proposed Revenues'!F1300*8.54</f>
        <v>374.73519999999996</v>
      </c>
      <c r="I1300" s="8">
        <f>(+'Current &amp; Proposed Revenues'!D1300*0.79+'Current &amp; Proposed Revenues'!F1300*2.14+'Current Revenues &amp; Distribution'!C1300+'Current Revenues &amp; Distribution'!E1300)*0.8</f>
        <v>75.122560000000007</v>
      </c>
      <c r="J1300" s="8">
        <f>(+'Current &amp; Proposed Revenues'!D1300*0.79+'Current &amp; Proposed Revenues'!F1300*2.14+'Current Revenues &amp; Distribution'!C1300+'Current Revenues &amp; Distribution'!E1300)*0.2</f>
        <v>18.780640000000002</v>
      </c>
      <c r="K1300" s="8">
        <f t="shared" si="84"/>
        <v>468.63839999999999</v>
      </c>
    </row>
    <row r="1301" spans="1:11" outlineLevel="2" x14ac:dyDescent="0.25">
      <c r="A1301" s="1" t="s">
        <v>1083</v>
      </c>
      <c r="B1301" s="1" t="s">
        <v>1097</v>
      </c>
      <c r="C1301" s="8">
        <v>171.53270000000001</v>
      </c>
      <c r="D1301" s="8">
        <v>584.05709999999999</v>
      </c>
      <c r="E1301" s="8">
        <v>892.25160000000005</v>
      </c>
      <c r="F1301" s="8">
        <v>1828.95</v>
      </c>
      <c r="G1301" s="8">
        <v>3476.7914000000001</v>
      </c>
      <c r="H1301" s="8">
        <f>+'Current &amp; Proposed Revenues'!D1301*1.08+'Current &amp; Proposed Revenues'!F1301*8.54</f>
        <v>1799.7913999999998</v>
      </c>
      <c r="I1301" s="8">
        <f>(+'Current &amp; Proposed Revenues'!D1301*0.79+'Current &amp; Proposed Revenues'!F1301*2.14+'Current Revenues &amp; Distribution'!C1301+'Current Revenues &amp; Distribution'!E1301)*0.8</f>
        <v>1341.6000000000001</v>
      </c>
      <c r="J1301" s="8">
        <f>(+'Current &amp; Proposed Revenues'!D1301*0.79+'Current &amp; Proposed Revenues'!F1301*2.14+'Current Revenues &amp; Distribution'!C1301+'Current Revenues &amp; Distribution'!E1301)*0.2</f>
        <v>335.40000000000003</v>
      </c>
      <c r="K1301" s="8">
        <f t="shared" si="84"/>
        <v>3476.7914000000001</v>
      </c>
    </row>
    <row r="1302" spans="1:11" outlineLevel="2" x14ac:dyDescent="0.25">
      <c r="A1302" s="1" t="s">
        <v>1083</v>
      </c>
      <c r="B1302" s="1" t="s">
        <v>367</v>
      </c>
      <c r="C1302" s="8">
        <v>1284.3978</v>
      </c>
      <c r="D1302" s="8">
        <v>723.57780000000002</v>
      </c>
      <c r="E1302" s="8">
        <v>158.36000000000001</v>
      </c>
      <c r="F1302" s="8">
        <v>5413.1580000000004</v>
      </c>
      <c r="G1302" s="8">
        <v>7579.4935999999998</v>
      </c>
      <c r="H1302" s="8">
        <f>+'Current &amp; Proposed Revenues'!D1302*1.08+'Current &amp; Proposed Revenues'!F1302*8.54</f>
        <v>4746.3941999999997</v>
      </c>
      <c r="I1302" s="8">
        <f>(+'Current &amp; Proposed Revenues'!D1302*0.79+'Current &amp; Proposed Revenues'!F1302*2.14+'Current Revenues &amp; Distribution'!C1302+'Current Revenues &amp; Distribution'!E1302)*0.8</f>
        <v>2266.4795200000003</v>
      </c>
      <c r="J1302" s="8">
        <f>(+'Current &amp; Proposed Revenues'!D1302*0.79+'Current &amp; Proposed Revenues'!F1302*2.14+'Current Revenues &amp; Distribution'!C1302+'Current Revenues &amp; Distribution'!E1302)*0.2</f>
        <v>566.61988000000008</v>
      </c>
      <c r="K1302" s="8">
        <f t="shared" si="84"/>
        <v>7579.4935999999998</v>
      </c>
    </row>
    <row r="1303" spans="1:11" outlineLevel="2" x14ac:dyDescent="0.25">
      <c r="A1303" s="1" t="s">
        <v>1083</v>
      </c>
      <c r="B1303" s="1" t="s">
        <v>1098</v>
      </c>
      <c r="C1303" s="8">
        <v>586.18000000000006</v>
      </c>
      <c r="D1303" s="8">
        <v>44.88</v>
      </c>
      <c r="E1303" s="8">
        <v>421.58000000000004</v>
      </c>
      <c r="F1303" s="8">
        <v>801</v>
      </c>
      <c r="G1303" s="8">
        <v>1853.64</v>
      </c>
      <c r="H1303" s="8">
        <f>+'Current &amp; Proposed Revenues'!D1303*1.08+'Current &amp; Proposed Revenues'!F1303*8.54</f>
        <v>666.41999999999985</v>
      </c>
      <c r="I1303" s="8">
        <f>(+'Current &amp; Proposed Revenues'!D1303*0.79+'Current &amp; Proposed Revenues'!F1303*2.14+'Current Revenues &amp; Distribution'!C1303+'Current Revenues &amp; Distribution'!E1303)*0.8</f>
        <v>949.77600000000029</v>
      </c>
      <c r="J1303" s="8">
        <f>(+'Current &amp; Proposed Revenues'!D1303*0.79+'Current &amp; Proposed Revenues'!F1303*2.14+'Current Revenues &amp; Distribution'!C1303+'Current Revenues &amp; Distribution'!E1303)*0.2</f>
        <v>237.44400000000007</v>
      </c>
      <c r="K1303" s="8">
        <f t="shared" si="84"/>
        <v>1853.6400000000003</v>
      </c>
    </row>
    <row r="1304" spans="1:11" outlineLevel="2" x14ac:dyDescent="0.25">
      <c r="A1304" s="1" t="s">
        <v>1083</v>
      </c>
      <c r="B1304" s="1" t="s">
        <v>1099</v>
      </c>
      <c r="C1304" s="8">
        <v>682.73537999999996</v>
      </c>
      <c r="D1304" s="8">
        <v>1820.0709999999999</v>
      </c>
      <c r="E1304" s="8">
        <v>1331.9574</v>
      </c>
      <c r="F1304" s="8">
        <v>5425.44</v>
      </c>
      <c r="G1304" s="8">
        <v>9260.2037799999998</v>
      </c>
      <c r="H1304" s="8">
        <f>+'Current &amp; Proposed Revenues'!D1304*1.08+'Current &amp; Proposed Revenues'!F1304*8.54</f>
        <v>5389.4839999999995</v>
      </c>
      <c r="I1304" s="8">
        <f>(+'Current &amp; Proposed Revenues'!D1304*0.79+'Current &amp; Proposed Revenues'!F1304*2.14+'Current Revenues &amp; Distribution'!C1304+'Current Revenues &amp; Distribution'!E1304)*0.8</f>
        <v>3096.5758240000005</v>
      </c>
      <c r="J1304" s="8">
        <f>(+'Current &amp; Proposed Revenues'!D1304*0.79+'Current &amp; Proposed Revenues'!F1304*2.14+'Current Revenues &amp; Distribution'!C1304+'Current Revenues &amp; Distribution'!E1304)*0.2</f>
        <v>774.14395600000012</v>
      </c>
      <c r="K1304" s="8">
        <f t="shared" si="84"/>
        <v>9260.2037799999998</v>
      </c>
    </row>
    <row r="1305" spans="1:11" outlineLevel="2" x14ac:dyDescent="0.25">
      <c r="A1305" s="1" t="s">
        <v>1083</v>
      </c>
      <c r="B1305" s="1" t="s">
        <v>1100</v>
      </c>
      <c r="C1305" s="8">
        <v>1481.0525</v>
      </c>
      <c r="D1305" s="8">
        <v>1921.1818999999998</v>
      </c>
      <c r="E1305" s="8">
        <v>250.82939999999999</v>
      </c>
      <c r="F1305" s="8">
        <v>3537.75</v>
      </c>
      <c r="G1305" s="8">
        <v>7190.8137999999999</v>
      </c>
      <c r="H1305" s="8">
        <f>+'Current &amp; Proposed Revenues'!D1305*1.08+'Current &amp; Proposed Revenues'!F1305*8.54</f>
        <v>3938.4345999999996</v>
      </c>
      <c r="I1305" s="8">
        <f>(+'Current &amp; Proposed Revenues'!D1305*0.79+'Current &amp; Proposed Revenues'!F1305*2.14+'Current Revenues &amp; Distribution'!C1305+'Current Revenues &amp; Distribution'!E1305)*0.8</f>
        <v>2601.9033600000002</v>
      </c>
      <c r="J1305" s="8">
        <f>(+'Current &amp; Proposed Revenues'!D1305*0.79+'Current &amp; Proposed Revenues'!F1305*2.14+'Current Revenues &amp; Distribution'!C1305+'Current Revenues &amp; Distribution'!E1305)*0.2</f>
        <v>650.47584000000006</v>
      </c>
      <c r="K1305" s="8">
        <f t="shared" si="84"/>
        <v>7190.8137999999999</v>
      </c>
    </row>
    <row r="1306" spans="1:11" outlineLevel="1" x14ac:dyDescent="0.25">
      <c r="A1306" s="23" t="s">
        <v>1208</v>
      </c>
      <c r="B1306" s="22"/>
      <c r="C1306" s="8">
        <f t="shared" ref="C1306:K1306" si="85">SUBTOTAL(9,C1284:C1305)</f>
        <v>11270.939480000001</v>
      </c>
      <c r="D1306" s="8">
        <f t="shared" si="85"/>
        <v>41556.804299999996</v>
      </c>
      <c r="E1306" s="8">
        <f t="shared" si="85"/>
        <v>11364.705400000001</v>
      </c>
      <c r="F1306" s="8">
        <f t="shared" si="85"/>
        <v>138625.65239999996</v>
      </c>
      <c r="G1306" s="8">
        <f t="shared" si="85"/>
        <v>202818.10158000002</v>
      </c>
      <c r="H1306" s="8">
        <f t="shared" si="85"/>
        <v>134849.32339999996</v>
      </c>
      <c r="I1306" s="8">
        <f t="shared" si="85"/>
        <v>54375.022544000007</v>
      </c>
      <c r="J1306" s="8">
        <f t="shared" si="85"/>
        <v>13593.755636000002</v>
      </c>
      <c r="K1306" s="8">
        <f t="shared" si="85"/>
        <v>202818.10157999999</v>
      </c>
    </row>
    <row r="1307" spans="1:11" outlineLevel="2" x14ac:dyDescent="0.25">
      <c r="A1307" s="1" t="s">
        <v>1101</v>
      </c>
      <c r="B1307" s="1" t="s">
        <v>1102</v>
      </c>
      <c r="C1307" s="8">
        <v>0</v>
      </c>
      <c r="D1307" s="8">
        <v>312.29000000000002</v>
      </c>
      <c r="E1307" s="8">
        <v>0</v>
      </c>
      <c r="F1307" s="8">
        <v>571.38</v>
      </c>
      <c r="G1307" s="8">
        <v>883.67000000000007</v>
      </c>
      <c r="H1307" s="8">
        <f>+'Current &amp; Proposed Revenues'!D1307*1.08+'Current &amp; Proposed Revenues'!F1307*8.54</f>
        <v>637.25</v>
      </c>
      <c r="I1307" s="8">
        <f>(+'Current &amp; Proposed Revenues'!D1307*0.79+'Current &amp; Proposed Revenues'!F1307*2.14+'Current Revenues &amp; Distribution'!C1307+'Current Revenues &amp; Distribution'!E1307)*0.8</f>
        <v>197.13600000000002</v>
      </c>
      <c r="J1307" s="8">
        <f>(+'Current &amp; Proposed Revenues'!D1307*0.79+'Current &amp; Proposed Revenues'!F1307*2.14+'Current Revenues &amp; Distribution'!C1307+'Current Revenues &amp; Distribution'!E1307)*0.2</f>
        <v>49.284000000000006</v>
      </c>
      <c r="K1307" s="8">
        <f t="shared" si="84"/>
        <v>883.67</v>
      </c>
    </row>
    <row r="1308" spans="1:11" outlineLevel="2" x14ac:dyDescent="0.25">
      <c r="A1308" s="1" t="s">
        <v>1101</v>
      </c>
      <c r="B1308" s="1" t="s">
        <v>1103</v>
      </c>
      <c r="C1308" s="8">
        <v>0</v>
      </c>
      <c r="D1308" s="8">
        <v>570.35</v>
      </c>
      <c r="E1308" s="8">
        <v>0</v>
      </c>
      <c r="F1308" s="8">
        <v>1484.8404</v>
      </c>
      <c r="G1308" s="8">
        <v>2055.1904</v>
      </c>
      <c r="H1308" s="8">
        <f>+'Current &amp; Proposed Revenues'!D1308*1.08+'Current &amp; Proposed Revenues'!F1308*8.54</f>
        <v>1516.7162000000001</v>
      </c>
      <c r="I1308" s="8">
        <f>(+'Current &amp; Proposed Revenues'!D1308*0.79+'Current &amp; Proposed Revenues'!F1308*2.14+'Current Revenues &amp; Distribution'!C1308+'Current Revenues &amp; Distribution'!E1308)*0.8</f>
        <v>430.77936</v>
      </c>
      <c r="J1308" s="8">
        <f>(+'Current &amp; Proposed Revenues'!D1308*0.79+'Current &amp; Proposed Revenues'!F1308*2.14+'Current Revenues &amp; Distribution'!C1308+'Current Revenues &amp; Distribution'!E1308)*0.2</f>
        <v>107.69484</v>
      </c>
      <c r="K1308" s="8">
        <f t="shared" si="84"/>
        <v>2055.1904</v>
      </c>
    </row>
    <row r="1309" spans="1:11" outlineLevel="2" x14ac:dyDescent="0.25">
      <c r="A1309" s="1" t="s">
        <v>1101</v>
      </c>
      <c r="B1309" s="1" t="s">
        <v>1104</v>
      </c>
      <c r="C1309" s="8">
        <v>0</v>
      </c>
      <c r="D1309" s="8">
        <v>2306.1775000000002</v>
      </c>
      <c r="E1309" s="8">
        <v>0</v>
      </c>
      <c r="F1309" s="8">
        <v>918.48</v>
      </c>
      <c r="G1309" s="8">
        <v>3224.6575000000003</v>
      </c>
      <c r="H1309" s="8">
        <f>+'Current &amp; Proposed Revenues'!D1309*1.08+'Current &amp; Proposed Revenues'!F1309*8.54</f>
        <v>2066.35</v>
      </c>
      <c r="I1309" s="8">
        <f>(+'Current &amp; Proposed Revenues'!D1309*0.79+'Current &amp; Proposed Revenues'!F1309*2.14+'Current Revenues &amp; Distribution'!C1309+'Current Revenues &amp; Distribution'!E1309)*0.8</f>
        <v>926.64600000000019</v>
      </c>
      <c r="J1309" s="8">
        <f>(+'Current &amp; Proposed Revenues'!D1309*0.79+'Current &amp; Proposed Revenues'!F1309*2.14+'Current Revenues &amp; Distribution'!C1309+'Current Revenues &amp; Distribution'!E1309)*0.2</f>
        <v>231.66150000000005</v>
      </c>
      <c r="K1309" s="8">
        <f t="shared" si="84"/>
        <v>3224.6575000000003</v>
      </c>
    </row>
    <row r="1310" spans="1:11" outlineLevel="2" x14ac:dyDescent="0.25">
      <c r="A1310" s="1" t="s">
        <v>1101</v>
      </c>
      <c r="B1310" s="1" t="s">
        <v>521</v>
      </c>
      <c r="C1310" s="8">
        <v>33.97</v>
      </c>
      <c r="D1310" s="8">
        <v>946.59400000000005</v>
      </c>
      <c r="E1310" s="8">
        <v>0</v>
      </c>
      <c r="F1310" s="8">
        <v>0</v>
      </c>
      <c r="G1310" s="8">
        <v>980.56400000000008</v>
      </c>
      <c r="H1310" s="8">
        <f>+'Current &amp; Proposed Revenues'!D1310*1.08+'Current &amp; Proposed Revenues'!F1310*8.54</f>
        <v>546.69600000000003</v>
      </c>
      <c r="I1310" s="8">
        <f>(+'Current &amp; Proposed Revenues'!D1310*0.79+'Current &amp; Proposed Revenues'!F1310*2.14+'Current Revenues &amp; Distribution'!C1310+'Current Revenues &amp; Distribution'!E1310)*0.8</f>
        <v>347.09440000000006</v>
      </c>
      <c r="J1310" s="8">
        <f>(+'Current &amp; Proposed Revenues'!D1310*0.79+'Current &amp; Proposed Revenues'!F1310*2.14+'Current Revenues &amp; Distribution'!C1310+'Current Revenues &amp; Distribution'!E1310)*0.2</f>
        <v>86.773600000000016</v>
      </c>
      <c r="K1310" s="8">
        <f t="shared" si="84"/>
        <v>980.56400000000008</v>
      </c>
    </row>
    <row r="1311" spans="1:11" outlineLevel="2" x14ac:dyDescent="0.25">
      <c r="A1311" s="1" t="s">
        <v>1101</v>
      </c>
      <c r="B1311" s="1" t="s">
        <v>1105</v>
      </c>
      <c r="C1311" s="8">
        <v>32.982500000000002</v>
      </c>
      <c r="D1311" s="8">
        <v>195.88250000000002</v>
      </c>
      <c r="E1311" s="8">
        <v>0</v>
      </c>
      <c r="F1311" s="8">
        <v>0</v>
      </c>
      <c r="G1311" s="8">
        <v>228.86500000000001</v>
      </c>
      <c r="H1311" s="8">
        <f>+'Current &amp; Proposed Revenues'!D1311*1.08+'Current &amp; Proposed Revenues'!F1311*8.54</f>
        <v>113.13000000000001</v>
      </c>
      <c r="I1311" s="8">
        <f>(+'Current &amp; Proposed Revenues'!D1311*0.79+'Current &amp; Proposed Revenues'!F1311*2.14+'Current Revenues &amp; Distribution'!C1311+'Current Revenues &amp; Distribution'!E1311)*0.8</f>
        <v>92.588000000000008</v>
      </c>
      <c r="J1311" s="8">
        <f>(+'Current &amp; Proposed Revenues'!D1311*0.79+'Current &amp; Proposed Revenues'!F1311*2.14+'Current Revenues &amp; Distribution'!C1311+'Current Revenues &amp; Distribution'!E1311)*0.2</f>
        <v>23.147000000000002</v>
      </c>
      <c r="K1311" s="8">
        <f t="shared" si="84"/>
        <v>228.86500000000001</v>
      </c>
    </row>
    <row r="1312" spans="1:11" outlineLevel="2" x14ac:dyDescent="0.25">
      <c r="A1312" s="1" t="s">
        <v>1101</v>
      </c>
      <c r="B1312" s="1" t="s">
        <v>1106</v>
      </c>
      <c r="C1312" s="8">
        <v>0</v>
      </c>
      <c r="D1312" s="8">
        <v>252.26300000000003</v>
      </c>
      <c r="E1312" s="8">
        <v>0</v>
      </c>
      <c r="F1312" s="8">
        <v>0</v>
      </c>
      <c r="G1312" s="8">
        <v>252.26300000000003</v>
      </c>
      <c r="H1312" s="8">
        <f>+'Current &amp; Proposed Revenues'!D1312*1.08+'Current &amp; Proposed Revenues'!F1312*8.54</f>
        <v>145.69200000000001</v>
      </c>
      <c r="I1312" s="8">
        <f>(+'Current &amp; Proposed Revenues'!D1312*0.79+'Current &amp; Proposed Revenues'!F1312*2.14+'Current Revenues &amp; Distribution'!C1312+'Current Revenues &amp; Distribution'!E1312)*0.8</f>
        <v>85.256800000000013</v>
      </c>
      <c r="J1312" s="8">
        <f>(+'Current &amp; Proposed Revenues'!D1312*0.79+'Current &amp; Proposed Revenues'!F1312*2.14+'Current Revenues &amp; Distribution'!C1312+'Current Revenues &amp; Distribution'!E1312)*0.2</f>
        <v>21.314200000000003</v>
      </c>
      <c r="K1312" s="8">
        <f t="shared" si="84"/>
        <v>252.26300000000001</v>
      </c>
    </row>
    <row r="1313" spans="1:11" outlineLevel="2" x14ac:dyDescent="0.25">
      <c r="A1313" s="1" t="s">
        <v>1101</v>
      </c>
      <c r="B1313" s="1" t="s">
        <v>9</v>
      </c>
      <c r="C1313" s="8">
        <v>0</v>
      </c>
      <c r="D1313" s="8">
        <v>395.67330000000004</v>
      </c>
      <c r="E1313" s="8">
        <v>0</v>
      </c>
      <c r="F1313" s="8">
        <v>299.03999999999996</v>
      </c>
      <c r="G1313" s="8">
        <v>694.7133</v>
      </c>
      <c r="H1313" s="8">
        <f>+'Current &amp; Proposed Revenues'!D1313*1.08+'Current &amp; Proposed Revenues'!F1313*8.54</f>
        <v>467.63720000000001</v>
      </c>
      <c r="I1313" s="8">
        <f>(+'Current &amp; Proposed Revenues'!D1313*0.79+'Current &amp; Proposed Revenues'!F1313*2.14+'Current Revenues &amp; Distribution'!C1313+'Current Revenues &amp; Distribution'!E1313)*0.8</f>
        <v>181.66088000000002</v>
      </c>
      <c r="J1313" s="8">
        <f>(+'Current &amp; Proposed Revenues'!D1313*0.79+'Current &amp; Proposed Revenues'!F1313*2.14+'Current Revenues &amp; Distribution'!C1313+'Current Revenues &amp; Distribution'!E1313)*0.2</f>
        <v>45.415220000000005</v>
      </c>
      <c r="K1313" s="8">
        <f t="shared" si="84"/>
        <v>694.7133</v>
      </c>
    </row>
    <row r="1314" spans="1:11" outlineLevel="2" x14ac:dyDescent="0.25">
      <c r="A1314" s="1" t="s">
        <v>1101</v>
      </c>
      <c r="B1314" s="1" t="s">
        <v>1107</v>
      </c>
      <c r="C1314" s="8">
        <v>7.9</v>
      </c>
      <c r="D1314" s="8">
        <v>437.46780000000001</v>
      </c>
      <c r="E1314" s="8">
        <v>0</v>
      </c>
      <c r="F1314" s="8">
        <v>288.36</v>
      </c>
      <c r="G1314" s="8">
        <v>733.7278</v>
      </c>
      <c r="H1314" s="8">
        <f>+'Current &amp; Proposed Revenues'!D1314*1.08+'Current &amp; Proposed Revenues'!F1314*8.54</f>
        <v>483.23519999999996</v>
      </c>
      <c r="I1314" s="8">
        <f>(+'Current &amp; Proposed Revenues'!D1314*0.79+'Current &amp; Proposed Revenues'!F1314*2.14+'Current Revenues &amp; Distribution'!C1314+'Current Revenues &amp; Distribution'!E1314)*0.8</f>
        <v>200.39408000000003</v>
      </c>
      <c r="J1314" s="8">
        <f>(+'Current &amp; Proposed Revenues'!D1314*0.79+'Current &amp; Proposed Revenues'!F1314*2.14+'Current Revenues &amp; Distribution'!C1314+'Current Revenues &amp; Distribution'!E1314)*0.2</f>
        <v>50.098520000000008</v>
      </c>
      <c r="K1314" s="8">
        <f t="shared" si="84"/>
        <v>733.7278</v>
      </c>
    </row>
    <row r="1315" spans="1:11" outlineLevel="2" x14ac:dyDescent="0.25">
      <c r="A1315" s="1" t="s">
        <v>1101</v>
      </c>
      <c r="B1315" s="1" t="s">
        <v>1108</v>
      </c>
      <c r="C1315" s="8">
        <v>0</v>
      </c>
      <c r="D1315" s="8">
        <v>576.78280000000007</v>
      </c>
      <c r="E1315" s="8">
        <v>0</v>
      </c>
      <c r="F1315" s="8">
        <v>256.32</v>
      </c>
      <c r="G1315" s="8">
        <v>833.10280000000012</v>
      </c>
      <c r="H1315" s="8">
        <f>+'Current &amp; Proposed Revenues'!D1315*1.08+'Current &amp; Proposed Revenues'!F1315*8.54</f>
        <v>538.0752</v>
      </c>
      <c r="I1315" s="8">
        <f>(+'Current &amp; Proposed Revenues'!D1315*0.79+'Current &amp; Proposed Revenues'!F1315*2.14+'Current Revenues &amp; Distribution'!C1315+'Current Revenues &amp; Distribution'!E1315)*0.8</f>
        <v>236.02208000000002</v>
      </c>
      <c r="J1315" s="8">
        <f>(+'Current &amp; Proposed Revenues'!D1315*0.79+'Current &amp; Proposed Revenues'!F1315*2.14+'Current Revenues &amp; Distribution'!C1315+'Current Revenues &amp; Distribution'!E1315)*0.2</f>
        <v>59.005520000000004</v>
      </c>
      <c r="K1315" s="8">
        <f t="shared" si="84"/>
        <v>833.1028</v>
      </c>
    </row>
    <row r="1316" spans="1:11" outlineLevel="2" x14ac:dyDescent="0.25">
      <c r="A1316" s="1" t="s">
        <v>1101</v>
      </c>
      <c r="B1316" s="1" t="s">
        <v>1109</v>
      </c>
      <c r="C1316" s="8">
        <v>0</v>
      </c>
      <c r="D1316" s="8">
        <v>744.83969999999999</v>
      </c>
      <c r="E1316" s="8">
        <v>0</v>
      </c>
      <c r="F1316" s="8">
        <v>814.67039999999997</v>
      </c>
      <c r="G1316" s="8">
        <v>1559.5101</v>
      </c>
      <c r="H1316" s="8">
        <f>+'Current &amp; Proposed Revenues'!D1316*1.08+'Current &amp; Proposed Revenues'!F1316*8.54</f>
        <v>1081.606</v>
      </c>
      <c r="I1316" s="8">
        <f>(+'Current &amp; Proposed Revenues'!D1316*0.79+'Current &amp; Proposed Revenues'!F1316*2.14+'Current Revenues &amp; Distribution'!C1316+'Current Revenues &amp; Distribution'!E1316)*0.8</f>
        <v>382.32328000000001</v>
      </c>
      <c r="J1316" s="8">
        <f>(+'Current &amp; Proposed Revenues'!D1316*0.79+'Current &amp; Proposed Revenues'!F1316*2.14+'Current Revenues &amp; Distribution'!C1316+'Current Revenues &amp; Distribution'!E1316)*0.2</f>
        <v>95.580820000000003</v>
      </c>
      <c r="K1316" s="8">
        <f t="shared" si="84"/>
        <v>1559.5101</v>
      </c>
    </row>
    <row r="1317" spans="1:11" outlineLevel="2" x14ac:dyDescent="0.25">
      <c r="A1317" s="1" t="s">
        <v>1101</v>
      </c>
      <c r="B1317" s="1" t="s">
        <v>315</v>
      </c>
      <c r="C1317" s="8">
        <v>0</v>
      </c>
      <c r="D1317" s="8">
        <v>1023.8063000000001</v>
      </c>
      <c r="E1317" s="8">
        <v>0</v>
      </c>
      <c r="F1317" s="8">
        <v>448.56</v>
      </c>
      <c r="G1317" s="8">
        <v>1472.3663000000001</v>
      </c>
      <c r="H1317" s="8">
        <f>+'Current &amp; Proposed Revenues'!D1317*1.08+'Current &amp; Proposed Revenues'!F1317*8.54</f>
        <v>949.9692</v>
      </c>
      <c r="I1317" s="8">
        <f>(+'Current &amp; Proposed Revenues'!D1317*0.79+'Current &amp; Proposed Revenues'!F1317*2.14+'Current Revenues &amp; Distribution'!C1317+'Current Revenues &amp; Distribution'!E1317)*0.8</f>
        <v>417.91768000000002</v>
      </c>
      <c r="J1317" s="8">
        <f>(+'Current &amp; Proposed Revenues'!D1317*0.79+'Current &amp; Proposed Revenues'!F1317*2.14+'Current Revenues &amp; Distribution'!C1317+'Current Revenues &amp; Distribution'!E1317)*0.2</f>
        <v>104.47942</v>
      </c>
      <c r="K1317" s="8">
        <f t="shared" si="84"/>
        <v>1472.3663000000001</v>
      </c>
    </row>
    <row r="1318" spans="1:11" outlineLevel="2" x14ac:dyDescent="0.25">
      <c r="A1318" s="1" t="s">
        <v>1101</v>
      </c>
      <c r="B1318" s="1" t="s">
        <v>590</v>
      </c>
      <c r="C1318" s="8">
        <v>65.570000000000007</v>
      </c>
      <c r="D1318" s="8">
        <v>777.09720000000004</v>
      </c>
      <c r="E1318" s="8">
        <v>49.220000000000006</v>
      </c>
      <c r="F1318" s="8">
        <v>1377.72</v>
      </c>
      <c r="G1318" s="8">
        <v>2269.6072000000004</v>
      </c>
      <c r="H1318" s="8">
        <f>+'Current &amp; Proposed Revenues'!D1318*1.08+'Current &amp; Proposed Revenues'!F1318*8.54</f>
        <v>1550.4648</v>
      </c>
      <c r="I1318" s="8">
        <f>(+'Current &amp; Proposed Revenues'!D1318*0.79+'Current &amp; Proposed Revenues'!F1318*2.14+'Current Revenues &amp; Distribution'!C1318+'Current Revenues &amp; Distribution'!E1318)*0.8</f>
        <v>575.31392000000005</v>
      </c>
      <c r="J1318" s="8">
        <f>(+'Current &amp; Proposed Revenues'!D1318*0.79+'Current &amp; Proposed Revenues'!F1318*2.14+'Current Revenues &amp; Distribution'!C1318+'Current Revenues &amp; Distribution'!E1318)*0.2</f>
        <v>143.82848000000001</v>
      </c>
      <c r="K1318" s="8">
        <f t="shared" si="84"/>
        <v>2269.6072000000004</v>
      </c>
    </row>
    <row r="1319" spans="1:11" outlineLevel="2" x14ac:dyDescent="0.25">
      <c r="A1319" s="1" t="s">
        <v>1101</v>
      </c>
      <c r="B1319" s="1" t="s">
        <v>1110</v>
      </c>
      <c r="C1319" s="8">
        <v>0</v>
      </c>
      <c r="D1319" s="8">
        <v>984.48020000000008</v>
      </c>
      <c r="E1319" s="8">
        <v>0</v>
      </c>
      <c r="F1319" s="8">
        <v>459.24</v>
      </c>
      <c r="G1319" s="8">
        <v>1443.7202000000002</v>
      </c>
      <c r="H1319" s="8">
        <f>+'Current &amp; Proposed Revenues'!D1319*1.08+'Current &amp; Proposed Revenues'!F1319*8.54</f>
        <v>935.79680000000008</v>
      </c>
      <c r="I1319" s="8">
        <f>(+'Current &amp; Proposed Revenues'!D1319*0.79+'Current &amp; Proposed Revenues'!F1319*2.14+'Current Revenues &amp; Distribution'!C1319+'Current Revenues &amp; Distribution'!E1319)*0.8</f>
        <v>406.33872000000002</v>
      </c>
      <c r="J1319" s="8">
        <f>(+'Current &amp; Proposed Revenues'!D1319*0.79+'Current &amp; Proposed Revenues'!F1319*2.14+'Current Revenues &amp; Distribution'!C1319+'Current Revenues &amp; Distribution'!E1319)*0.2</f>
        <v>101.58468000000001</v>
      </c>
      <c r="K1319" s="8">
        <f t="shared" si="84"/>
        <v>1443.7202</v>
      </c>
    </row>
    <row r="1320" spans="1:11" outlineLevel="1" x14ac:dyDescent="0.25">
      <c r="A1320" s="23" t="s">
        <v>1207</v>
      </c>
      <c r="B1320" s="22"/>
      <c r="C1320" s="8">
        <f t="shared" ref="C1320:K1320" si="86">SUBTOTAL(9,C1307:C1319)</f>
        <v>140.42250000000001</v>
      </c>
      <c r="D1320" s="8">
        <f t="shared" si="86"/>
        <v>9523.7043000000012</v>
      </c>
      <c r="E1320" s="8">
        <f t="shared" si="86"/>
        <v>49.220000000000006</v>
      </c>
      <c r="F1320" s="8">
        <f t="shared" si="86"/>
        <v>6918.6108000000004</v>
      </c>
      <c r="G1320" s="8">
        <f t="shared" si="86"/>
        <v>16631.957600000002</v>
      </c>
      <c r="H1320" s="8">
        <f t="shared" si="86"/>
        <v>11032.6186</v>
      </c>
      <c r="I1320" s="8">
        <f t="shared" si="86"/>
        <v>4479.4712</v>
      </c>
      <c r="J1320" s="8">
        <f t="shared" si="86"/>
        <v>1119.8678</v>
      </c>
      <c r="K1320" s="8">
        <f t="shared" si="86"/>
        <v>16631.957600000002</v>
      </c>
    </row>
    <row r="1321" spans="1:11" outlineLevel="2" x14ac:dyDescent="0.25">
      <c r="A1321" s="1" t="s">
        <v>1111</v>
      </c>
      <c r="B1321" s="1" t="s">
        <v>1112</v>
      </c>
      <c r="C1321" s="8">
        <v>0</v>
      </c>
      <c r="D1321" s="8">
        <v>0</v>
      </c>
      <c r="E1321" s="8">
        <v>0</v>
      </c>
      <c r="F1321" s="8">
        <v>106.8</v>
      </c>
      <c r="G1321" s="8">
        <v>106.8</v>
      </c>
      <c r="H1321" s="8">
        <f>+'Current &amp; Proposed Revenues'!D1321*1.08+'Current &amp; Proposed Revenues'!F1321*8.54</f>
        <v>85.399999999999991</v>
      </c>
      <c r="I1321" s="8">
        <f>(+'Current &amp; Proposed Revenues'!D1321*0.79+'Current &amp; Proposed Revenues'!F1321*2.14+'Current Revenues &amp; Distribution'!C1321+'Current Revenues &amp; Distribution'!E1321)*0.8</f>
        <v>17.12</v>
      </c>
      <c r="J1321" s="8">
        <f>(+'Current &amp; Proposed Revenues'!D1321*0.79+'Current &amp; Proposed Revenues'!F1321*2.14+'Current Revenues &amp; Distribution'!C1321+'Current Revenues &amp; Distribution'!E1321)*0.2</f>
        <v>4.28</v>
      </c>
      <c r="K1321" s="8">
        <f t="shared" si="84"/>
        <v>106.8</v>
      </c>
    </row>
    <row r="1322" spans="1:11" outlineLevel="2" x14ac:dyDescent="0.25">
      <c r="A1322" s="1" t="s">
        <v>1111</v>
      </c>
      <c r="B1322" s="1" t="s">
        <v>1113</v>
      </c>
      <c r="C1322" s="8">
        <v>0</v>
      </c>
      <c r="D1322" s="8">
        <v>51.798999999999999</v>
      </c>
      <c r="E1322" s="8">
        <v>0</v>
      </c>
      <c r="F1322" s="8">
        <v>215.27676</v>
      </c>
      <c r="G1322" s="8">
        <v>267.07576</v>
      </c>
      <c r="H1322" s="8">
        <f>+'Current &amp; Proposed Revenues'!D1322*1.08+'Current &amp; Proposed Revenues'!F1322*8.54</f>
        <v>202.05677999999997</v>
      </c>
      <c r="I1322" s="8">
        <f>(+'Current &amp; Proposed Revenues'!D1322*0.79+'Current &amp; Proposed Revenues'!F1322*2.14+'Current Revenues &amp; Distribution'!C1322+'Current Revenues &amp; Distribution'!E1322)*0.8</f>
        <v>52.015184000000005</v>
      </c>
      <c r="J1322" s="8">
        <f>(+'Current &amp; Proposed Revenues'!D1322*0.79+'Current &amp; Proposed Revenues'!F1322*2.14+'Current Revenues &amp; Distribution'!C1322+'Current Revenues &amp; Distribution'!E1322)*0.2</f>
        <v>13.003796000000001</v>
      </c>
      <c r="K1322" s="8">
        <f t="shared" si="84"/>
        <v>267.07576</v>
      </c>
    </row>
    <row r="1323" spans="1:11" outlineLevel="2" x14ac:dyDescent="0.25">
      <c r="A1323" s="1" t="s">
        <v>1111</v>
      </c>
      <c r="B1323" s="1" t="s">
        <v>1114</v>
      </c>
      <c r="C1323" s="8">
        <v>0</v>
      </c>
      <c r="D1323" s="8">
        <v>84.15</v>
      </c>
      <c r="E1323" s="8">
        <v>0</v>
      </c>
      <c r="F1323" s="8">
        <v>0</v>
      </c>
      <c r="G1323" s="8">
        <v>84.15</v>
      </c>
      <c r="H1323" s="8">
        <f>+'Current &amp; Proposed Revenues'!D1323*1.08+'Current &amp; Proposed Revenues'!F1323*8.54</f>
        <v>48.6</v>
      </c>
      <c r="I1323" s="8">
        <f>(+'Current &amp; Proposed Revenues'!D1323*0.79+'Current &amp; Proposed Revenues'!F1323*2.14+'Current Revenues &amp; Distribution'!C1323+'Current Revenues &amp; Distribution'!E1323)*0.8</f>
        <v>28.440000000000005</v>
      </c>
      <c r="J1323" s="8">
        <f>(+'Current &amp; Proposed Revenues'!D1323*0.79+'Current &amp; Proposed Revenues'!F1323*2.14+'Current Revenues &amp; Distribution'!C1323+'Current Revenues &amp; Distribution'!E1323)*0.2</f>
        <v>7.1100000000000012</v>
      </c>
      <c r="K1323" s="8">
        <f t="shared" si="84"/>
        <v>84.15</v>
      </c>
    </row>
    <row r="1324" spans="1:11" outlineLevel="2" x14ac:dyDescent="0.25">
      <c r="A1324" s="1" t="s">
        <v>1111</v>
      </c>
      <c r="B1324" s="1" t="s">
        <v>1115</v>
      </c>
      <c r="C1324" s="8">
        <v>0</v>
      </c>
      <c r="D1324" s="8">
        <v>43.010000000000005</v>
      </c>
      <c r="E1324" s="8">
        <v>0</v>
      </c>
      <c r="F1324" s="8">
        <v>0</v>
      </c>
      <c r="G1324" s="8">
        <v>43.010000000000005</v>
      </c>
      <c r="H1324" s="8">
        <f>+'Current &amp; Proposed Revenues'!D1324*1.08+'Current &amp; Proposed Revenues'!F1324*8.54</f>
        <v>24.840000000000003</v>
      </c>
      <c r="I1324" s="8">
        <f>(+'Current &amp; Proposed Revenues'!D1324*0.79+'Current &amp; Proposed Revenues'!F1324*2.14+'Current Revenues &amp; Distribution'!C1324+'Current Revenues &amp; Distribution'!E1324)*0.8</f>
        <v>14.536000000000001</v>
      </c>
      <c r="J1324" s="8">
        <f>(+'Current &amp; Proposed Revenues'!D1324*0.79+'Current &amp; Proposed Revenues'!F1324*2.14+'Current Revenues &amp; Distribution'!C1324+'Current Revenues &amp; Distribution'!E1324)*0.2</f>
        <v>3.6340000000000003</v>
      </c>
      <c r="K1324" s="8">
        <f t="shared" si="84"/>
        <v>43.010000000000005</v>
      </c>
    </row>
    <row r="1325" spans="1:11" outlineLevel="2" x14ac:dyDescent="0.25">
      <c r="A1325" s="1" t="s">
        <v>1111</v>
      </c>
      <c r="B1325" s="1" t="s">
        <v>895</v>
      </c>
      <c r="C1325" s="8">
        <v>0</v>
      </c>
      <c r="D1325" s="8">
        <v>259.93</v>
      </c>
      <c r="E1325" s="8">
        <v>0</v>
      </c>
      <c r="F1325" s="8">
        <v>0</v>
      </c>
      <c r="G1325" s="8">
        <v>259.93</v>
      </c>
      <c r="H1325" s="8">
        <f>+'Current &amp; Proposed Revenues'!D1325*1.08+'Current &amp; Proposed Revenues'!F1325*8.54</f>
        <v>150.12</v>
      </c>
      <c r="I1325" s="8">
        <f>(+'Current &amp; Proposed Revenues'!D1325*0.79+'Current &amp; Proposed Revenues'!F1325*2.14+'Current Revenues &amp; Distribution'!C1325+'Current Revenues &amp; Distribution'!E1325)*0.8</f>
        <v>87.848000000000013</v>
      </c>
      <c r="J1325" s="8">
        <f>(+'Current &amp; Proposed Revenues'!D1325*0.79+'Current &amp; Proposed Revenues'!F1325*2.14+'Current Revenues &amp; Distribution'!C1325+'Current Revenues &amp; Distribution'!E1325)*0.2</f>
        <v>21.962000000000003</v>
      </c>
      <c r="K1325" s="8">
        <f t="shared" si="84"/>
        <v>259.93</v>
      </c>
    </row>
    <row r="1326" spans="1:11" outlineLevel="2" x14ac:dyDescent="0.25">
      <c r="A1326" s="1" t="s">
        <v>1111</v>
      </c>
      <c r="B1326" s="1" t="s">
        <v>1116</v>
      </c>
      <c r="C1326" s="8">
        <v>0</v>
      </c>
      <c r="D1326" s="8">
        <v>476.56015000000002</v>
      </c>
      <c r="E1326" s="8">
        <v>0</v>
      </c>
      <c r="F1326" s="8">
        <v>0</v>
      </c>
      <c r="G1326" s="8">
        <v>476.56015000000002</v>
      </c>
      <c r="H1326" s="8">
        <f>+'Current &amp; Proposed Revenues'!D1326*1.08+'Current &amp; Proposed Revenues'!F1326*8.54</f>
        <v>275.23259999999999</v>
      </c>
      <c r="I1326" s="8">
        <f>(+'Current &amp; Proposed Revenues'!D1326*0.79+'Current &amp; Proposed Revenues'!F1326*2.14+'Current Revenues &amp; Distribution'!C1326+'Current Revenues &amp; Distribution'!E1326)*0.8</f>
        <v>161.06204000000002</v>
      </c>
      <c r="J1326" s="8">
        <f>(+'Current &amp; Proposed Revenues'!D1326*0.79+'Current &amp; Proposed Revenues'!F1326*2.14+'Current Revenues &amp; Distribution'!C1326+'Current Revenues &amp; Distribution'!E1326)*0.2</f>
        <v>40.265510000000006</v>
      </c>
      <c r="K1326" s="8">
        <f t="shared" si="84"/>
        <v>476.56015000000002</v>
      </c>
    </row>
    <row r="1327" spans="1:11" outlineLevel="2" x14ac:dyDescent="0.25">
      <c r="A1327" s="1" t="s">
        <v>1111</v>
      </c>
      <c r="B1327" s="1" t="s">
        <v>541</v>
      </c>
      <c r="C1327" s="8">
        <v>0</v>
      </c>
      <c r="D1327" s="8">
        <v>222.53</v>
      </c>
      <c r="E1327" s="8">
        <v>0</v>
      </c>
      <c r="F1327" s="8">
        <v>683.52</v>
      </c>
      <c r="G1327" s="8">
        <v>906.05</v>
      </c>
      <c r="H1327" s="8">
        <f>+'Current &amp; Proposed Revenues'!D1327*1.08+'Current &amp; Proposed Revenues'!F1327*8.54</f>
        <v>675.07999999999993</v>
      </c>
      <c r="I1327" s="8">
        <f>(+'Current &amp; Proposed Revenues'!D1327*0.79+'Current &amp; Proposed Revenues'!F1327*2.14+'Current Revenues &amp; Distribution'!C1327+'Current Revenues &amp; Distribution'!E1327)*0.8</f>
        <v>184.77600000000004</v>
      </c>
      <c r="J1327" s="8">
        <f>(+'Current &amp; Proposed Revenues'!D1327*0.79+'Current &amp; Proposed Revenues'!F1327*2.14+'Current Revenues &amp; Distribution'!C1327+'Current Revenues &amp; Distribution'!E1327)*0.2</f>
        <v>46.19400000000001</v>
      </c>
      <c r="K1327" s="8">
        <f t="shared" si="84"/>
        <v>906.05</v>
      </c>
    </row>
    <row r="1328" spans="1:11" outlineLevel="2" x14ac:dyDescent="0.25">
      <c r="A1328" s="1" t="s">
        <v>1111</v>
      </c>
      <c r="B1328" s="1" t="s">
        <v>1117</v>
      </c>
      <c r="C1328" s="8">
        <v>32.39</v>
      </c>
      <c r="D1328" s="8">
        <v>123.42</v>
      </c>
      <c r="E1328" s="8">
        <v>0</v>
      </c>
      <c r="F1328" s="8">
        <v>0</v>
      </c>
      <c r="G1328" s="8">
        <v>155.81</v>
      </c>
      <c r="H1328" s="8">
        <f>+'Current &amp; Proposed Revenues'!D1328*1.08+'Current &amp; Proposed Revenues'!F1328*8.54</f>
        <v>71.28</v>
      </c>
      <c r="I1328" s="8">
        <f>(+'Current &amp; Proposed Revenues'!D1328*0.79+'Current &amp; Proposed Revenues'!F1328*2.14+'Current Revenues &amp; Distribution'!C1328+'Current Revenues &amp; Distribution'!E1328)*0.8</f>
        <v>67.624000000000009</v>
      </c>
      <c r="J1328" s="8">
        <f>(+'Current &amp; Proposed Revenues'!D1328*0.79+'Current &amp; Proposed Revenues'!F1328*2.14+'Current Revenues &amp; Distribution'!C1328+'Current Revenues &amp; Distribution'!E1328)*0.2</f>
        <v>16.906000000000002</v>
      </c>
      <c r="K1328" s="8">
        <f t="shared" si="84"/>
        <v>155.81</v>
      </c>
    </row>
    <row r="1329" spans="1:11" outlineLevel="2" x14ac:dyDescent="0.25">
      <c r="A1329" s="1" t="s">
        <v>1111</v>
      </c>
      <c r="B1329" s="1" t="s">
        <v>1118</v>
      </c>
      <c r="C1329" s="8">
        <v>0</v>
      </c>
      <c r="D1329" s="8">
        <v>230.77670000000001</v>
      </c>
      <c r="E1329" s="8">
        <v>0</v>
      </c>
      <c r="F1329" s="8">
        <v>1187.8296</v>
      </c>
      <c r="G1329" s="8">
        <v>1418.6062999999999</v>
      </c>
      <c r="H1329" s="8">
        <f>+'Current &amp; Proposed Revenues'!D1329*1.08+'Current &amp; Proposed Revenues'!F1329*8.54</f>
        <v>1083.1016</v>
      </c>
      <c r="I1329" s="8">
        <f>(+'Current &amp; Proposed Revenues'!D1329*0.79+'Current &amp; Proposed Revenues'!F1329*2.14+'Current Revenues &amp; Distribution'!C1329+'Current Revenues &amp; Distribution'!E1329)*0.8</f>
        <v>268.40376000000003</v>
      </c>
      <c r="J1329" s="8">
        <f>(+'Current &amp; Proposed Revenues'!D1329*0.79+'Current &amp; Proposed Revenues'!F1329*2.14+'Current Revenues &amp; Distribution'!C1329+'Current Revenues &amp; Distribution'!E1329)*0.2</f>
        <v>67.100940000000008</v>
      </c>
      <c r="K1329" s="8">
        <f t="shared" si="84"/>
        <v>1418.6063000000001</v>
      </c>
    </row>
    <row r="1330" spans="1:11" outlineLevel="2" x14ac:dyDescent="0.25">
      <c r="A1330" s="1" t="s">
        <v>1111</v>
      </c>
      <c r="B1330" s="1" t="s">
        <v>1119</v>
      </c>
      <c r="C1330" s="8">
        <v>0</v>
      </c>
      <c r="D1330" s="8">
        <v>18.700000000000003</v>
      </c>
      <c r="E1330" s="8">
        <v>0</v>
      </c>
      <c r="F1330" s="8">
        <v>0</v>
      </c>
      <c r="G1330" s="8">
        <v>18.700000000000003</v>
      </c>
      <c r="H1330" s="8">
        <f>+'Current &amp; Proposed Revenues'!D1330*1.08+'Current &amp; Proposed Revenues'!F1330*8.54</f>
        <v>10.8</v>
      </c>
      <c r="I1330" s="8">
        <f>(+'Current &amp; Proposed Revenues'!D1330*0.79+'Current &amp; Proposed Revenues'!F1330*2.14+'Current Revenues &amp; Distribution'!C1330+'Current Revenues &amp; Distribution'!E1330)*0.8</f>
        <v>6.32</v>
      </c>
      <c r="J1330" s="8">
        <f>(+'Current &amp; Proposed Revenues'!D1330*0.79+'Current &amp; Proposed Revenues'!F1330*2.14+'Current Revenues &amp; Distribution'!C1330+'Current Revenues &amp; Distribution'!E1330)*0.2</f>
        <v>1.58</v>
      </c>
      <c r="K1330" s="8">
        <f t="shared" si="84"/>
        <v>18.700000000000003</v>
      </c>
    </row>
    <row r="1331" spans="1:11" outlineLevel="2" x14ac:dyDescent="0.25">
      <c r="A1331" s="1" t="s">
        <v>1111</v>
      </c>
      <c r="B1331" s="1" t="s">
        <v>1120</v>
      </c>
      <c r="C1331" s="8">
        <v>0</v>
      </c>
      <c r="D1331" s="8">
        <v>536.69000000000005</v>
      </c>
      <c r="E1331" s="8">
        <v>0</v>
      </c>
      <c r="F1331" s="8">
        <v>0</v>
      </c>
      <c r="G1331" s="8">
        <v>536.69000000000005</v>
      </c>
      <c r="H1331" s="8">
        <f>+'Current &amp; Proposed Revenues'!D1331*1.08+'Current &amp; Proposed Revenues'!F1331*8.54</f>
        <v>309.96000000000004</v>
      </c>
      <c r="I1331" s="8">
        <f>(+'Current &amp; Proposed Revenues'!D1331*0.79+'Current &amp; Proposed Revenues'!F1331*2.14+'Current Revenues &amp; Distribution'!C1331+'Current Revenues &amp; Distribution'!E1331)*0.8</f>
        <v>181.38400000000001</v>
      </c>
      <c r="J1331" s="8">
        <f>(+'Current &amp; Proposed Revenues'!D1331*0.79+'Current &amp; Proposed Revenues'!F1331*2.14+'Current Revenues &amp; Distribution'!C1331+'Current Revenues &amp; Distribution'!E1331)*0.2</f>
        <v>45.346000000000004</v>
      </c>
      <c r="K1331" s="8">
        <f t="shared" si="84"/>
        <v>536.69000000000005</v>
      </c>
    </row>
    <row r="1332" spans="1:11" outlineLevel="2" x14ac:dyDescent="0.25">
      <c r="A1332" s="1" t="s">
        <v>1111</v>
      </c>
      <c r="B1332" s="1" t="s">
        <v>1121</v>
      </c>
      <c r="C1332" s="8">
        <v>0</v>
      </c>
      <c r="D1332" s="8">
        <v>0</v>
      </c>
      <c r="E1332" s="8">
        <v>0</v>
      </c>
      <c r="F1332" s="8">
        <v>106.8</v>
      </c>
      <c r="G1332" s="8">
        <v>106.8</v>
      </c>
      <c r="H1332" s="8">
        <f>+'Current &amp; Proposed Revenues'!D1332*1.08+'Current &amp; Proposed Revenues'!F1332*8.54</f>
        <v>85.399999999999991</v>
      </c>
      <c r="I1332" s="8">
        <f>(+'Current &amp; Proposed Revenues'!D1332*0.79+'Current &amp; Proposed Revenues'!F1332*2.14+'Current Revenues &amp; Distribution'!C1332+'Current Revenues &amp; Distribution'!E1332)*0.8</f>
        <v>17.12</v>
      </c>
      <c r="J1332" s="8">
        <f>(+'Current &amp; Proposed Revenues'!D1332*0.79+'Current &amp; Proposed Revenues'!F1332*2.14+'Current Revenues &amp; Distribution'!C1332+'Current Revenues &amp; Distribution'!E1332)*0.2</f>
        <v>4.28</v>
      </c>
      <c r="K1332" s="8">
        <f t="shared" si="84"/>
        <v>106.8</v>
      </c>
    </row>
    <row r="1333" spans="1:11" outlineLevel="2" x14ac:dyDescent="0.25">
      <c r="A1333" s="1" t="s">
        <v>1111</v>
      </c>
      <c r="B1333" s="1" t="s">
        <v>1122</v>
      </c>
      <c r="C1333" s="8">
        <v>0</v>
      </c>
      <c r="D1333" s="8">
        <v>100.98</v>
      </c>
      <c r="E1333" s="8">
        <v>0</v>
      </c>
      <c r="F1333" s="8">
        <v>0</v>
      </c>
      <c r="G1333" s="8">
        <v>100.98</v>
      </c>
      <c r="H1333" s="8">
        <f>+'Current &amp; Proposed Revenues'!D1333*1.08+'Current &amp; Proposed Revenues'!F1333*8.54</f>
        <v>58.320000000000007</v>
      </c>
      <c r="I1333" s="8">
        <f>(+'Current &amp; Proposed Revenues'!D1333*0.79+'Current &amp; Proposed Revenues'!F1333*2.14+'Current Revenues &amp; Distribution'!C1333+'Current Revenues &amp; Distribution'!E1333)*0.8</f>
        <v>34.128000000000007</v>
      </c>
      <c r="J1333" s="8">
        <f>(+'Current &amp; Proposed Revenues'!D1333*0.79+'Current &amp; Proposed Revenues'!F1333*2.14+'Current Revenues &amp; Distribution'!C1333+'Current Revenues &amp; Distribution'!E1333)*0.2</f>
        <v>8.5320000000000018</v>
      </c>
      <c r="K1333" s="8">
        <f t="shared" si="84"/>
        <v>100.98</v>
      </c>
    </row>
    <row r="1334" spans="1:11" outlineLevel="2" x14ac:dyDescent="0.25">
      <c r="A1334" s="1" t="s">
        <v>1111</v>
      </c>
      <c r="B1334" s="1" t="s">
        <v>1123</v>
      </c>
      <c r="C1334" s="8">
        <v>0</v>
      </c>
      <c r="D1334" s="8">
        <v>80.410000000000011</v>
      </c>
      <c r="E1334" s="8">
        <v>0</v>
      </c>
      <c r="F1334" s="8">
        <v>0</v>
      </c>
      <c r="G1334" s="8">
        <v>80.410000000000011</v>
      </c>
      <c r="H1334" s="8">
        <f>+'Current &amp; Proposed Revenues'!D1334*1.08+'Current &amp; Proposed Revenues'!F1334*8.54</f>
        <v>46.440000000000005</v>
      </c>
      <c r="I1334" s="8">
        <f>(+'Current &amp; Proposed Revenues'!D1334*0.79+'Current &amp; Proposed Revenues'!F1334*2.14+'Current Revenues &amp; Distribution'!C1334+'Current Revenues &amp; Distribution'!E1334)*0.8</f>
        <v>27.176000000000002</v>
      </c>
      <c r="J1334" s="8">
        <f>(+'Current &amp; Proposed Revenues'!D1334*0.79+'Current &amp; Proposed Revenues'!F1334*2.14+'Current Revenues &amp; Distribution'!C1334+'Current Revenues &amp; Distribution'!E1334)*0.2</f>
        <v>6.7940000000000005</v>
      </c>
      <c r="K1334" s="8">
        <f t="shared" si="84"/>
        <v>80.410000000000011</v>
      </c>
    </row>
    <row r="1335" spans="1:11" outlineLevel="2" x14ac:dyDescent="0.25">
      <c r="A1335" s="1" t="s">
        <v>1111</v>
      </c>
      <c r="B1335" s="1" t="s">
        <v>1124</v>
      </c>
      <c r="C1335" s="8">
        <v>0</v>
      </c>
      <c r="D1335" s="8">
        <v>754.26450000000011</v>
      </c>
      <c r="E1335" s="8">
        <v>0</v>
      </c>
      <c r="F1335" s="8">
        <v>587.4</v>
      </c>
      <c r="G1335" s="8">
        <v>1341.6645000000001</v>
      </c>
      <c r="H1335" s="8">
        <f>+'Current &amp; Proposed Revenues'!D1335*1.08+'Current &amp; Proposed Revenues'!F1335*8.54</f>
        <v>905.31799999999998</v>
      </c>
      <c r="I1335" s="8">
        <f>(+'Current &amp; Proposed Revenues'!D1335*0.79+'Current &amp; Proposed Revenues'!F1335*2.14+'Current Revenues &amp; Distribution'!C1335+'Current Revenues &amp; Distribution'!E1335)*0.8</f>
        <v>349.07720000000006</v>
      </c>
      <c r="J1335" s="8">
        <f>(+'Current &amp; Proposed Revenues'!D1335*0.79+'Current &amp; Proposed Revenues'!F1335*2.14+'Current Revenues &amp; Distribution'!C1335+'Current Revenues &amp; Distribution'!E1335)*0.2</f>
        <v>87.269300000000015</v>
      </c>
      <c r="K1335" s="8">
        <f t="shared" si="84"/>
        <v>1341.6644999999999</v>
      </c>
    </row>
    <row r="1336" spans="1:11" outlineLevel="2" x14ac:dyDescent="0.25">
      <c r="A1336" s="1" t="s">
        <v>1111</v>
      </c>
      <c r="B1336" s="1" t="s">
        <v>1125</v>
      </c>
      <c r="C1336" s="8">
        <v>0</v>
      </c>
      <c r="D1336" s="8">
        <v>0</v>
      </c>
      <c r="E1336" s="8">
        <v>0</v>
      </c>
      <c r="F1336" s="8">
        <v>126.8784</v>
      </c>
      <c r="G1336" s="8">
        <v>126.8784</v>
      </c>
      <c r="H1336" s="8">
        <f>+'Current &amp; Proposed Revenues'!D1336*1.08+'Current &amp; Proposed Revenues'!F1336*8.54</f>
        <v>101.45519999999999</v>
      </c>
      <c r="I1336" s="8">
        <f>(+'Current &amp; Proposed Revenues'!D1336*0.79+'Current &amp; Proposed Revenues'!F1336*2.14+'Current Revenues &amp; Distribution'!C1336+'Current Revenues &amp; Distribution'!E1336)*0.8</f>
        <v>20.338560000000005</v>
      </c>
      <c r="J1336" s="8">
        <f>(+'Current &amp; Proposed Revenues'!D1336*0.79+'Current &amp; Proposed Revenues'!F1336*2.14+'Current Revenues &amp; Distribution'!C1336+'Current Revenues &amp; Distribution'!E1336)*0.2</f>
        <v>5.0846400000000012</v>
      </c>
      <c r="K1336" s="8">
        <f t="shared" si="84"/>
        <v>126.8784</v>
      </c>
    </row>
    <row r="1337" spans="1:11" outlineLevel="2" x14ac:dyDescent="0.25">
      <c r="A1337" s="1" t="s">
        <v>1111</v>
      </c>
      <c r="B1337" s="1" t="s">
        <v>1126</v>
      </c>
      <c r="C1337" s="8">
        <v>0</v>
      </c>
      <c r="D1337" s="8">
        <v>467.5</v>
      </c>
      <c r="E1337" s="8">
        <v>0</v>
      </c>
      <c r="F1337" s="8">
        <v>0</v>
      </c>
      <c r="G1337" s="8">
        <v>467.5</v>
      </c>
      <c r="H1337" s="8">
        <f>+'Current &amp; Proposed Revenues'!D1337*1.08+'Current &amp; Proposed Revenues'!F1337*8.54</f>
        <v>270</v>
      </c>
      <c r="I1337" s="8">
        <f>(+'Current &amp; Proposed Revenues'!D1337*0.79+'Current &amp; Proposed Revenues'!F1337*2.14+'Current Revenues &amp; Distribution'!C1337+'Current Revenues &amp; Distribution'!E1337)*0.8</f>
        <v>158</v>
      </c>
      <c r="J1337" s="8">
        <f>(+'Current &amp; Proposed Revenues'!D1337*0.79+'Current &amp; Proposed Revenues'!F1337*2.14+'Current Revenues &amp; Distribution'!C1337+'Current Revenues &amp; Distribution'!E1337)*0.2</f>
        <v>39.5</v>
      </c>
      <c r="K1337" s="8">
        <f t="shared" si="84"/>
        <v>467.5</v>
      </c>
    </row>
    <row r="1338" spans="1:11" outlineLevel="2" x14ac:dyDescent="0.25">
      <c r="A1338" s="1" t="s">
        <v>1111</v>
      </c>
      <c r="B1338" s="1" t="s">
        <v>1127</v>
      </c>
      <c r="C1338" s="8">
        <v>0</v>
      </c>
      <c r="D1338" s="8">
        <v>140.25</v>
      </c>
      <c r="E1338" s="8">
        <v>0</v>
      </c>
      <c r="F1338" s="8">
        <v>704.88</v>
      </c>
      <c r="G1338" s="8">
        <v>845.13</v>
      </c>
      <c r="H1338" s="8">
        <f>+'Current &amp; Proposed Revenues'!D1338*1.08+'Current &amp; Proposed Revenues'!F1338*8.54</f>
        <v>644.64</v>
      </c>
      <c r="I1338" s="8">
        <f>(+'Current &amp; Proposed Revenues'!D1338*0.79+'Current &amp; Proposed Revenues'!F1338*2.14+'Current Revenues &amp; Distribution'!C1338+'Current Revenues &amp; Distribution'!E1338)*0.8</f>
        <v>160.39200000000002</v>
      </c>
      <c r="J1338" s="8">
        <f>(+'Current &amp; Proposed Revenues'!D1338*0.79+'Current &amp; Proposed Revenues'!F1338*2.14+'Current Revenues &amp; Distribution'!C1338+'Current Revenues &amp; Distribution'!E1338)*0.2</f>
        <v>40.098000000000006</v>
      </c>
      <c r="K1338" s="8">
        <f t="shared" si="84"/>
        <v>845.13</v>
      </c>
    </row>
    <row r="1339" spans="1:11" outlineLevel="2" x14ac:dyDescent="0.25">
      <c r="A1339" s="1" t="s">
        <v>1111</v>
      </c>
      <c r="B1339" s="1" t="s">
        <v>1128</v>
      </c>
      <c r="C1339" s="8">
        <v>0</v>
      </c>
      <c r="D1339" s="8">
        <v>119.68</v>
      </c>
      <c r="E1339" s="8">
        <v>0</v>
      </c>
      <c r="F1339" s="8">
        <v>0</v>
      </c>
      <c r="G1339" s="8">
        <v>119.68</v>
      </c>
      <c r="H1339" s="8">
        <f>+'Current &amp; Proposed Revenues'!D1339*1.08+'Current &amp; Proposed Revenues'!F1339*8.54</f>
        <v>69.12</v>
      </c>
      <c r="I1339" s="8">
        <f>(+'Current &amp; Proposed Revenues'!D1339*0.79+'Current &amp; Proposed Revenues'!F1339*2.14+'Current Revenues &amp; Distribution'!C1339+'Current Revenues &amp; Distribution'!E1339)*0.8</f>
        <v>40.448000000000008</v>
      </c>
      <c r="J1339" s="8">
        <f>(+'Current &amp; Proposed Revenues'!D1339*0.79+'Current &amp; Proposed Revenues'!F1339*2.14+'Current Revenues &amp; Distribution'!C1339+'Current Revenues &amp; Distribution'!E1339)*0.2</f>
        <v>10.112000000000002</v>
      </c>
      <c r="K1339" s="8">
        <f t="shared" si="84"/>
        <v>119.68</v>
      </c>
    </row>
    <row r="1340" spans="1:11" outlineLevel="1" x14ac:dyDescent="0.25">
      <c r="A1340" s="23" t="s">
        <v>1206</v>
      </c>
      <c r="B1340" s="22"/>
      <c r="C1340" s="8">
        <f t="shared" ref="C1340:K1340" si="87">SUBTOTAL(9,C1321:C1339)</f>
        <v>32.39</v>
      </c>
      <c r="D1340" s="8">
        <f t="shared" si="87"/>
        <v>3710.6503499999999</v>
      </c>
      <c r="E1340" s="8">
        <f t="shared" si="87"/>
        <v>0</v>
      </c>
      <c r="F1340" s="8">
        <f t="shared" si="87"/>
        <v>3719.3847600000004</v>
      </c>
      <c r="G1340" s="8">
        <f t="shared" si="87"/>
        <v>7462.4251099999992</v>
      </c>
      <c r="H1340" s="8">
        <f t="shared" si="87"/>
        <v>5117.1641800000007</v>
      </c>
      <c r="I1340" s="8">
        <f t="shared" si="87"/>
        <v>1876.2087440000003</v>
      </c>
      <c r="J1340" s="8">
        <f t="shared" si="87"/>
        <v>469.05218600000006</v>
      </c>
      <c r="K1340" s="8">
        <f t="shared" si="87"/>
        <v>7462.4251099999992</v>
      </c>
    </row>
    <row r="1341" spans="1:11" outlineLevel="2" x14ac:dyDescent="0.25">
      <c r="A1341" s="1" t="s">
        <v>1129</v>
      </c>
      <c r="B1341" s="1" t="s">
        <v>962</v>
      </c>
      <c r="C1341" s="8">
        <v>30.020000000000003</v>
      </c>
      <c r="D1341" s="8">
        <v>2053.2600000000002</v>
      </c>
      <c r="E1341" s="8">
        <v>0</v>
      </c>
      <c r="F1341" s="8">
        <v>13671.0942</v>
      </c>
      <c r="G1341" s="8">
        <v>15754.3742</v>
      </c>
      <c r="H1341" s="8">
        <f>+'Current &amp; Proposed Revenues'!D1341*1.08+'Current &amp; Proposed Revenues'!F1341*8.54</f>
        <v>12117.595099999999</v>
      </c>
      <c r="I1341" s="8">
        <f>(+'Current &amp; Proposed Revenues'!D1341*0.79+'Current &amp; Proposed Revenues'!F1341*2.14+'Current Revenues &amp; Distribution'!C1341+'Current Revenues &amp; Distribution'!E1341)*0.8</f>
        <v>2909.4232800000004</v>
      </c>
      <c r="J1341" s="8">
        <f>(+'Current &amp; Proposed Revenues'!D1341*0.79+'Current &amp; Proposed Revenues'!F1341*2.14+'Current Revenues &amp; Distribution'!C1341+'Current Revenues &amp; Distribution'!E1341)*0.2</f>
        <v>727.35582000000011</v>
      </c>
      <c r="K1341" s="8">
        <f t="shared" si="84"/>
        <v>15754.3742</v>
      </c>
    </row>
    <row r="1342" spans="1:11" outlineLevel="2" x14ac:dyDescent="0.25">
      <c r="A1342" s="1" t="s">
        <v>1129</v>
      </c>
      <c r="B1342" s="1" t="s">
        <v>1130</v>
      </c>
      <c r="C1342" s="8">
        <v>0</v>
      </c>
      <c r="D1342" s="8">
        <v>61.822200000000009</v>
      </c>
      <c r="E1342" s="8">
        <v>0</v>
      </c>
      <c r="F1342" s="8">
        <v>0</v>
      </c>
      <c r="G1342" s="8">
        <v>61.822200000000009</v>
      </c>
      <c r="H1342" s="8">
        <f>+'Current &amp; Proposed Revenues'!D1342*1.08+'Current &amp; Proposed Revenues'!F1342*8.54</f>
        <v>35.704800000000006</v>
      </c>
      <c r="I1342" s="8">
        <f>(+'Current &amp; Proposed Revenues'!D1342*0.79+'Current &amp; Proposed Revenues'!F1342*2.14+'Current Revenues &amp; Distribution'!C1342+'Current Revenues &amp; Distribution'!E1342)*0.8</f>
        <v>20.893920000000005</v>
      </c>
      <c r="J1342" s="8">
        <f>(+'Current &amp; Proposed Revenues'!D1342*0.79+'Current &amp; Proposed Revenues'!F1342*2.14+'Current Revenues &amp; Distribution'!C1342+'Current Revenues &amp; Distribution'!E1342)*0.2</f>
        <v>5.2234800000000012</v>
      </c>
      <c r="K1342" s="8">
        <f t="shared" si="84"/>
        <v>61.822200000000016</v>
      </c>
    </row>
    <row r="1343" spans="1:11" outlineLevel="2" x14ac:dyDescent="0.25">
      <c r="A1343" s="1" t="s">
        <v>1129</v>
      </c>
      <c r="B1343" s="1" t="s">
        <v>218</v>
      </c>
      <c r="C1343" s="8">
        <v>15.8</v>
      </c>
      <c r="D1343" s="8">
        <v>3039.4793000000004</v>
      </c>
      <c r="E1343" s="8">
        <v>0</v>
      </c>
      <c r="F1343" s="8">
        <v>2568.0059999999999</v>
      </c>
      <c r="G1343" s="8">
        <v>5623.2853000000005</v>
      </c>
      <c r="H1343" s="8">
        <f>+'Current &amp; Proposed Revenues'!D1343*1.08+'Current &amp; Proposed Revenues'!F1343*8.54</f>
        <v>3808.8642</v>
      </c>
      <c r="I1343" s="8">
        <f>(+'Current &amp; Proposed Revenues'!D1343*0.79+'Current &amp; Proposed Revenues'!F1343*2.14+'Current Revenues &amp; Distribution'!C1343+'Current Revenues &amp; Distribution'!E1343)*0.8</f>
        <v>1451.5368800000003</v>
      </c>
      <c r="J1343" s="8">
        <f>(+'Current &amp; Proposed Revenues'!D1343*0.79+'Current &amp; Proposed Revenues'!F1343*2.14+'Current Revenues &amp; Distribution'!C1343+'Current Revenues &amp; Distribution'!E1343)*0.2</f>
        <v>362.88422000000008</v>
      </c>
      <c r="K1343" s="8">
        <f t="shared" si="84"/>
        <v>5623.2853000000005</v>
      </c>
    </row>
    <row r="1344" spans="1:11" outlineLevel="2" x14ac:dyDescent="0.25">
      <c r="A1344" s="1" t="s">
        <v>1129</v>
      </c>
      <c r="B1344" s="1" t="s">
        <v>1131</v>
      </c>
      <c r="C1344" s="8">
        <v>0</v>
      </c>
      <c r="D1344" s="8">
        <v>0</v>
      </c>
      <c r="E1344" s="8">
        <v>0</v>
      </c>
      <c r="F1344" s="8">
        <v>381.38279999999997</v>
      </c>
      <c r="G1344" s="8">
        <v>381.38279999999997</v>
      </c>
      <c r="H1344" s="8">
        <f>+'Current &amp; Proposed Revenues'!D1344*1.08+'Current &amp; Proposed Revenues'!F1344*8.54</f>
        <v>304.96339999999998</v>
      </c>
      <c r="I1344" s="8">
        <f>(+'Current &amp; Proposed Revenues'!D1344*0.79+'Current &amp; Proposed Revenues'!F1344*2.14+'Current Revenues &amp; Distribution'!C1344+'Current Revenues &amp; Distribution'!E1344)*0.8</f>
        <v>61.135520000000014</v>
      </c>
      <c r="J1344" s="8">
        <f>(+'Current &amp; Proposed Revenues'!D1344*0.79+'Current &amp; Proposed Revenues'!F1344*2.14+'Current Revenues &amp; Distribution'!C1344+'Current Revenues &amp; Distribution'!E1344)*0.2</f>
        <v>15.283880000000003</v>
      </c>
      <c r="K1344" s="8">
        <f t="shared" si="84"/>
        <v>381.38280000000003</v>
      </c>
    </row>
    <row r="1345" spans="1:11" outlineLevel="2" x14ac:dyDescent="0.25">
      <c r="A1345" s="1" t="s">
        <v>1129</v>
      </c>
      <c r="B1345" s="1" t="s">
        <v>894</v>
      </c>
      <c r="C1345" s="8">
        <v>0</v>
      </c>
      <c r="D1345" s="8">
        <v>5734.2614999999996</v>
      </c>
      <c r="E1345" s="8">
        <v>0</v>
      </c>
      <c r="F1345" s="8">
        <v>8714.1323999999986</v>
      </c>
      <c r="G1345" s="8">
        <v>14448.393899999999</v>
      </c>
      <c r="H1345" s="8">
        <f>+'Current &amp; Proposed Revenues'!D1345*1.08+'Current &amp; Proposed Revenues'!F1345*8.54</f>
        <v>10279.808199999999</v>
      </c>
      <c r="I1345" s="8">
        <f>(+'Current &amp; Proposed Revenues'!D1345*0.79+'Current &amp; Proposed Revenues'!F1345*2.14+'Current Revenues &amp; Distribution'!C1345+'Current Revenues &amp; Distribution'!E1345)*0.8</f>
        <v>3334.8685599999999</v>
      </c>
      <c r="J1345" s="8">
        <f>(+'Current &amp; Proposed Revenues'!D1345*0.79+'Current &amp; Proposed Revenues'!F1345*2.14+'Current Revenues &amp; Distribution'!C1345+'Current Revenues &amp; Distribution'!E1345)*0.2</f>
        <v>833.71713999999997</v>
      </c>
      <c r="K1345" s="8">
        <f t="shared" si="84"/>
        <v>14448.393899999999</v>
      </c>
    </row>
    <row r="1346" spans="1:11" outlineLevel="2" x14ac:dyDescent="0.25">
      <c r="A1346" s="1" t="s">
        <v>1129</v>
      </c>
      <c r="B1346" s="1" t="s">
        <v>1132</v>
      </c>
      <c r="C1346" s="8">
        <v>31.6</v>
      </c>
      <c r="D1346" s="8">
        <v>4064.0710000000004</v>
      </c>
      <c r="E1346" s="8">
        <v>0</v>
      </c>
      <c r="F1346" s="8">
        <v>4648.0427999999993</v>
      </c>
      <c r="G1346" s="8">
        <v>8743.7137999999995</v>
      </c>
      <c r="H1346" s="8">
        <f>+'Current &amp; Proposed Revenues'!D1346*1.08+'Current &amp; Proposed Revenues'!F1346*8.54</f>
        <v>6063.8573999999999</v>
      </c>
      <c r="I1346" s="8">
        <f>(+'Current &amp; Proposed Revenues'!D1346*0.79+'Current &amp; Proposed Revenues'!F1346*2.14+'Current Revenues &amp; Distribution'!C1346+'Current Revenues &amp; Distribution'!E1346)*0.8</f>
        <v>2143.8851200000004</v>
      </c>
      <c r="J1346" s="8">
        <f>(+'Current &amp; Proposed Revenues'!D1346*0.79+'Current &amp; Proposed Revenues'!F1346*2.14+'Current Revenues &amp; Distribution'!C1346+'Current Revenues &amp; Distribution'!E1346)*0.2</f>
        <v>535.97128000000009</v>
      </c>
      <c r="K1346" s="8">
        <f t="shared" si="84"/>
        <v>8743.7137999999995</v>
      </c>
    </row>
    <row r="1347" spans="1:11" outlineLevel="2" x14ac:dyDescent="0.25">
      <c r="A1347" s="1" t="s">
        <v>1129</v>
      </c>
      <c r="B1347" s="1" t="s">
        <v>1133</v>
      </c>
      <c r="C1347" s="8">
        <v>7.9</v>
      </c>
      <c r="D1347" s="8">
        <v>0</v>
      </c>
      <c r="E1347" s="8">
        <v>0</v>
      </c>
      <c r="F1347" s="8">
        <v>0</v>
      </c>
      <c r="G1347" s="8">
        <v>7.9</v>
      </c>
      <c r="H1347" s="8">
        <f>+'Current &amp; Proposed Revenues'!D1347*1.08+'Current &amp; Proposed Revenues'!F1347*8.54</f>
        <v>0</v>
      </c>
      <c r="I1347" s="8">
        <f>(+'Current &amp; Proposed Revenues'!D1347*0.79+'Current &amp; Proposed Revenues'!F1347*2.14+'Current Revenues &amp; Distribution'!C1347+'Current Revenues &amp; Distribution'!E1347)*0.8</f>
        <v>6.32</v>
      </c>
      <c r="J1347" s="8">
        <f>(+'Current &amp; Proposed Revenues'!D1347*0.79+'Current &amp; Proposed Revenues'!F1347*2.14+'Current Revenues &amp; Distribution'!C1347+'Current Revenues &amp; Distribution'!E1347)*0.2</f>
        <v>1.58</v>
      </c>
      <c r="K1347" s="8">
        <f t="shared" si="84"/>
        <v>7.9</v>
      </c>
    </row>
    <row r="1348" spans="1:11" outlineLevel="2" x14ac:dyDescent="0.25">
      <c r="A1348" s="1" t="s">
        <v>1129</v>
      </c>
      <c r="B1348" s="1" t="s">
        <v>521</v>
      </c>
      <c r="C1348" s="8">
        <v>0</v>
      </c>
      <c r="D1348" s="8">
        <v>4082.8832000000007</v>
      </c>
      <c r="E1348" s="8">
        <v>0</v>
      </c>
      <c r="F1348" s="8">
        <v>13998.90612</v>
      </c>
      <c r="G1348" s="8">
        <v>18081.78932</v>
      </c>
      <c r="H1348" s="8">
        <f>+'Current &amp; Proposed Revenues'!D1348*1.08+'Current &amp; Proposed Revenues'!F1348*8.54</f>
        <v>13551.91066</v>
      </c>
      <c r="I1348" s="8">
        <f>(+'Current &amp; Proposed Revenues'!D1348*0.79+'Current &amp; Proposed Revenues'!F1348*2.14+'Current Revenues &amp; Distribution'!C1348+'Current Revenues &amp; Distribution'!E1348)*0.8</f>
        <v>3623.9029280000004</v>
      </c>
      <c r="J1348" s="8">
        <f>(+'Current &amp; Proposed Revenues'!D1348*0.79+'Current &amp; Proposed Revenues'!F1348*2.14+'Current Revenues &amp; Distribution'!C1348+'Current Revenues &amp; Distribution'!E1348)*0.2</f>
        <v>905.97573200000011</v>
      </c>
      <c r="K1348" s="8">
        <f t="shared" si="84"/>
        <v>18081.78932</v>
      </c>
    </row>
    <row r="1349" spans="1:11" outlineLevel="2" x14ac:dyDescent="0.25">
      <c r="A1349" s="1" t="s">
        <v>1129</v>
      </c>
      <c r="B1349" s="1" t="s">
        <v>188</v>
      </c>
      <c r="C1349" s="8">
        <v>0</v>
      </c>
      <c r="D1349" s="8">
        <v>741.7355</v>
      </c>
      <c r="E1349" s="8">
        <v>0</v>
      </c>
      <c r="F1349" s="8">
        <v>3727.1491199999996</v>
      </c>
      <c r="G1349" s="8">
        <v>4468.8846199999998</v>
      </c>
      <c r="H1349" s="8">
        <f>+'Current &amp; Proposed Revenues'!D1349*1.08+'Current &amp; Proposed Revenues'!F1349*8.54</f>
        <v>3408.7053599999995</v>
      </c>
      <c r="I1349" s="8">
        <f>(+'Current &amp; Proposed Revenues'!D1349*0.79+'Current &amp; Proposed Revenues'!F1349*2.14+'Current Revenues &amp; Distribution'!C1349+'Current Revenues &amp; Distribution'!E1349)*0.8</f>
        <v>848.14340799999991</v>
      </c>
      <c r="J1349" s="8">
        <f>(+'Current &amp; Proposed Revenues'!D1349*0.79+'Current &amp; Proposed Revenues'!F1349*2.14+'Current Revenues &amp; Distribution'!C1349+'Current Revenues &amp; Distribution'!E1349)*0.2</f>
        <v>212.03585199999998</v>
      </c>
      <c r="K1349" s="8">
        <f t="shared" si="84"/>
        <v>4468.8846199999998</v>
      </c>
    </row>
    <row r="1350" spans="1:11" outlineLevel="2" x14ac:dyDescent="0.25">
      <c r="A1350" s="1" t="s">
        <v>1129</v>
      </c>
      <c r="B1350" s="1" t="s">
        <v>153</v>
      </c>
      <c r="C1350" s="8">
        <v>126.4</v>
      </c>
      <c r="D1350" s="8">
        <v>9494.8689000000013</v>
      </c>
      <c r="E1350" s="8">
        <v>164.78</v>
      </c>
      <c r="F1350" s="8">
        <v>31947.511200000001</v>
      </c>
      <c r="G1350" s="8">
        <v>41733.560100000002</v>
      </c>
      <c r="H1350" s="8">
        <f>+'Current &amp; Proposed Revenues'!D1350*1.08+'Current &amp; Proposed Revenues'!F1350*8.54</f>
        <v>31029.711199999998</v>
      </c>
      <c r="I1350" s="8">
        <f>(+'Current &amp; Proposed Revenues'!D1350*0.79+'Current &amp; Proposed Revenues'!F1350*2.14+'Current Revenues &amp; Distribution'!C1350+'Current Revenues &amp; Distribution'!E1350)*0.8</f>
        <v>8563.0791200000003</v>
      </c>
      <c r="J1350" s="8">
        <f>(+'Current &amp; Proposed Revenues'!D1350*0.79+'Current &amp; Proposed Revenues'!F1350*2.14+'Current Revenues &amp; Distribution'!C1350+'Current Revenues &amp; Distribution'!E1350)*0.2</f>
        <v>2140.7697800000001</v>
      </c>
      <c r="K1350" s="8">
        <f t="shared" si="84"/>
        <v>41733.560100000002</v>
      </c>
    </row>
    <row r="1351" spans="1:11" outlineLevel="2" x14ac:dyDescent="0.25">
      <c r="A1351" s="1" t="s">
        <v>1129</v>
      </c>
      <c r="B1351" s="1" t="s">
        <v>1134</v>
      </c>
      <c r="C1351" s="8">
        <v>0</v>
      </c>
      <c r="D1351" s="8">
        <v>11610.867400000001</v>
      </c>
      <c r="E1351" s="8">
        <v>0</v>
      </c>
      <c r="F1351" s="8">
        <v>17790.12456</v>
      </c>
      <c r="G1351" s="8">
        <v>29400.991959999999</v>
      </c>
      <c r="H1351" s="8">
        <f>+'Current &amp; Proposed Revenues'!D1351*1.08+'Current &amp; Proposed Revenues'!F1351*8.54</f>
        <v>20931.17828</v>
      </c>
      <c r="I1351" s="8">
        <f>(+'Current &amp; Proposed Revenues'!D1351*0.79+'Current &amp; Proposed Revenues'!F1351*2.14+'Current Revenues &amp; Distribution'!C1351+'Current Revenues &amp; Distribution'!E1351)*0.8</f>
        <v>6775.8509440000016</v>
      </c>
      <c r="J1351" s="8">
        <f>(+'Current &amp; Proposed Revenues'!D1351*0.79+'Current &amp; Proposed Revenues'!F1351*2.14+'Current Revenues &amp; Distribution'!C1351+'Current Revenues &amp; Distribution'!E1351)*0.2</f>
        <v>1693.9627360000004</v>
      </c>
      <c r="K1351" s="8">
        <f t="shared" si="84"/>
        <v>29400.991960000003</v>
      </c>
    </row>
    <row r="1352" spans="1:11" outlineLevel="2" x14ac:dyDescent="0.25">
      <c r="A1352" s="1" t="s">
        <v>1129</v>
      </c>
      <c r="B1352" s="1" t="s">
        <v>1135</v>
      </c>
      <c r="C1352" s="8">
        <v>14.22</v>
      </c>
      <c r="D1352" s="8">
        <v>8081.5603000000001</v>
      </c>
      <c r="E1352" s="8">
        <v>0</v>
      </c>
      <c r="F1352" s="8">
        <v>8366.2847999999994</v>
      </c>
      <c r="G1352" s="8">
        <v>16462.0651</v>
      </c>
      <c r="H1352" s="8">
        <f>+'Current &amp; Proposed Revenues'!D1352*1.08+'Current &amp; Proposed Revenues'!F1352*8.54</f>
        <v>11357.319599999999</v>
      </c>
      <c r="I1352" s="8">
        <f>(+'Current &amp; Proposed Revenues'!D1352*0.79+'Current &amp; Proposed Revenues'!F1352*2.14+'Current Revenues &amp; Distribution'!C1352+'Current Revenues &amp; Distribution'!E1352)*0.8</f>
        <v>4083.7964000000002</v>
      </c>
      <c r="J1352" s="8">
        <f>(+'Current &amp; Proposed Revenues'!D1352*0.79+'Current &amp; Proposed Revenues'!F1352*2.14+'Current Revenues &amp; Distribution'!C1352+'Current Revenues &amp; Distribution'!E1352)*0.2</f>
        <v>1020.9491</v>
      </c>
      <c r="K1352" s="8">
        <f t="shared" si="84"/>
        <v>16462.0651</v>
      </c>
    </row>
    <row r="1353" spans="1:11" outlineLevel="2" x14ac:dyDescent="0.25">
      <c r="A1353" s="1" t="s">
        <v>1129</v>
      </c>
      <c r="B1353" s="1" t="s">
        <v>1136</v>
      </c>
      <c r="C1353" s="8">
        <v>0</v>
      </c>
      <c r="D1353" s="8">
        <v>2681.5239000000001</v>
      </c>
      <c r="E1353" s="8">
        <v>0</v>
      </c>
      <c r="F1353" s="8">
        <v>3071.4611999999997</v>
      </c>
      <c r="G1353" s="8">
        <v>5752.9850999999999</v>
      </c>
      <c r="H1353" s="8">
        <f>+'Current &amp; Proposed Revenues'!D1353*1.08+'Current &amp; Proposed Revenues'!F1353*8.54</f>
        <v>4004.7061999999996</v>
      </c>
      <c r="I1353" s="8">
        <f>(+'Current &amp; Proposed Revenues'!D1353*0.79+'Current &amp; Proposed Revenues'!F1353*2.14+'Current Revenues &amp; Distribution'!C1353+'Current Revenues &amp; Distribution'!E1353)*0.8</f>
        <v>1398.6231200000002</v>
      </c>
      <c r="J1353" s="8">
        <f>(+'Current &amp; Proposed Revenues'!D1353*0.79+'Current &amp; Proposed Revenues'!F1353*2.14+'Current Revenues &amp; Distribution'!C1353+'Current Revenues &amp; Distribution'!E1353)*0.2</f>
        <v>349.65578000000005</v>
      </c>
      <c r="K1353" s="8">
        <f t="shared" ref="K1353:K1419" si="88">SUM(H1353:J1353)</f>
        <v>5752.9850999999999</v>
      </c>
    </row>
    <row r="1354" spans="1:11" outlineLevel="2" x14ac:dyDescent="0.25">
      <c r="A1354" s="1" t="s">
        <v>1129</v>
      </c>
      <c r="B1354" s="1" t="s">
        <v>307</v>
      </c>
      <c r="C1354" s="8">
        <v>0</v>
      </c>
      <c r="D1354" s="8">
        <v>3547.1057599999999</v>
      </c>
      <c r="E1354" s="8">
        <v>0</v>
      </c>
      <c r="F1354" s="8">
        <v>9147.8472000000002</v>
      </c>
      <c r="G1354" s="8">
        <v>12694.952960000001</v>
      </c>
      <c r="H1354" s="8">
        <f>+'Current &amp; Proposed Revenues'!D1354*1.08+'Current &amp; Proposed Revenues'!F1354*8.54</f>
        <v>9363.4474399999999</v>
      </c>
      <c r="I1354" s="8">
        <f>(+'Current &amp; Proposed Revenues'!D1354*0.79+'Current &amp; Proposed Revenues'!F1354*2.14+'Current Revenues &amp; Distribution'!C1354+'Current Revenues &amp; Distribution'!E1354)*0.8</f>
        <v>2665.204416</v>
      </c>
      <c r="J1354" s="8">
        <f>(+'Current &amp; Proposed Revenues'!D1354*0.79+'Current &amp; Proposed Revenues'!F1354*2.14+'Current Revenues &amp; Distribution'!C1354+'Current Revenues &amp; Distribution'!E1354)*0.2</f>
        <v>666.30110400000001</v>
      </c>
      <c r="K1354" s="8">
        <f t="shared" si="88"/>
        <v>12694.952960000001</v>
      </c>
    </row>
    <row r="1355" spans="1:11" outlineLevel="2" x14ac:dyDescent="0.25">
      <c r="A1355" s="1" t="s">
        <v>1129</v>
      </c>
      <c r="B1355" s="1" t="s">
        <v>1137</v>
      </c>
      <c r="C1355" s="8">
        <v>0</v>
      </c>
      <c r="D1355" s="8">
        <v>1981.2276000000002</v>
      </c>
      <c r="E1355" s="8">
        <v>0</v>
      </c>
      <c r="F1355" s="8">
        <v>4887.0611999999992</v>
      </c>
      <c r="G1355" s="8">
        <v>6868.2887999999994</v>
      </c>
      <c r="H1355" s="8">
        <f>+'Current &amp; Proposed Revenues'!D1355*1.08+'Current &amp; Proposed Revenues'!F1355*8.54</f>
        <v>5052.0569999999998</v>
      </c>
      <c r="I1355" s="8">
        <f>(+'Current &amp; Proposed Revenues'!D1355*0.79+'Current &amp; Proposed Revenues'!F1355*2.14+'Current Revenues &amp; Distribution'!C1355+'Current Revenues &amp; Distribution'!E1355)*0.8</f>
        <v>1452.9854400000002</v>
      </c>
      <c r="J1355" s="8">
        <f>(+'Current &amp; Proposed Revenues'!D1355*0.79+'Current &amp; Proposed Revenues'!F1355*2.14+'Current Revenues &amp; Distribution'!C1355+'Current Revenues &amp; Distribution'!E1355)*0.2</f>
        <v>363.24636000000004</v>
      </c>
      <c r="K1355" s="8">
        <f t="shared" si="88"/>
        <v>6868.2888000000003</v>
      </c>
    </row>
    <row r="1356" spans="1:11" outlineLevel="2" x14ac:dyDescent="0.25">
      <c r="A1356" s="1" t="s">
        <v>1129</v>
      </c>
      <c r="B1356" s="1" t="s">
        <v>1138</v>
      </c>
      <c r="C1356" s="8">
        <v>0</v>
      </c>
      <c r="D1356" s="8">
        <v>2050.4549999999999</v>
      </c>
      <c r="E1356" s="8">
        <v>0</v>
      </c>
      <c r="F1356" s="8">
        <v>2181.0695999999998</v>
      </c>
      <c r="G1356" s="8">
        <v>4231.5245999999997</v>
      </c>
      <c r="H1356" s="8">
        <f>+'Current &amp; Proposed Revenues'!D1356*1.08+'Current &amp; Proposed Revenues'!F1356*8.54</f>
        <v>2928.2587999999996</v>
      </c>
      <c r="I1356" s="8">
        <f>(+'Current &amp; Proposed Revenues'!D1356*0.79+'Current &amp; Proposed Revenues'!F1356*2.14+'Current Revenues &amp; Distribution'!C1356+'Current Revenues &amp; Distribution'!E1356)*0.8</f>
        <v>1042.6126400000001</v>
      </c>
      <c r="J1356" s="8">
        <f>(+'Current &amp; Proposed Revenues'!D1356*0.79+'Current &amp; Proposed Revenues'!F1356*2.14+'Current Revenues &amp; Distribution'!C1356+'Current Revenues &amp; Distribution'!E1356)*0.2</f>
        <v>260.65316000000001</v>
      </c>
      <c r="K1356" s="8">
        <f t="shared" si="88"/>
        <v>4231.5245999999997</v>
      </c>
    </row>
    <row r="1357" spans="1:11" outlineLevel="2" x14ac:dyDescent="0.25">
      <c r="A1357" s="1" t="s">
        <v>1129</v>
      </c>
      <c r="B1357" s="1" t="s">
        <v>1139</v>
      </c>
      <c r="C1357" s="8">
        <v>11.850000000000001</v>
      </c>
      <c r="D1357" s="8">
        <v>4504.7178000000004</v>
      </c>
      <c r="E1357" s="8">
        <v>57.78</v>
      </c>
      <c r="F1357" s="8">
        <v>19798.24224</v>
      </c>
      <c r="G1357" s="8">
        <v>24372.590039999999</v>
      </c>
      <c r="H1357" s="8">
        <f>+'Current &amp; Proposed Revenues'!D1357*1.08+'Current &amp; Proposed Revenues'!F1357*8.54</f>
        <v>18432.833919999997</v>
      </c>
      <c r="I1357" s="8">
        <f>(+'Current &amp; Proposed Revenues'!D1357*0.79+'Current &amp; Proposed Revenues'!F1357*2.14+'Current Revenues &amp; Distribution'!C1357+'Current Revenues &amp; Distribution'!E1357)*0.8</f>
        <v>4751.8048960000006</v>
      </c>
      <c r="J1357" s="8">
        <f>(+'Current &amp; Proposed Revenues'!D1357*0.79+'Current &amp; Proposed Revenues'!F1357*2.14+'Current Revenues &amp; Distribution'!C1357+'Current Revenues &amp; Distribution'!E1357)*0.2</f>
        <v>1187.9512240000001</v>
      </c>
      <c r="K1357" s="8">
        <f t="shared" si="88"/>
        <v>24372.590039999999</v>
      </c>
    </row>
    <row r="1358" spans="1:11" outlineLevel="2" x14ac:dyDescent="0.25">
      <c r="A1358" s="1" t="s">
        <v>1129</v>
      </c>
      <c r="B1358" s="1" t="s">
        <v>1140</v>
      </c>
      <c r="C1358" s="8">
        <v>230.41930000000002</v>
      </c>
      <c r="D1358" s="8">
        <v>4450.0857500000002</v>
      </c>
      <c r="E1358" s="8">
        <v>0</v>
      </c>
      <c r="F1358" s="8">
        <v>3450.4943999999996</v>
      </c>
      <c r="G1358" s="8">
        <v>8130.9994499999993</v>
      </c>
      <c r="H1358" s="8">
        <f>+'Current &amp; Proposed Revenues'!D1358*1.08+'Current &amp; Proposed Revenues'!F1358*8.54</f>
        <v>5329.2061999999996</v>
      </c>
      <c r="I1358" s="8">
        <f>(+'Current &amp; Proposed Revenues'!D1358*0.79+'Current &amp; Proposed Revenues'!F1358*2.14+'Current Revenues &amp; Distribution'!C1358+'Current Revenues &amp; Distribution'!E1358)*0.8</f>
        <v>2241.4346</v>
      </c>
      <c r="J1358" s="8">
        <f>(+'Current &amp; Proposed Revenues'!D1358*0.79+'Current &amp; Proposed Revenues'!F1358*2.14+'Current Revenues &amp; Distribution'!C1358+'Current Revenues &amp; Distribution'!E1358)*0.2</f>
        <v>560.35865000000001</v>
      </c>
      <c r="K1358" s="8">
        <f t="shared" si="88"/>
        <v>8130.9994499999993</v>
      </c>
    </row>
    <row r="1359" spans="1:11" outlineLevel="2" x14ac:dyDescent="0.25">
      <c r="A1359" s="1" t="s">
        <v>1129</v>
      </c>
      <c r="B1359" s="1" t="s">
        <v>1141</v>
      </c>
      <c r="C1359" s="8">
        <v>0</v>
      </c>
      <c r="D1359" s="8">
        <v>3758.8720400000002</v>
      </c>
      <c r="E1359" s="8">
        <v>0</v>
      </c>
      <c r="F1359" s="8">
        <v>4671.2183999999997</v>
      </c>
      <c r="G1359" s="8">
        <v>8430.0904399999999</v>
      </c>
      <c r="H1359" s="8">
        <f>+'Current &amp; Proposed Revenues'!D1359*1.08+'Current &amp; Proposed Revenues'!F1359*8.54</f>
        <v>5906.1245600000002</v>
      </c>
      <c r="I1359" s="8">
        <f>(+'Current &amp; Proposed Revenues'!D1359*0.79+'Current &amp; Proposed Revenues'!F1359*2.14+'Current Revenues &amp; Distribution'!C1359+'Current Revenues &amp; Distribution'!E1359)*0.8</f>
        <v>2019.1727040000003</v>
      </c>
      <c r="J1359" s="8">
        <f>(+'Current &amp; Proposed Revenues'!D1359*0.79+'Current &amp; Proposed Revenues'!F1359*2.14+'Current Revenues &amp; Distribution'!C1359+'Current Revenues &amp; Distribution'!E1359)*0.2</f>
        <v>504.79317600000007</v>
      </c>
      <c r="K1359" s="8">
        <f t="shared" si="88"/>
        <v>8430.0904399999999</v>
      </c>
    </row>
    <row r="1360" spans="1:11" outlineLevel="2" x14ac:dyDescent="0.25">
      <c r="A1360" s="1" t="s">
        <v>1129</v>
      </c>
      <c r="B1360" s="1" t="s">
        <v>1142</v>
      </c>
      <c r="C1360" s="8">
        <v>0</v>
      </c>
      <c r="D1360" s="8">
        <v>3220.2521999999999</v>
      </c>
      <c r="E1360" s="8">
        <v>0</v>
      </c>
      <c r="F1360" s="8">
        <v>10417.806</v>
      </c>
      <c r="G1360" s="8">
        <v>13638.058199999999</v>
      </c>
      <c r="H1360" s="8">
        <f>+'Current &amp; Proposed Revenues'!D1360*1.08+'Current &amp; Proposed Revenues'!F1360*8.54</f>
        <v>10190.167799999999</v>
      </c>
      <c r="I1360" s="8">
        <f>(+'Current &amp; Proposed Revenues'!D1360*0.79+'Current &amp; Proposed Revenues'!F1360*2.14+'Current Revenues &amp; Distribution'!C1360+'Current Revenues &amp; Distribution'!E1360)*0.8</f>
        <v>2758.3123200000005</v>
      </c>
      <c r="J1360" s="8">
        <f>(+'Current &amp; Proposed Revenues'!D1360*0.79+'Current &amp; Proposed Revenues'!F1360*2.14+'Current Revenues &amp; Distribution'!C1360+'Current Revenues &amp; Distribution'!E1360)*0.2</f>
        <v>689.57808000000011</v>
      </c>
      <c r="K1360" s="8">
        <f t="shared" si="88"/>
        <v>13638.058199999999</v>
      </c>
    </row>
    <row r="1361" spans="1:11" outlineLevel="2" x14ac:dyDescent="0.25">
      <c r="A1361" s="1" t="s">
        <v>1129</v>
      </c>
      <c r="B1361" s="1" t="s">
        <v>1143</v>
      </c>
      <c r="C1361" s="8">
        <v>109.81</v>
      </c>
      <c r="D1361" s="8">
        <v>5037.7239</v>
      </c>
      <c r="E1361" s="8">
        <v>0</v>
      </c>
      <c r="F1361" s="8">
        <v>20635.896000000001</v>
      </c>
      <c r="G1361" s="8">
        <v>25783.429900000003</v>
      </c>
      <c r="H1361" s="8">
        <f>+'Current &amp; Proposed Revenues'!D1361*1.08+'Current &amp; Proposed Revenues'!F1361*8.54</f>
        <v>19410.475599999998</v>
      </c>
      <c r="I1361" s="8">
        <f>(+'Current &amp; Proposed Revenues'!D1361*0.79+'Current &amp; Proposed Revenues'!F1361*2.14+'Current Revenues &amp; Distribution'!C1361+'Current Revenues &amp; Distribution'!E1361)*0.8</f>
        <v>5098.363440000001</v>
      </c>
      <c r="J1361" s="8">
        <f>(+'Current &amp; Proposed Revenues'!D1361*0.79+'Current &amp; Proposed Revenues'!F1361*2.14+'Current Revenues &amp; Distribution'!C1361+'Current Revenues &amp; Distribution'!E1361)*0.2</f>
        <v>1274.5908600000002</v>
      </c>
      <c r="K1361" s="8">
        <f t="shared" si="88"/>
        <v>25783.429899999999</v>
      </c>
    </row>
    <row r="1362" spans="1:11" outlineLevel="2" x14ac:dyDescent="0.25">
      <c r="A1362" s="1" t="s">
        <v>1129</v>
      </c>
      <c r="B1362" s="1" t="s">
        <v>144</v>
      </c>
      <c r="C1362" s="8">
        <v>0</v>
      </c>
      <c r="D1362" s="8">
        <v>3243.9451000000004</v>
      </c>
      <c r="E1362" s="8">
        <v>85.600000000000009</v>
      </c>
      <c r="F1362" s="8">
        <v>7789.5648000000001</v>
      </c>
      <c r="G1362" s="8">
        <v>11119.109899999999</v>
      </c>
      <c r="H1362" s="8">
        <f>+'Current &amp; Proposed Revenues'!D1362*1.08+'Current &amp; Proposed Revenues'!F1362*8.54</f>
        <v>8102.2428</v>
      </c>
      <c r="I1362" s="8">
        <f>(+'Current &amp; Proposed Revenues'!D1362*0.79+'Current &amp; Proposed Revenues'!F1362*2.14+'Current Revenues &amp; Distribution'!C1362+'Current Revenues &amp; Distribution'!E1362)*0.8</f>
        <v>2413.49368</v>
      </c>
      <c r="J1362" s="8">
        <f>(+'Current &amp; Proposed Revenues'!D1362*0.79+'Current &amp; Proposed Revenues'!F1362*2.14+'Current Revenues &amp; Distribution'!C1362+'Current Revenues &amp; Distribution'!E1362)*0.2</f>
        <v>603.37342000000001</v>
      </c>
      <c r="K1362" s="8">
        <f t="shared" si="88"/>
        <v>11119.109899999999</v>
      </c>
    </row>
    <row r="1363" spans="1:11" outlineLevel="2" x14ac:dyDescent="0.25">
      <c r="A1363" s="1" t="s">
        <v>1129</v>
      </c>
      <c r="B1363" s="1" t="s">
        <v>1144</v>
      </c>
      <c r="C1363" s="8">
        <v>0</v>
      </c>
      <c r="D1363" s="8">
        <v>1592.2676000000001</v>
      </c>
      <c r="E1363" s="8">
        <v>0</v>
      </c>
      <c r="F1363" s="8">
        <v>5329.7471999999998</v>
      </c>
      <c r="G1363" s="8">
        <v>6922.0147999999999</v>
      </c>
      <c r="H1363" s="8">
        <f>+'Current &amp; Proposed Revenues'!D1363*1.08+'Current &amp; Proposed Revenues'!F1363*8.54</f>
        <v>5181.3999999999996</v>
      </c>
      <c r="I1363" s="8">
        <f>(+'Current &amp; Proposed Revenues'!D1363*0.79+'Current &amp; Proposed Revenues'!F1363*2.14+'Current Revenues &amp; Distribution'!C1363+'Current Revenues &amp; Distribution'!E1363)*0.8</f>
        <v>1392.4918400000001</v>
      </c>
      <c r="J1363" s="8">
        <f>(+'Current &amp; Proposed Revenues'!D1363*0.79+'Current &amp; Proposed Revenues'!F1363*2.14+'Current Revenues &amp; Distribution'!C1363+'Current Revenues &amp; Distribution'!E1363)*0.2</f>
        <v>348.12296000000003</v>
      </c>
      <c r="K1363" s="8">
        <f t="shared" si="88"/>
        <v>6922.0147999999999</v>
      </c>
    </row>
    <row r="1364" spans="1:11" outlineLevel="2" x14ac:dyDescent="0.25">
      <c r="A1364" s="1" t="s">
        <v>1129</v>
      </c>
      <c r="B1364" s="1" t="s">
        <v>1145</v>
      </c>
      <c r="C1364" s="8">
        <v>0</v>
      </c>
      <c r="D1364" s="8">
        <v>1164.8790999999999</v>
      </c>
      <c r="E1364" s="8">
        <v>0</v>
      </c>
      <c r="F1364" s="8">
        <v>4791.4751999999999</v>
      </c>
      <c r="G1364" s="8">
        <v>5956.3543</v>
      </c>
      <c r="H1364" s="8">
        <f>+'Current &amp; Proposed Revenues'!D1364*1.08+'Current &amp; Proposed Revenues'!F1364*8.54</f>
        <v>4504.1499999999996</v>
      </c>
      <c r="I1364" s="8">
        <f>(+'Current &amp; Proposed Revenues'!D1364*0.79+'Current &amp; Proposed Revenues'!F1364*2.14+'Current Revenues &amp; Distribution'!C1364+'Current Revenues &amp; Distribution'!E1364)*0.8</f>
        <v>1161.7634399999999</v>
      </c>
      <c r="J1364" s="8">
        <f>(+'Current &amp; Proposed Revenues'!D1364*0.79+'Current &amp; Proposed Revenues'!F1364*2.14+'Current Revenues &amp; Distribution'!C1364+'Current Revenues &amp; Distribution'!E1364)*0.2</f>
        <v>290.44085999999999</v>
      </c>
      <c r="K1364" s="8">
        <f t="shared" si="88"/>
        <v>5956.3542999999991</v>
      </c>
    </row>
    <row r="1365" spans="1:11" outlineLevel="2" x14ac:dyDescent="0.25">
      <c r="A1365" s="1" t="s">
        <v>1129</v>
      </c>
      <c r="B1365" s="1" t="s">
        <v>490</v>
      </c>
      <c r="C1365" s="8">
        <v>39.5</v>
      </c>
      <c r="D1365" s="8">
        <v>20629.783899999999</v>
      </c>
      <c r="E1365" s="8">
        <v>0</v>
      </c>
      <c r="F1365" s="8">
        <v>14774.4984</v>
      </c>
      <c r="G1365" s="8">
        <v>35443.782299999999</v>
      </c>
      <c r="H1365" s="8">
        <f>+'Current &amp; Proposed Revenues'!D1365*1.08+'Current &amp; Proposed Revenues'!F1365*8.54</f>
        <v>23728.592799999999</v>
      </c>
      <c r="I1365" s="8">
        <f>(+'Current &amp; Proposed Revenues'!D1365*0.79+'Current &amp; Proposed Revenues'!F1365*2.14+'Current Revenues &amp; Distribution'!C1365+'Current Revenues &amp; Distribution'!E1365)*0.8</f>
        <v>9372.1516000000011</v>
      </c>
      <c r="J1365" s="8">
        <f>(+'Current &amp; Proposed Revenues'!D1365*0.79+'Current &amp; Proposed Revenues'!F1365*2.14+'Current Revenues &amp; Distribution'!C1365+'Current Revenues &amp; Distribution'!E1365)*0.2</f>
        <v>2343.0379000000003</v>
      </c>
      <c r="K1365" s="8">
        <f t="shared" si="88"/>
        <v>35443.782299999999</v>
      </c>
    </row>
    <row r="1366" spans="1:11" outlineLevel="1" x14ac:dyDescent="0.25">
      <c r="A1366" s="23" t="s">
        <v>1205</v>
      </c>
      <c r="B1366" s="22"/>
      <c r="C1366" s="8">
        <f t="shared" ref="C1366:K1366" si="89">SUBTOTAL(9,C1341:C1365)</f>
        <v>617.51930000000004</v>
      </c>
      <c r="D1366" s="8">
        <f t="shared" si="89"/>
        <v>106827.64895</v>
      </c>
      <c r="E1366" s="8">
        <f t="shared" si="89"/>
        <v>308.16000000000003</v>
      </c>
      <c r="F1366" s="8">
        <f t="shared" si="89"/>
        <v>216759.01584000004</v>
      </c>
      <c r="G1366" s="8">
        <f t="shared" si="89"/>
        <v>324512.34409000003</v>
      </c>
      <c r="H1366" s="8">
        <f t="shared" si="89"/>
        <v>235023.28131999995</v>
      </c>
      <c r="I1366" s="8">
        <f t="shared" si="89"/>
        <v>71591.250216000015</v>
      </c>
      <c r="J1366" s="8">
        <f t="shared" si="89"/>
        <v>17897.812554000004</v>
      </c>
      <c r="K1366" s="8">
        <f t="shared" si="89"/>
        <v>324512.34409000003</v>
      </c>
    </row>
    <row r="1367" spans="1:11" outlineLevel="2" x14ac:dyDescent="0.25">
      <c r="A1367" s="1" t="s">
        <v>1146</v>
      </c>
      <c r="B1367" s="1" t="s">
        <v>383</v>
      </c>
      <c r="C1367" s="8">
        <v>0</v>
      </c>
      <c r="D1367" s="8">
        <v>305.93200000000002</v>
      </c>
      <c r="E1367" s="8">
        <v>0</v>
      </c>
      <c r="F1367" s="8">
        <v>683.52</v>
      </c>
      <c r="G1367" s="8">
        <v>989.452</v>
      </c>
      <c r="H1367" s="8">
        <f>+'Current &amp; Proposed Revenues'!D1367*1.08+'Current &amp; Proposed Revenues'!F1367*8.54</f>
        <v>723.24799999999993</v>
      </c>
      <c r="I1367" s="8">
        <f>(+'Current &amp; Proposed Revenues'!D1367*0.79+'Current &amp; Proposed Revenues'!F1367*2.14+'Current Revenues &amp; Distribution'!C1367+'Current Revenues &amp; Distribution'!E1367)*0.8</f>
        <v>212.96320000000003</v>
      </c>
      <c r="J1367" s="8">
        <f>(+'Current &amp; Proposed Revenues'!D1367*0.79+'Current &amp; Proposed Revenues'!F1367*2.14+'Current Revenues &amp; Distribution'!C1367+'Current Revenues &amp; Distribution'!E1367)*0.2</f>
        <v>53.240800000000007</v>
      </c>
      <c r="K1367" s="8">
        <f t="shared" si="88"/>
        <v>989.452</v>
      </c>
    </row>
    <row r="1368" spans="1:11" outlineLevel="2" x14ac:dyDescent="0.25">
      <c r="A1368" s="1" t="s">
        <v>1146</v>
      </c>
      <c r="B1368" s="1" t="s">
        <v>1147</v>
      </c>
      <c r="C1368" s="8">
        <v>0</v>
      </c>
      <c r="D1368" s="8">
        <v>3050.9050000000002</v>
      </c>
      <c r="E1368" s="8">
        <v>0</v>
      </c>
      <c r="F1368" s="8">
        <v>2948.2139999999999</v>
      </c>
      <c r="G1368" s="8">
        <v>5999.1190000000006</v>
      </c>
      <c r="H1368" s="8">
        <f>+'Current &amp; Proposed Revenues'!D1368*1.08+'Current &amp; Proposed Revenues'!F1368*8.54</f>
        <v>4119.4870000000001</v>
      </c>
      <c r="I1368" s="8">
        <f>(+'Current &amp; Proposed Revenues'!D1368*0.79+'Current &amp; Proposed Revenues'!F1368*2.14+'Current Revenues &amp; Distribution'!C1368+'Current Revenues &amp; Distribution'!E1368)*0.8</f>
        <v>1503.7056000000002</v>
      </c>
      <c r="J1368" s="8">
        <f>(+'Current &amp; Proposed Revenues'!D1368*0.79+'Current &amp; Proposed Revenues'!F1368*2.14+'Current Revenues &amp; Distribution'!C1368+'Current Revenues &amp; Distribution'!E1368)*0.2</f>
        <v>375.92640000000006</v>
      </c>
      <c r="K1368" s="8">
        <f t="shared" si="88"/>
        <v>5999.1190000000006</v>
      </c>
    </row>
    <row r="1369" spans="1:11" outlineLevel="2" x14ac:dyDescent="0.25">
      <c r="A1369" s="1" t="s">
        <v>1146</v>
      </c>
      <c r="B1369" s="1" t="s">
        <v>1148</v>
      </c>
      <c r="C1369" s="8">
        <v>182.8297</v>
      </c>
      <c r="D1369" s="8">
        <v>3593.9343000000003</v>
      </c>
      <c r="E1369" s="8">
        <v>796.63639999999998</v>
      </c>
      <c r="F1369" s="8">
        <v>5708.1396000000004</v>
      </c>
      <c r="G1369" s="8">
        <v>10281.540000000001</v>
      </c>
      <c r="H1369" s="8">
        <f>+'Current &amp; Proposed Revenues'!D1369*1.08+'Current &amp; Proposed Revenues'!F1369*8.54</f>
        <v>6640.0149999999994</v>
      </c>
      <c r="I1369" s="8">
        <f>(+'Current &amp; Proposed Revenues'!D1369*0.79+'Current &amp; Proposed Revenues'!F1369*2.14+'Current Revenues &amp; Distribution'!C1369+'Current Revenues &amp; Distribution'!E1369)*0.8</f>
        <v>2913.2200000000003</v>
      </c>
      <c r="J1369" s="8">
        <f>(+'Current &amp; Proposed Revenues'!D1369*0.79+'Current &amp; Proposed Revenues'!F1369*2.14+'Current Revenues &amp; Distribution'!C1369+'Current Revenues &amp; Distribution'!E1369)*0.2</f>
        <v>728.30500000000006</v>
      </c>
      <c r="K1369" s="8">
        <f t="shared" si="88"/>
        <v>10281.540000000001</v>
      </c>
    </row>
    <row r="1370" spans="1:11" outlineLevel="2" x14ac:dyDescent="0.25">
      <c r="A1370" s="1" t="s">
        <v>1146</v>
      </c>
      <c r="B1370" s="1" t="s">
        <v>1149</v>
      </c>
      <c r="C1370" s="8">
        <v>0</v>
      </c>
      <c r="D1370" s="8">
        <v>93.649600000000007</v>
      </c>
      <c r="E1370" s="8">
        <v>0</v>
      </c>
      <c r="F1370" s="8">
        <v>0</v>
      </c>
      <c r="G1370" s="8">
        <v>93.649600000000007</v>
      </c>
      <c r="H1370" s="8">
        <f>+'Current &amp; Proposed Revenues'!D1370*1.08+'Current &amp; Proposed Revenues'!F1370*8.54</f>
        <v>54.086400000000005</v>
      </c>
      <c r="I1370" s="8">
        <f>(+'Current &amp; Proposed Revenues'!D1370*0.79+'Current &amp; Proposed Revenues'!F1370*2.14+'Current Revenues &amp; Distribution'!C1370+'Current Revenues &amp; Distribution'!E1370)*0.8</f>
        <v>31.650560000000002</v>
      </c>
      <c r="J1370" s="8">
        <f>(+'Current &amp; Proposed Revenues'!D1370*0.79+'Current &amp; Proposed Revenues'!F1370*2.14+'Current Revenues &amp; Distribution'!C1370+'Current Revenues &amp; Distribution'!E1370)*0.2</f>
        <v>7.9126400000000006</v>
      </c>
      <c r="K1370" s="8">
        <f t="shared" si="88"/>
        <v>93.649600000000007</v>
      </c>
    </row>
    <row r="1371" spans="1:11" outlineLevel="2" x14ac:dyDescent="0.25">
      <c r="A1371" s="1" t="s">
        <v>1146</v>
      </c>
      <c r="B1371" s="1" t="s">
        <v>1150</v>
      </c>
      <c r="C1371" s="8">
        <v>0</v>
      </c>
      <c r="D1371" s="8">
        <v>2732.7095400000003</v>
      </c>
      <c r="E1371" s="8">
        <v>0</v>
      </c>
      <c r="F1371" s="8">
        <v>7019.9426400000002</v>
      </c>
      <c r="G1371" s="8">
        <v>9752.652180000001</v>
      </c>
      <c r="H1371" s="8">
        <f>+'Current &amp; Proposed Revenues'!D1371*1.08+'Current &amp; Proposed Revenues'!F1371*8.54</f>
        <v>7191.5742799999989</v>
      </c>
      <c r="I1371" s="8">
        <f>(+'Current &amp; Proposed Revenues'!D1371*0.79+'Current &amp; Proposed Revenues'!F1371*2.14+'Current Revenues &amp; Distribution'!C1371+'Current Revenues &amp; Distribution'!E1371)*0.8</f>
        <v>2048.8623200000002</v>
      </c>
      <c r="J1371" s="8">
        <f>(+'Current &amp; Proposed Revenues'!D1371*0.79+'Current &amp; Proposed Revenues'!F1371*2.14+'Current Revenues &amp; Distribution'!C1371+'Current Revenues &amp; Distribution'!E1371)*0.2</f>
        <v>512.21558000000005</v>
      </c>
      <c r="K1371" s="8">
        <f t="shared" si="88"/>
        <v>9752.6521799999991</v>
      </c>
    </row>
    <row r="1372" spans="1:11" outlineLevel="2" x14ac:dyDescent="0.25">
      <c r="A1372" s="1" t="s">
        <v>1146</v>
      </c>
      <c r="B1372" s="1" t="s">
        <v>271</v>
      </c>
      <c r="C1372" s="8">
        <v>46.61</v>
      </c>
      <c r="D1372" s="8">
        <v>5230.7527799999998</v>
      </c>
      <c r="E1372" s="8">
        <v>167.82522</v>
      </c>
      <c r="F1372" s="8">
        <v>7967.28</v>
      </c>
      <c r="G1372" s="8">
        <v>13412.467999999999</v>
      </c>
      <c r="H1372" s="8">
        <f>+'Current &amp; Proposed Revenues'!D1372*1.08+'Current &amp; Proposed Revenues'!F1372*8.54</f>
        <v>9391.8095199999989</v>
      </c>
      <c r="I1372" s="8">
        <f>(+'Current &amp; Proposed Revenues'!D1372*0.79+'Current &amp; Proposed Revenues'!F1372*2.14+'Current Revenues &amp; Distribution'!C1372+'Current Revenues &amp; Distribution'!E1372)*0.8</f>
        <v>3216.5267840000006</v>
      </c>
      <c r="J1372" s="8">
        <f>(+'Current &amp; Proposed Revenues'!D1372*0.79+'Current &amp; Proposed Revenues'!F1372*2.14+'Current Revenues &amp; Distribution'!C1372+'Current Revenues &amp; Distribution'!E1372)*0.2</f>
        <v>804.13169600000015</v>
      </c>
      <c r="K1372" s="8">
        <f t="shared" si="88"/>
        <v>13412.468000000001</v>
      </c>
    </row>
    <row r="1373" spans="1:11" outlineLevel="2" x14ac:dyDescent="0.25">
      <c r="A1373" s="1" t="s">
        <v>1146</v>
      </c>
      <c r="B1373" s="1" t="s">
        <v>1151</v>
      </c>
      <c r="C1373" s="8">
        <v>67.150000000000006</v>
      </c>
      <c r="D1373" s="8">
        <v>2137.68489</v>
      </c>
      <c r="E1373" s="8">
        <v>85.600000000000009</v>
      </c>
      <c r="F1373" s="8">
        <v>2428.5251999999996</v>
      </c>
      <c r="G1373" s="8">
        <v>4718.9600899999996</v>
      </c>
      <c r="H1373" s="8">
        <f>+'Current &amp; Proposed Revenues'!D1373*1.08+'Current &amp; Proposed Revenues'!F1373*8.54</f>
        <v>3176.50936</v>
      </c>
      <c r="I1373" s="8">
        <f>(+'Current &amp; Proposed Revenues'!D1373*0.79+'Current &amp; Proposed Revenues'!F1373*2.14+'Current Revenues &amp; Distribution'!C1373+'Current Revenues &amp; Distribution'!E1373)*0.8</f>
        <v>1233.9605840000002</v>
      </c>
      <c r="J1373" s="8">
        <f>(+'Current &amp; Proposed Revenues'!D1373*0.79+'Current &amp; Proposed Revenues'!F1373*2.14+'Current Revenues &amp; Distribution'!C1373+'Current Revenues &amp; Distribution'!E1373)*0.2</f>
        <v>308.49014600000004</v>
      </c>
      <c r="K1373" s="8">
        <f t="shared" si="88"/>
        <v>4718.9600900000005</v>
      </c>
    </row>
    <row r="1374" spans="1:11" outlineLevel="2" x14ac:dyDescent="0.25">
      <c r="A1374" s="1" t="s">
        <v>1146</v>
      </c>
      <c r="B1374" s="1" t="s">
        <v>1152</v>
      </c>
      <c r="C1374" s="8">
        <v>0</v>
      </c>
      <c r="D1374" s="8">
        <v>37.400000000000006</v>
      </c>
      <c r="E1374" s="8">
        <v>0</v>
      </c>
      <c r="F1374" s="8">
        <v>0</v>
      </c>
      <c r="G1374" s="8">
        <v>37.400000000000006</v>
      </c>
      <c r="H1374" s="8">
        <f>+'Current &amp; Proposed Revenues'!D1374*1.08+'Current &amp; Proposed Revenues'!F1374*8.54</f>
        <v>21.6</v>
      </c>
      <c r="I1374" s="8">
        <f>(+'Current &amp; Proposed Revenues'!D1374*0.79+'Current &amp; Proposed Revenues'!F1374*2.14+'Current Revenues &amp; Distribution'!C1374+'Current Revenues &amp; Distribution'!E1374)*0.8</f>
        <v>12.64</v>
      </c>
      <c r="J1374" s="8">
        <f>(+'Current &amp; Proposed Revenues'!D1374*0.79+'Current &amp; Proposed Revenues'!F1374*2.14+'Current Revenues &amp; Distribution'!C1374+'Current Revenues &amp; Distribution'!E1374)*0.2</f>
        <v>3.16</v>
      </c>
      <c r="K1374" s="8">
        <f t="shared" si="88"/>
        <v>37.400000000000006</v>
      </c>
    </row>
    <row r="1375" spans="1:11" outlineLevel="2" x14ac:dyDescent="0.25">
      <c r="A1375" s="1" t="s">
        <v>1146</v>
      </c>
      <c r="B1375" s="1" t="s">
        <v>720</v>
      </c>
      <c r="C1375" s="8">
        <v>0</v>
      </c>
      <c r="D1375" s="8">
        <v>4744.0778</v>
      </c>
      <c r="E1375" s="8">
        <v>256.8</v>
      </c>
      <c r="F1375" s="8">
        <v>16919.298719999999</v>
      </c>
      <c r="G1375" s="8">
        <v>21920.176520000001</v>
      </c>
      <c r="H1375" s="8">
        <f>+'Current &amp; Proposed Revenues'!D1375*1.08+'Current &amp; Proposed Revenues'!F1375*8.54</f>
        <v>16268.997359999999</v>
      </c>
      <c r="I1375" s="8">
        <f>(+'Current &amp; Proposed Revenues'!D1375*0.79+'Current &amp; Proposed Revenues'!F1375*2.14+'Current Revenues &amp; Distribution'!C1375+'Current Revenues &amp; Distribution'!E1375)*0.8</f>
        <v>4520.9433280000003</v>
      </c>
      <c r="J1375" s="8">
        <f>(+'Current &amp; Proposed Revenues'!D1375*0.79+'Current &amp; Proposed Revenues'!F1375*2.14+'Current Revenues &amp; Distribution'!C1375+'Current Revenues &amp; Distribution'!E1375)*0.2</f>
        <v>1130.2358320000001</v>
      </c>
      <c r="K1375" s="8">
        <f t="shared" si="88"/>
        <v>21920.176519999997</v>
      </c>
    </row>
    <row r="1376" spans="1:11" outlineLevel="2" x14ac:dyDescent="0.25">
      <c r="A1376" s="1" t="s">
        <v>1146</v>
      </c>
      <c r="B1376" s="1" t="s">
        <v>1153</v>
      </c>
      <c r="C1376" s="8">
        <v>0</v>
      </c>
      <c r="D1376" s="8">
        <v>137.85266000000001</v>
      </c>
      <c r="E1376" s="8">
        <v>0</v>
      </c>
      <c r="F1376" s="8">
        <v>0</v>
      </c>
      <c r="G1376" s="8">
        <v>137.85266000000001</v>
      </c>
      <c r="H1376" s="8">
        <f>+'Current &amp; Proposed Revenues'!D1376*1.08+'Current &amp; Proposed Revenues'!F1376*8.54</f>
        <v>79.615440000000007</v>
      </c>
      <c r="I1376" s="8">
        <f>(+'Current &amp; Proposed Revenues'!D1376*0.79+'Current &amp; Proposed Revenues'!F1376*2.14+'Current Revenues &amp; Distribution'!C1376+'Current Revenues &amp; Distribution'!E1376)*0.8</f>
        <v>46.589776000000008</v>
      </c>
      <c r="J1376" s="8">
        <f>(+'Current &amp; Proposed Revenues'!D1376*0.79+'Current &amp; Proposed Revenues'!F1376*2.14+'Current Revenues &amp; Distribution'!C1376+'Current Revenues &amp; Distribution'!E1376)*0.2</f>
        <v>11.647444000000002</v>
      </c>
      <c r="K1376" s="8">
        <f t="shared" si="88"/>
        <v>137.85266000000001</v>
      </c>
    </row>
    <row r="1377" spans="1:11" outlineLevel="2" x14ac:dyDescent="0.25">
      <c r="A1377" s="1" t="s">
        <v>1146</v>
      </c>
      <c r="B1377" s="1" t="s">
        <v>439</v>
      </c>
      <c r="C1377" s="8">
        <v>0</v>
      </c>
      <c r="D1377" s="8">
        <v>2269.7592500000005</v>
      </c>
      <c r="E1377" s="8">
        <v>0</v>
      </c>
      <c r="F1377" s="8">
        <v>8925.5964000000004</v>
      </c>
      <c r="G1377" s="8">
        <v>11195.355650000001</v>
      </c>
      <c r="H1377" s="8">
        <f>+'Current &amp; Proposed Revenues'!D1377*1.08+'Current &amp; Proposed Revenues'!F1377*8.54</f>
        <v>8448.011199999999</v>
      </c>
      <c r="I1377" s="8">
        <f>(+'Current &amp; Proposed Revenues'!D1377*0.79+'Current &amp; Proposed Revenues'!F1377*2.14+'Current Revenues &amp; Distribution'!C1377+'Current Revenues &amp; Distribution'!E1377)*0.8</f>
        <v>2197.8755600000004</v>
      </c>
      <c r="J1377" s="8">
        <f>(+'Current &amp; Proposed Revenues'!D1377*0.79+'Current &amp; Proposed Revenues'!F1377*2.14+'Current Revenues &amp; Distribution'!C1377+'Current Revenues &amp; Distribution'!E1377)*0.2</f>
        <v>549.4688900000001</v>
      </c>
      <c r="K1377" s="8">
        <f t="shared" si="88"/>
        <v>11195.35565</v>
      </c>
    </row>
    <row r="1378" spans="1:11" outlineLevel="2" x14ac:dyDescent="0.25">
      <c r="A1378" s="1" t="s">
        <v>1146</v>
      </c>
      <c r="B1378" s="1" t="s">
        <v>1154</v>
      </c>
      <c r="C1378" s="8">
        <v>0</v>
      </c>
      <c r="D1378" s="8">
        <v>5346.2589400000006</v>
      </c>
      <c r="E1378" s="8">
        <v>0</v>
      </c>
      <c r="F1378" s="8">
        <v>11055.978719999999</v>
      </c>
      <c r="G1378" s="8">
        <v>16402.237659999999</v>
      </c>
      <c r="H1378" s="8">
        <f>+'Current &amp; Proposed Revenues'!D1378*1.08+'Current &amp; Proposed Revenues'!F1378*8.54</f>
        <v>11928.321120000001</v>
      </c>
      <c r="I1378" s="8">
        <f>(+'Current &amp; Proposed Revenues'!D1378*0.79+'Current &amp; Proposed Revenues'!F1378*2.14+'Current Revenues &amp; Distribution'!C1378+'Current Revenues &amp; Distribution'!E1378)*0.8</f>
        <v>3579.1332320000001</v>
      </c>
      <c r="J1378" s="8">
        <f>(+'Current &amp; Proposed Revenues'!D1378*0.79+'Current &amp; Proposed Revenues'!F1378*2.14+'Current Revenues &amp; Distribution'!C1378+'Current Revenues &amp; Distribution'!E1378)*0.2</f>
        <v>894.78330800000003</v>
      </c>
      <c r="K1378" s="8">
        <f t="shared" si="88"/>
        <v>16402.237659999999</v>
      </c>
    </row>
    <row r="1379" spans="1:11" outlineLevel="2" x14ac:dyDescent="0.25">
      <c r="A1379" s="1" t="s">
        <v>1146</v>
      </c>
      <c r="B1379" s="1" t="s">
        <v>1155</v>
      </c>
      <c r="C1379" s="8">
        <v>157.67610000000002</v>
      </c>
      <c r="D1379" s="8">
        <v>2335.6487000000002</v>
      </c>
      <c r="E1379" s="8">
        <v>0</v>
      </c>
      <c r="F1379" s="8">
        <v>1897.8787199999999</v>
      </c>
      <c r="G1379" s="8">
        <v>4391.20352</v>
      </c>
      <c r="H1379" s="8">
        <f>+'Current &amp; Proposed Revenues'!D1379*1.08+'Current &amp; Proposed Revenues'!F1379*8.54</f>
        <v>2866.5229600000002</v>
      </c>
      <c r="I1379" s="8">
        <f>(+'Current &amp; Proposed Revenues'!D1379*0.79+'Current &amp; Proposed Revenues'!F1379*2.14+'Current Revenues &amp; Distribution'!C1379+'Current Revenues &amp; Distribution'!E1379)*0.8</f>
        <v>1219.7444480000001</v>
      </c>
      <c r="J1379" s="8">
        <f>(+'Current &amp; Proposed Revenues'!D1379*0.79+'Current &amp; Proposed Revenues'!F1379*2.14+'Current Revenues &amp; Distribution'!C1379+'Current Revenues &amp; Distribution'!E1379)*0.2</f>
        <v>304.93611200000004</v>
      </c>
      <c r="K1379" s="8">
        <f t="shared" si="88"/>
        <v>4391.2035200000009</v>
      </c>
    </row>
    <row r="1380" spans="1:11" outlineLevel="2" x14ac:dyDescent="0.25">
      <c r="A1380" s="1" t="s">
        <v>1146</v>
      </c>
      <c r="B1380" s="1" t="s">
        <v>1156</v>
      </c>
      <c r="C1380" s="8">
        <v>59.25</v>
      </c>
      <c r="D1380" s="8">
        <v>1462.3774000000001</v>
      </c>
      <c r="E1380" s="8">
        <v>0</v>
      </c>
      <c r="F1380" s="8">
        <v>2995.5264000000002</v>
      </c>
      <c r="G1380" s="8">
        <v>4517.1538</v>
      </c>
      <c r="H1380" s="8">
        <f>+'Current &amp; Proposed Revenues'!D1380*1.08+'Current &amp; Proposed Revenues'!F1380*8.54</f>
        <v>3239.8807999999999</v>
      </c>
      <c r="I1380" s="8">
        <f>(+'Current &amp; Proposed Revenues'!D1380*0.79+'Current &amp; Proposed Revenues'!F1380*2.14+'Current Revenues &amp; Distribution'!C1380+'Current Revenues &amp; Distribution'!E1380)*0.8</f>
        <v>1021.8184000000001</v>
      </c>
      <c r="J1380" s="8">
        <f>(+'Current &amp; Proposed Revenues'!D1380*0.79+'Current &amp; Proposed Revenues'!F1380*2.14+'Current Revenues &amp; Distribution'!C1380+'Current Revenues &amp; Distribution'!E1380)*0.2</f>
        <v>255.45460000000003</v>
      </c>
      <c r="K1380" s="8">
        <f t="shared" si="88"/>
        <v>4517.1538</v>
      </c>
    </row>
    <row r="1381" spans="1:11" outlineLevel="2" x14ac:dyDescent="0.25">
      <c r="A1381" s="1" t="s">
        <v>1146</v>
      </c>
      <c r="B1381" s="1" t="s">
        <v>1157</v>
      </c>
      <c r="C1381" s="8">
        <v>0</v>
      </c>
      <c r="D1381" s="8">
        <v>893.7478000000001</v>
      </c>
      <c r="E1381" s="8">
        <v>0</v>
      </c>
      <c r="F1381" s="8">
        <v>1108.05</v>
      </c>
      <c r="G1381" s="8">
        <v>2001.7978000000001</v>
      </c>
      <c r="H1381" s="8">
        <f>+'Current &amp; Proposed Revenues'!D1381*1.08+'Current &amp; Proposed Revenues'!F1381*8.54</f>
        <v>1402.2001999999998</v>
      </c>
      <c r="I1381" s="8">
        <f>(+'Current &amp; Proposed Revenues'!D1381*0.79+'Current &amp; Proposed Revenues'!F1381*2.14+'Current Revenues &amp; Distribution'!C1381+'Current Revenues &amp; Distribution'!E1381)*0.8</f>
        <v>479.67808000000008</v>
      </c>
      <c r="J1381" s="8">
        <f>(+'Current &amp; Proposed Revenues'!D1381*0.79+'Current &amp; Proposed Revenues'!F1381*2.14+'Current Revenues &amp; Distribution'!C1381+'Current Revenues &amp; Distribution'!E1381)*0.2</f>
        <v>119.91952000000002</v>
      </c>
      <c r="K1381" s="8">
        <f t="shared" si="88"/>
        <v>2001.7977999999998</v>
      </c>
    </row>
    <row r="1382" spans="1:11" outlineLevel="2" x14ac:dyDescent="0.25">
      <c r="A1382" s="1" t="s">
        <v>1146</v>
      </c>
      <c r="B1382" s="1" t="s">
        <v>1158</v>
      </c>
      <c r="C1382" s="8">
        <v>0</v>
      </c>
      <c r="D1382" s="8">
        <v>74.800000000000011</v>
      </c>
      <c r="E1382" s="8">
        <v>0</v>
      </c>
      <c r="F1382" s="8">
        <v>0</v>
      </c>
      <c r="G1382" s="8">
        <v>74.800000000000011</v>
      </c>
      <c r="H1382" s="8">
        <f>+'Current &amp; Proposed Revenues'!D1382*1.08+'Current &amp; Proposed Revenues'!F1382*8.54</f>
        <v>43.2</v>
      </c>
      <c r="I1382" s="8">
        <f>(+'Current &amp; Proposed Revenues'!D1382*0.79+'Current &amp; Proposed Revenues'!F1382*2.14+'Current Revenues &amp; Distribution'!C1382+'Current Revenues &amp; Distribution'!E1382)*0.8</f>
        <v>25.28</v>
      </c>
      <c r="J1382" s="8">
        <f>(+'Current &amp; Proposed Revenues'!D1382*0.79+'Current &amp; Proposed Revenues'!F1382*2.14+'Current Revenues &amp; Distribution'!C1382+'Current Revenues &amp; Distribution'!E1382)*0.2</f>
        <v>6.32</v>
      </c>
      <c r="K1382" s="8">
        <f t="shared" si="88"/>
        <v>74.800000000000011</v>
      </c>
    </row>
    <row r="1383" spans="1:11" outlineLevel="2" x14ac:dyDescent="0.25">
      <c r="A1383" s="1" t="s">
        <v>1146</v>
      </c>
      <c r="B1383" s="1" t="s">
        <v>1159</v>
      </c>
      <c r="C1383" s="8">
        <v>63.2</v>
      </c>
      <c r="D1383" s="8">
        <v>3683.9748</v>
      </c>
      <c r="E1383" s="8">
        <v>10.700000000000001</v>
      </c>
      <c r="F1383" s="8">
        <v>6578.88</v>
      </c>
      <c r="G1383" s="8">
        <v>10336.754799999999</v>
      </c>
      <c r="H1383" s="8">
        <f>+'Current &amp; Proposed Revenues'!D1383*1.08+'Current &amp; Proposed Revenues'!F1383*8.54</f>
        <v>7388.2831999999999</v>
      </c>
      <c r="I1383" s="8">
        <f>(+'Current &amp; Proposed Revenues'!D1383*0.79+'Current &amp; Proposed Revenues'!F1383*2.14+'Current Revenues &amp; Distribution'!C1383+'Current Revenues &amp; Distribution'!E1383)*0.8</f>
        <v>2358.7772799999998</v>
      </c>
      <c r="J1383" s="8">
        <f>(+'Current &amp; Proposed Revenues'!D1383*0.79+'Current &amp; Proposed Revenues'!F1383*2.14+'Current Revenues &amp; Distribution'!C1383+'Current Revenues &amp; Distribution'!E1383)*0.2</f>
        <v>589.69431999999995</v>
      </c>
      <c r="K1383" s="8">
        <f t="shared" si="88"/>
        <v>10336.754800000001</v>
      </c>
    </row>
    <row r="1384" spans="1:11" outlineLevel="2" x14ac:dyDescent="0.25">
      <c r="A1384" s="1" t="s">
        <v>1146</v>
      </c>
      <c r="B1384" s="1" t="s">
        <v>1160</v>
      </c>
      <c r="C1384" s="8">
        <v>0</v>
      </c>
      <c r="D1384" s="8">
        <v>5570.5093400000005</v>
      </c>
      <c r="E1384" s="8">
        <v>0</v>
      </c>
      <c r="F1384" s="8">
        <v>8497.4351999999999</v>
      </c>
      <c r="G1384" s="8">
        <v>14067.94454</v>
      </c>
      <c r="H1384" s="8">
        <f>+'Current &amp; Proposed Revenues'!D1384*1.08+'Current &amp; Proposed Revenues'!F1384*8.54</f>
        <v>10011.958159999998</v>
      </c>
      <c r="I1384" s="8">
        <f>(+'Current &amp; Proposed Revenues'!D1384*0.79+'Current &amp; Proposed Revenues'!F1384*2.14+'Current Revenues &amp; Distribution'!C1384+'Current Revenues &amp; Distribution'!E1384)*0.8</f>
        <v>3244.7891040000004</v>
      </c>
      <c r="J1384" s="8">
        <f>(+'Current &amp; Proposed Revenues'!D1384*0.79+'Current &amp; Proposed Revenues'!F1384*2.14+'Current Revenues &amp; Distribution'!C1384+'Current Revenues &amp; Distribution'!E1384)*0.2</f>
        <v>811.1972760000001</v>
      </c>
      <c r="K1384" s="8">
        <f t="shared" si="88"/>
        <v>14067.944539999999</v>
      </c>
    </row>
    <row r="1385" spans="1:11" outlineLevel="2" x14ac:dyDescent="0.25">
      <c r="A1385" s="1" t="s">
        <v>1146</v>
      </c>
      <c r="B1385" s="1" t="s">
        <v>1161</v>
      </c>
      <c r="C1385" s="8">
        <v>0</v>
      </c>
      <c r="D1385" s="8">
        <v>5433.2289000000001</v>
      </c>
      <c r="E1385" s="8">
        <v>0</v>
      </c>
      <c r="F1385" s="8">
        <v>9290.8737600000004</v>
      </c>
      <c r="G1385" s="8">
        <v>14724.10266</v>
      </c>
      <c r="H1385" s="8">
        <f>+'Current &amp; Proposed Revenues'!D1385*1.08+'Current &amp; Proposed Revenues'!F1385*8.54</f>
        <v>10567.12688</v>
      </c>
      <c r="I1385" s="8">
        <f>(+'Current &amp; Proposed Revenues'!D1385*0.79+'Current &amp; Proposed Revenues'!F1385*2.14+'Current Revenues &amp; Distribution'!C1385+'Current Revenues &amp; Distribution'!E1385)*0.8</f>
        <v>3325.5806240000006</v>
      </c>
      <c r="J1385" s="8">
        <f>(+'Current &amp; Proposed Revenues'!D1385*0.79+'Current &amp; Proposed Revenues'!F1385*2.14+'Current Revenues &amp; Distribution'!C1385+'Current Revenues &amp; Distribution'!E1385)*0.2</f>
        <v>831.39515600000016</v>
      </c>
      <c r="K1385" s="8">
        <f t="shared" si="88"/>
        <v>14724.10266</v>
      </c>
    </row>
    <row r="1386" spans="1:11" outlineLevel="2" x14ac:dyDescent="0.25">
      <c r="A1386" s="1" t="s">
        <v>1146</v>
      </c>
      <c r="B1386" s="1" t="s">
        <v>1162</v>
      </c>
      <c r="C1386" s="8">
        <v>33.18</v>
      </c>
      <c r="D1386" s="8">
        <v>4320.5078400000002</v>
      </c>
      <c r="E1386" s="8">
        <v>0</v>
      </c>
      <c r="F1386" s="8">
        <v>11694.589319999999</v>
      </c>
      <c r="G1386" s="8">
        <v>16048.27716</v>
      </c>
      <c r="H1386" s="8">
        <f>+'Current &amp; Proposed Revenues'!D1386*1.08+'Current &amp; Proposed Revenues'!F1386*8.54</f>
        <v>11846.558019999999</v>
      </c>
      <c r="I1386" s="8">
        <f>(+'Current &amp; Proposed Revenues'!D1386*0.79+'Current &amp; Proposed Revenues'!F1386*2.14+'Current Revenues &amp; Distribution'!C1386+'Current Revenues &amp; Distribution'!E1386)*0.8</f>
        <v>3361.3753120000001</v>
      </c>
      <c r="J1386" s="8">
        <f>(+'Current &amp; Proposed Revenues'!D1386*0.79+'Current &amp; Proposed Revenues'!F1386*2.14+'Current Revenues &amp; Distribution'!C1386+'Current Revenues &amp; Distribution'!E1386)*0.2</f>
        <v>840.34382800000003</v>
      </c>
      <c r="K1386" s="8">
        <f t="shared" si="88"/>
        <v>16048.277159999998</v>
      </c>
    </row>
    <row r="1387" spans="1:11" outlineLevel="2" x14ac:dyDescent="0.25">
      <c r="A1387" s="1" t="s">
        <v>1146</v>
      </c>
      <c r="B1387" s="1" t="s">
        <v>957</v>
      </c>
      <c r="C1387" s="8">
        <v>0</v>
      </c>
      <c r="D1387" s="8">
        <v>1451.2696000000001</v>
      </c>
      <c r="E1387" s="8">
        <v>0</v>
      </c>
      <c r="F1387" s="8">
        <v>5143.5947999999999</v>
      </c>
      <c r="G1387" s="8">
        <v>6594.8644000000004</v>
      </c>
      <c r="H1387" s="8">
        <f>+'Current &amp; Proposed Revenues'!D1387*1.08+'Current &amp; Proposed Revenues'!F1387*8.54</f>
        <v>4951.1157999999996</v>
      </c>
      <c r="I1387" s="8">
        <f>(+'Current &amp; Proposed Revenues'!D1387*0.79+'Current &amp; Proposed Revenues'!F1387*2.14+'Current Revenues &amp; Distribution'!C1387+'Current Revenues &amp; Distribution'!E1387)*0.8</f>
        <v>1314.9988800000001</v>
      </c>
      <c r="J1387" s="8">
        <f>(+'Current &amp; Proposed Revenues'!D1387*0.79+'Current &amp; Proposed Revenues'!F1387*2.14+'Current Revenues &amp; Distribution'!C1387+'Current Revenues &amp; Distribution'!E1387)*0.2</f>
        <v>328.74972000000002</v>
      </c>
      <c r="K1387" s="8">
        <f t="shared" si="88"/>
        <v>6594.8643999999995</v>
      </c>
    </row>
    <row r="1388" spans="1:11" outlineLevel="2" x14ac:dyDescent="0.25">
      <c r="A1388" s="1" t="s">
        <v>1146</v>
      </c>
      <c r="B1388" s="1" t="s">
        <v>1163</v>
      </c>
      <c r="C1388" s="8">
        <v>17.222000000000001</v>
      </c>
      <c r="D1388" s="8">
        <v>3921.0590099999999</v>
      </c>
      <c r="E1388" s="8">
        <v>0</v>
      </c>
      <c r="F1388" s="8">
        <v>5774.1419999999998</v>
      </c>
      <c r="G1388" s="8">
        <v>9712.4230100000004</v>
      </c>
      <c r="H1388" s="8">
        <f>+'Current &amp; Proposed Revenues'!D1388*1.08+'Current &amp; Proposed Revenues'!F1388*8.54</f>
        <v>6881.7198399999988</v>
      </c>
      <c r="I1388" s="8">
        <f>(+'Current &amp; Proposed Revenues'!D1388*0.79+'Current &amp; Proposed Revenues'!F1388*2.14+'Current Revenues &amp; Distribution'!C1388+'Current Revenues &amp; Distribution'!E1388)*0.8</f>
        <v>2264.5625360000004</v>
      </c>
      <c r="J1388" s="8">
        <f>(+'Current &amp; Proposed Revenues'!D1388*0.79+'Current &amp; Proposed Revenues'!F1388*2.14+'Current Revenues &amp; Distribution'!C1388+'Current Revenues &amp; Distribution'!E1388)*0.2</f>
        <v>566.14063400000009</v>
      </c>
      <c r="K1388" s="8">
        <f t="shared" si="88"/>
        <v>9712.4230099999986</v>
      </c>
    </row>
    <row r="1389" spans="1:11" outlineLevel="1" x14ac:dyDescent="0.25">
      <c r="A1389" s="23" t="s">
        <v>1204</v>
      </c>
      <c r="B1389" s="22"/>
      <c r="C1389" s="8">
        <f t="shared" ref="C1389:K1389" si="90">SUBTOTAL(9,C1367:C1388)</f>
        <v>627.11779999999999</v>
      </c>
      <c r="D1389" s="8">
        <f t="shared" si="90"/>
        <v>58828.040150000008</v>
      </c>
      <c r="E1389" s="8">
        <f t="shared" si="90"/>
        <v>1317.5616199999999</v>
      </c>
      <c r="F1389" s="8">
        <f t="shared" si="90"/>
        <v>116637.46548000001</v>
      </c>
      <c r="G1389" s="8">
        <f t="shared" si="90"/>
        <v>177410.18504999997</v>
      </c>
      <c r="H1389" s="8">
        <f t="shared" si="90"/>
        <v>127241.84054</v>
      </c>
      <c r="I1389" s="8">
        <f t="shared" si="90"/>
        <v>40134.675608000005</v>
      </c>
      <c r="J1389" s="8">
        <f t="shared" si="90"/>
        <v>10033.668902000001</v>
      </c>
      <c r="K1389" s="8">
        <f t="shared" si="90"/>
        <v>177410.18504999997</v>
      </c>
    </row>
    <row r="1390" spans="1:11" outlineLevel="2" x14ac:dyDescent="0.25">
      <c r="A1390" s="1" t="s">
        <v>1164</v>
      </c>
      <c r="B1390" s="1" t="s">
        <v>1165</v>
      </c>
      <c r="C1390" s="8">
        <v>15.8</v>
      </c>
      <c r="D1390" s="8">
        <v>479.16880000000003</v>
      </c>
      <c r="E1390" s="8">
        <v>0</v>
      </c>
      <c r="F1390" s="8">
        <v>234.95999999999998</v>
      </c>
      <c r="G1390" s="8">
        <v>729.92880000000002</v>
      </c>
      <c r="H1390" s="8">
        <f>+'Current &amp; Proposed Revenues'!D1390*1.08+'Current &amp; Proposed Revenues'!F1390*8.54</f>
        <v>464.61920000000003</v>
      </c>
      <c r="I1390" s="8">
        <f>(+'Current &amp; Proposed Revenues'!D1390*0.79+'Current &amp; Proposed Revenues'!F1390*2.14+'Current Revenues &amp; Distribution'!C1390+'Current Revenues &amp; Distribution'!E1390)*0.8</f>
        <v>212.24768000000006</v>
      </c>
      <c r="J1390" s="8">
        <f>(+'Current &amp; Proposed Revenues'!D1390*0.79+'Current &amp; Proposed Revenues'!F1390*2.14+'Current Revenues &amp; Distribution'!C1390+'Current Revenues &amp; Distribution'!E1390)*0.2</f>
        <v>53.061920000000015</v>
      </c>
      <c r="K1390" s="8">
        <f t="shared" si="88"/>
        <v>729.92880000000002</v>
      </c>
    </row>
    <row r="1391" spans="1:11" outlineLevel="2" x14ac:dyDescent="0.25">
      <c r="A1391" s="1" t="s">
        <v>1164</v>
      </c>
      <c r="B1391" s="1" t="s">
        <v>243</v>
      </c>
      <c r="C1391" s="8">
        <v>0</v>
      </c>
      <c r="D1391" s="8">
        <v>305.745</v>
      </c>
      <c r="E1391" s="8">
        <v>0</v>
      </c>
      <c r="F1391" s="8">
        <v>469.91999999999996</v>
      </c>
      <c r="G1391" s="8">
        <v>775.66499999999996</v>
      </c>
      <c r="H1391" s="8">
        <f>+'Current &amp; Proposed Revenues'!D1391*1.08+'Current &amp; Proposed Revenues'!F1391*8.54</f>
        <v>552.34</v>
      </c>
      <c r="I1391" s="8">
        <f>(+'Current &amp; Proposed Revenues'!D1391*0.79+'Current &amp; Proposed Revenues'!F1391*2.14+'Current Revenues &amp; Distribution'!C1391+'Current Revenues &amp; Distribution'!E1391)*0.8</f>
        <v>178.66</v>
      </c>
      <c r="J1391" s="8">
        <f>(+'Current &amp; Proposed Revenues'!D1391*0.79+'Current &amp; Proposed Revenues'!F1391*2.14+'Current Revenues &amp; Distribution'!C1391+'Current Revenues &amp; Distribution'!E1391)*0.2</f>
        <v>44.664999999999999</v>
      </c>
      <c r="K1391" s="8">
        <f t="shared" si="88"/>
        <v>775.66499999999996</v>
      </c>
    </row>
    <row r="1392" spans="1:11" outlineLevel="2" x14ac:dyDescent="0.25">
      <c r="A1392" s="1" t="s">
        <v>1164</v>
      </c>
      <c r="B1392" s="1" t="s">
        <v>1166</v>
      </c>
      <c r="C1392" s="8">
        <v>0</v>
      </c>
      <c r="D1392" s="8">
        <v>24.310000000000002</v>
      </c>
      <c r="E1392" s="8">
        <v>0</v>
      </c>
      <c r="F1392" s="8">
        <v>0</v>
      </c>
      <c r="G1392" s="8">
        <v>24.310000000000002</v>
      </c>
      <c r="H1392" s="8">
        <f>+'Current &amp; Proposed Revenues'!D1392*1.08+'Current &amp; Proposed Revenues'!F1392*8.54</f>
        <v>14.040000000000001</v>
      </c>
      <c r="I1392" s="8">
        <f>(+'Current &amp; Proposed Revenues'!D1392*0.79+'Current &amp; Proposed Revenues'!F1392*2.14+'Current Revenues &amp; Distribution'!C1392+'Current Revenues &amp; Distribution'!E1392)*0.8</f>
        <v>8.2159999999999993</v>
      </c>
      <c r="J1392" s="8">
        <f>(+'Current &amp; Proposed Revenues'!D1392*0.79+'Current &amp; Proposed Revenues'!F1392*2.14+'Current Revenues &amp; Distribution'!C1392+'Current Revenues &amp; Distribution'!E1392)*0.2</f>
        <v>2.0539999999999998</v>
      </c>
      <c r="K1392" s="8">
        <f t="shared" si="88"/>
        <v>24.31</v>
      </c>
    </row>
    <row r="1393" spans="1:11" outlineLevel="2" x14ac:dyDescent="0.25">
      <c r="A1393" s="1" t="s">
        <v>1164</v>
      </c>
      <c r="B1393" s="1" t="s">
        <v>1167</v>
      </c>
      <c r="C1393" s="8">
        <v>0</v>
      </c>
      <c r="D1393" s="8">
        <v>22.44</v>
      </c>
      <c r="E1393" s="8">
        <v>0</v>
      </c>
      <c r="F1393" s="8">
        <v>0</v>
      </c>
      <c r="G1393" s="8">
        <v>22.44</v>
      </c>
      <c r="H1393" s="8">
        <f>+'Current &amp; Proposed Revenues'!D1393*1.08+'Current &amp; Proposed Revenues'!F1393*8.54</f>
        <v>12.96</v>
      </c>
      <c r="I1393" s="8">
        <f>(+'Current &amp; Proposed Revenues'!D1393*0.79+'Current &amp; Proposed Revenues'!F1393*2.14+'Current Revenues &amp; Distribution'!C1393+'Current Revenues &amp; Distribution'!E1393)*0.8</f>
        <v>7.5840000000000005</v>
      </c>
      <c r="J1393" s="8">
        <f>(+'Current &amp; Proposed Revenues'!D1393*0.79+'Current &amp; Proposed Revenues'!F1393*2.14+'Current Revenues &amp; Distribution'!C1393+'Current Revenues &amp; Distribution'!E1393)*0.2</f>
        <v>1.8960000000000001</v>
      </c>
      <c r="K1393" s="8">
        <f t="shared" si="88"/>
        <v>22.44</v>
      </c>
    </row>
    <row r="1394" spans="1:11" outlineLevel="2" x14ac:dyDescent="0.25">
      <c r="A1394" s="1" t="s">
        <v>1164</v>
      </c>
      <c r="B1394" s="1" t="s">
        <v>1168</v>
      </c>
      <c r="C1394" s="8">
        <v>0</v>
      </c>
      <c r="D1394" s="8">
        <v>26.18</v>
      </c>
      <c r="E1394" s="8">
        <v>0</v>
      </c>
      <c r="F1394" s="8">
        <v>0</v>
      </c>
      <c r="G1394" s="8">
        <v>26.18</v>
      </c>
      <c r="H1394" s="8">
        <f>+'Current &amp; Proposed Revenues'!D1394*1.08+'Current &amp; Proposed Revenues'!F1394*8.54</f>
        <v>15.120000000000001</v>
      </c>
      <c r="I1394" s="8">
        <f>(+'Current &amp; Proposed Revenues'!D1394*0.79+'Current &amp; Proposed Revenues'!F1394*2.14+'Current Revenues &amp; Distribution'!C1394+'Current Revenues &amp; Distribution'!E1394)*0.8</f>
        <v>8.8480000000000008</v>
      </c>
      <c r="J1394" s="8">
        <f>(+'Current &amp; Proposed Revenues'!D1394*0.79+'Current &amp; Proposed Revenues'!F1394*2.14+'Current Revenues &amp; Distribution'!C1394+'Current Revenues &amp; Distribution'!E1394)*0.2</f>
        <v>2.2120000000000002</v>
      </c>
      <c r="K1394" s="8">
        <f t="shared" si="88"/>
        <v>26.180000000000003</v>
      </c>
    </row>
    <row r="1395" spans="1:11" outlineLevel="2" x14ac:dyDescent="0.25">
      <c r="A1395" s="1" t="s">
        <v>1164</v>
      </c>
      <c r="B1395" s="1" t="s">
        <v>1169</v>
      </c>
      <c r="C1395" s="8">
        <v>0</v>
      </c>
      <c r="D1395" s="8">
        <v>248.71</v>
      </c>
      <c r="E1395" s="8">
        <v>0</v>
      </c>
      <c r="F1395" s="8">
        <v>0</v>
      </c>
      <c r="G1395" s="8">
        <v>248.71</v>
      </c>
      <c r="H1395" s="8">
        <f>+'Current &amp; Proposed Revenues'!D1395*1.08+'Current &amp; Proposed Revenues'!F1395*8.54</f>
        <v>143.64000000000001</v>
      </c>
      <c r="I1395" s="8">
        <f>(+'Current &amp; Proposed Revenues'!D1395*0.79+'Current &amp; Proposed Revenues'!F1395*2.14+'Current Revenues &amp; Distribution'!C1395+'Current Revenues &amp; Distribution'!E1395)*0.8</f>
        <v>84.056000000000012</v>
      </c>
      <c r="J1395" s="8">
        <f>(+'Current &amp; Proposed Revenues'!D1395*0.79+'Current &amp; Proposed Revenues'!F1395*2.14+'Current Revenues &amp; Distribution'!C1395+'Current Revenues &amp; Distribution'!E1395)*0.2</f>
        <v>21.014000000000003</v>
      </c>
      <c r="K1395" s="8">
        <f t="shared" si="88"/>
        <v>248.71000000000004</v>
      </c>
    </row>
    <row r="1396" spans="1:11" outlineLevel="2" x14ac:dyDescent="0.25">
      <c r="A1396" s="1" t="s">
        <v>1164</v>
      </c>
      <c r="B1396" s="1" t="s">
        <v>1170</v>
      </c>
      <c r="C1396" s="8">
        <v>0</v>
      </c>
      <c r="D1396" s="8">
        <v>265.54000000000002</v>
      </c>
      <c r="E1396" s="8">
        <v>0</v>
      </c>
      <c r="F1396" s="8">
        <v>0</v>
      </c>
      <c r="G1396" s="8">
        <v>265.54000000000002</v>
      </c>
      <c r="H1396" s="8">
        <f>+'Current &amp; Proposed Revenues'!D1396*1.08+'Current &amp; Proposed Revenues'!F1396*8.54</f>
        <v>153.36000000000001</v>
      </c>
      <c r="I1396" s="8">
        <f>(+'Current &amp; Proposed Revenues'!D1396*0.79+'Current &amp; Proposed Revenues'!F1396*2.14+'Current Revenues &amp; Distribution'!C1396+'Current Revenues &amp; Distribution'!E1396)*0.8</f>
        <v>89.744000000000014</v>
      </c>
      <c r="J1396" s="8">
        <f>(+'Current &amp; Proposed Revenues'!D1396*0.79+'Current &amp; Proposed Revenues'!F1396*2.14+'Current Revenues &amp; Distribution'!C1396+'Current Revenues &amp; Distribution'!E1396)*0.2</f>
        <v>22.436000000000003</v>
      </c>
      <c r="K1396" s="8">
        <f t="shared" si="88"/>
        <v>265.54000000000002</v>
      </c>
    </row>
    <row r="1397" spans="1:11" outlineLevel="2" x14ac:dyDescent="0.25">
      <c r="A1397" s="1" t="s">
        <v>1164</v>
      </c>
      <c r="B1397" s="1" t="s">
        <v>1171</v>
      </c>
      <c r="C1397" s="8">
        <v>7.9</v>
      </c>
      <c r="D1397" s="8">
        <v>65.45</v>
      </c>
      <c r="E1397" s="8">
        <v>0</v>
      </c>
      <c r="F1397" s="8">
        <v>0</v>
      </c>
      <c r="G1397" s="8">
        <v>73.350000000000009</v>
      </c>
      <c r="H1397" s="8">
        <f>+'Current &amp; Proposed Revenues'!D1397*1.08+'Current &amp; Proposed Revenues'!F1397*8.54</f>
        <v>37.800000000000004</v>
      </c>
      <c r="I1397" s="8">
        <f>(+'Current &amp; Proposed Revenues'!D1397*0.79+'Current &amp; Proposed Revenues'!F1397*2.14+'Current Revenues &amp; Distribution'!C1397+'Current Revenues &amp; Distribution'!E1397)*0.8</f>
        <v>28.440000000000005</v>
      </c>
      <c r="J1397" s="8">
        <f>(+'Current &amp; Proposed Revenues'!D1397*0.79+'Current &amp; Proposed Revenues'!F1397*2.14+'Current Revenues &amp; Distribution'!C1397+'Current Revenues &amp; Distribution'!E1397)*0.2</f>
        <v>7.1100000000000012</v>
      </c>
      <c r="K1397" s="8">
        <f t="shared" si="88"/>
        <v>73.350000000000009</v>
      </c>
    </row>
    <row r="1398" spans="1:11" outlineLevel="2" x14ac:dyDescent="0.25">
      <c r="A1398" s="1" t="s">
        <v>1164</v>
      </c>
      <c r="B1398" s="1" t="s">
        <v>257</v>
      </c>
      <c r="C1398" s="8">
        <v>0</v>
      </c>
      <c r="D1398" s="8">
        <v>67.320000000000007</v>
      </c>
      <c r="E1398" s="8">
        <v>0</v>
      </c>
      <c r="F1398" s="8">
        <v>106.8</v>
      </c>
      <c r="G1398" s="8">
        <v>174.12</v>
      </c>
      <c r="H1398" s="8">
        <f>+'Current &amp; Proposed Revenues'!D1398*1.08+'Current &amp; Proposed Revenues'!F1398*8.54</f>
        <v>124.28</v>
      </c>
      <c r="I1398" s="8">
        <f>(+'Current &amp; Proposed Revenues'!D1398*0.79+'Current &amp; Proposed Revenues'!F1398*2.14+'Current Revenues &amp; Distribution'!C1398+'Current Revenues &amp; Distribution'!E1398)*0.8</f>
        <v>39.872000000000007</v>
      </c>
      <c r="J1398" s="8">
        <f>(+'Current &amp; Proposed Revenues'!D1398*0.79+'Current &amp; Proposed Revenues'!F1398*2.14+'Current Revenues &amp; Distribution'!C1398+'Current Revenues &amp; Distribution'!E1398)*0.2</f>
        <v>9.9680000000000017</v>
      </c>
      <c r="K1398" s="8">
        <f t="shared" si="88"/>
        <v>174.12</v>
      </c>
    </row>
    <row r="1399" spans="1:11" outlineLevel="2" x14ac:dyDescent="0.25">
      <c r="A1399" s="1" t="s">
        <v>1164</v>
      </c>
      <c r="B1399" s="1" t="s">
        <v>1172</v>
      </c>
      <c r="C1399" s="8">
        <v>0</v>
      </c>
      <c r="D1399" s="8">
        <v>22.44</v>
      </c>
      <c r="E1399" s="8">
        <v>0</v>
      </c>
      <c r="F1399" s="8">
        <v>0</v>
      </c>
      <c r="G1399" s="8">
        <v>22.44</v>
      </c>
      <c r="H1399" s="8">
        <f>+'Current &amp; Proposed Revenues'!D1399*1.08+'Current &amp; Proposed Revenues'!F1399*8.54</f>
        <v>12.96</v>
      </c>
      <c r="I1399" s="8">
        <f>(+'Current &amp; Proposed Revenues'!D1399*0.79+'Current &amp; Proposed Revenues'!F1399*2.14+'Current Revenues &amp; Distribution'!C1399+'Current Revenues &amp; Distribution'!E1399)*0.8</f>
        <v>7.5840000000000005</v>
      </c>
      <c r="J1399" s="8">
        <f>(+'Current &amp; Proposed Revenues'!D1399*0.79+'Current &amp; Proposed Revenues'!F1399*2.14+'Current Revenues &amp; Distribution'!C1399+'Current Revenues &amp; Distribution'!E1399)*0.2</f>
        <v>1.8960000000000001</v>
      </c>
      <c r="K1399" s="8">
        <f t="shared" si="88"/>
        <v>22.44</v>
      </c>
    </row>
    <row r="1400" spans="1:11" outlineLevel="2" x14ac:dyDescent="0.25">
      <c r="A1400" s="1" t="s">
        <v>1164</v>
      </c>
      <c r="B1400" s="1" t="s">
        <v>1073</v>
      </c>
      <c r="C1400" s="8">
        <v>19.75</v>
      </c>
      <c r="D1400" s="8">
        <v>529.8832000000001</v>
      </c>
      <c r="E1400" s="8">
        <v>0</v>
      </c>
      <c r="F1400" s="8">
        <v>833.04</v>
      </c>
      <c r="G1400" s="8">
        <v>1382.6732000000002</v>
      </c>
      <c r="H1400" s="8">
        <f>+'Current &amp; Proposed Revenues'!D1400*1.08+'Current &amp; Proposed Revenues'!F1400*8.54</f>
        <v>972.14879999999994</v>
      </c>
      <c r="I1400" s="8">
        <f>(+'Current &amp; Proposed Revenues'!D1400*0.79+'Current &amp; Proposed Revenues'!F1400*2.14+'Current Revenues &amp; Distribution'!C1400+'Current Revenues &amp; Distribution'!E1400)*0.8</f>
        <v>328.41952000000003</v>
      </c>
      <c r="J1400" s="8">
        <f>(+'Current &amp; Proposed Revenues'!D1400*0.79+'Current &amp; Proposed Revenues'!F1400*2.14+'Current Revenues &amp; Distribution'!C1400+'Current Revenues &amp; Distribution'!E1400)*0.2</f>
        <v>82.104880000000009</v>
      </c>
      <c r="K1400" s="8">
        <f t="shared" si="88"/>
        <v>1382.6732</v>
      </c>
    </row>
    <row r="1401" spans="1:11" outlineLevel="2" x14ac:dyDescent="0.25">
      <c r="A1401" s="1" t="s">
        <v>1164</v>
      </c>
      <c r="B1401" s="1" t="s">
        <v>1173</v>
      </c>
      <c r="C1401" s="8">
        <v>0</v>
      </c>
      <c r="D1401" s="8">
        <v>271.01723000000004</v>
      </c>
      <c r="E1401" s="8">
        <v>0</v>
      </c>
      <c r="F1401" s="8">
        <v>0</v>
      </c>
      <c r="G1401" s="8">
        <v>271.01723000000004</v>
      </c>
      <c r="H1401" s="8">
        <f>+'Current &amp; Proposed Revenues'!D1401*1.08+'Current &amp; Proposed Revenues'!F1401*8.54</f>
        <v>156.52332000000001</v>
      </c>
      <c r="I1401" s="8">
        <f>(+'Current &amp; Proposed Revenues'!D1401*0.79+'Current &amp; Proposed Revenues'!F1401*2.14+'Current Revenues &amp; Distribution'!C1401+'Current Revenues &amp; Distribution'!E1401)*0.8</f>
        <v>91.595128000000017</v>
      </c>
      <c r="J1401" s="8">
        <f>(+'Current &amp; Proposed Revenues'!D1401*0.79+'Current &amp; Proposed Revenues'!F1401*2.14+'Current Revenues &amp; Distribution'!C1401+'Current Revenues &amp; Distribution'!E1401)*0.2</f>
        <v>22.898782000000004</v>
      </c>
      <c r="K1401" s="8">
        <f t="shared" si="88"/>
        <v>271.01723000000004</v>
      </c>
    </row>
    <row r="1402" spans="1:11" outlineLevel="2" x14ac:dyDescent="0.25">
      <c r="A1402" s="1" t="s">
        <v>1164</v>
      </c>
      <c r="B1402" s="1" t="s">
        <v>611</v>
      </c>
      <c r="C1402" s="8">
        <v>14.275300000000001</v>
      </c>
      <c r="D1402" s="8">
        <v>839.19990000000007</v>
      </c>
      <c r="E1402" s="8">
        <v>0</v>
      </c>
      <c r="F1402" s="8">
        <v>1116.2736</v>
      </c>
      <c r="G1402" s="8">
        <v>1969.7488000000001</v>
      </c>
      <c r="H1402" s="8">
        <f>+'Current &amp; Proposed Revenues'!D1402*1.08+'Current &amp; Proposed Revenues'!F1402*8.54</f>
        <v>1377.2723999999998</v>
      </c>
      <c r="I1402" s="8">
        <f>(+'Current &amp; Proposed Revenues'!D1402*0.79+'Current &amp; Proposed Revenues'!F1402*2.14+'Current Revenues &amp; Distribution'!C1402+'Current Revenues &amp; Distribution'!E1402)*0.8</f>
        <v>473.98112000000003</v>
      </c>
      <c r="J1402" s="8">
        <f>(+'Current &amp; Proposed Revenues'!D1402*0.79+'Current &amp; Proposed Revenues'!F1402*2.14+'Current Revenues &amp; Distribution'!C1402+'Current Revenues &amp; Distribution'!E1402)*0.2</f>
        <v>118.49528000000001</v>
      </c>
      <c r="K1402" s="8">
        <f t="shared" si="88"/>
        <v>1969.7487999999998</v>
      </c>
    </row>
    <row r="1403" spans="1:11" outlineLevel="1" x14ac:dyDescent="0.25">
      <c r="A1403" s="23" t="s">
        <v>1203</v>
      </c>
      <c r="B1403" s="22"/>
      <c r="C1403" s="8">
        <f t="shared" ref="C1403:K1403" si="91">SUBTOTAL(9,C1390:C1402)</f>
        <v>57.725300000000004</v>
      </c>
      <c r="D1403" s="8">
        <f t="shared" si="91"/>
        <v>3167.4041299999999</v>
      </c>
      <c r="E1403" s="8">
        <f t="shared" si="91"/>
        <v>0</v>
      </c>
      <c r="F1403" s="8">
        <f t="shared" si="91"/>
        <v>2760.9935999999998</v>
      </c>
      <c r="G1403" s="8">
        <f t="shared" si="91"/>
        <v>5986.1230300000007</v>
      </c>
      <c r="H1403" s="8">
        <f t="shared" si="91"/>
        <v>4037.0637200000001</v>
      </c>
      <c r="I1403" s="8">
        <f t="shared" si="91"/>
        <v>1559.2474480000001</v>
      </c>
      <c r="J1403" s="8">
        <f t="shared" si="91"/>
        <v>389.81186200000002</v>
      </c>
      <c r="K1403" s="8">
        <f t="shared" si="91"/>
        <v>5986.1230299999997</v>
      </c>
    </row>
    <row r="1404" spans="1:11" outlineLevel="2" x14ac:dyDescent="0.25">
      <c r="A1404" s="1" t="s">
        <v>1174</v>
      </c>
      <c r="B1404" s="1" t="s">
        <v>1175</v>
      </c>
      <c r="C1404" s="8">
        <v>0</v>
      </c>
      <c r="D1404" s="8">
        <v>1677.1843000000001</v>
      </c>
      <c r="E1404" s="8">
        <v>0</v>
      </c>
      <c r="F1404" s="8">
        <v>3568.7860799999999</v>
      </c>
      <c r="G1404" s="8">
        <v>5245.9703799999997</v>
      </c>
      <c r="H1404" s="8">
        <f>+'Current &amp; Proposed Revenues'!D1404*1.08+'Current &amp; Proposed Revenues'!F1404*8.54</f>
        <v>3822.3334399999999</v>
      </c>
      <c r="I1404" s="8">
        <f>(+'Current &amp; Proposed Revenues'!D1404*0.79+'Current &amp; Proposed Revenues'!F1404*2.14+'Current Revenues &amp; Distribution'!C1404+'Current Revenues &amp; Distribution'!E1404)*0.8</f>
        <v>1138.9095519999998</v>
      </c>
      <c r="J1404" s="8">
        <f>(+'Current &amp; Proposed Revenues'!D1404*0.79+'Current &amp; Proposed Revenues'!F1404*2.14+'Current Revenues &amp; Distribution'!C1404+'Current Revenues &amp; Distribution'!E1404)*0.2</f>
        <v>284.72738799999996</v>
      </c>
      <c r="K1404" s="8">
        <f t="shared" si="88"/>
        <v>5245.9703799999997</v>
      </c>
    </row>
    <row r="1405" spans="1:11" outlineLevel="2" x14ac:dyDescent="0.25">
      <c r="A1405" s="1" t="s">
        <v>1174</v>
      </c>
      <c r="B1405" s="1" t="s">
        <v>1176</v>
      </c>
      <c r="C1405" s="8">
        <v>0</v>
      </c>
      <c r="D1405" s="8">
        <v>798.49</v>
      </c>
      <c r="E1405" s="8">
        <v>0</v>
      </c>
      <c r="F1405" s="8">
        <v>395.15999999999997</v>
      </c>
      <c r="G1405" s="8">
        <v>1193.6500000000001</v>
      </c>
      <c r="H1405" s="8">
        <f>+'Current &amp; Proposed Revenues'!D1405*1.08+'Current &amp; Proposed Revenues'!F1405*8.54</f>
        <v>777.14</v>
      </c>
      <c r="I1405" s="8">
        <f>(+'Current &amp; Proposed Revenues'!D1405*0.79+'Current &amp; Proposed Revenues'!F1405*2.14+'Current Revenues &amp; Distribution'!C1405+'Current Revenues &amp; Distribution'!E1405)*0.8</f>
        <v>333.20800000000008</v>
      </c>
      <c r="J1405" s="8">
        <f>(+'Current &amp; Proposed Revenues'!D1405*0.79+'Current &amp; Proposed Revenues'!F1405*2.14+'Current Revenues &amp; Distribution'!C1405+'Current Revenues &amp; Distribution'!E1405)*0.2</f>
        <v>83.302000000000021</v>
      </c>
      <c r="K1405" s="8">
        <f t="shared" si="88"/>
        <v>1193.6500000000001</v>
      </c>
    </row>
    <row r="1406" spans="1:11" outlineLevel="2" x14ac:dyDescent="0.25">
      <c r="A1406" s="1" t="s">
        <v>1174</v>
      </c>
      <c r="B1406" s="1" t="s">
        <v>1177</v>
      </c>
      <c r="C1406" s="8">
        <v>0</v>
      </c>
      <c r="D1406" s="8">
        <v>0</v>
      </c>
      <c r="E1406" s="8">
        <v>0</v>
      </c>
      <c r="F1406" s="8">
        <v>234.95999999999998</v>
      </c>
      <c r="G1406" s="8">
        <v>234.95999999999998</v>
      </c>
      <c r="H1406" s="8">
        <f>+'Current &amp; Proposed Revenues'!D1406*1.08+'Current &amp; Proposed Revenues'!F1406*8.54</f>
        <v>187.88</v>
      </c>
      <c r="I1406" s="8">
        <f>(+'Current &amp; Proposed Revenues'!D1406*0.79+'Current &amp; Proposed Revenues'!F1406*2.14+'Current Revenues &amp; Distribution'!C1406+'Current Revenues &amp; Distribution'!E1406)*0.8</f>
        <v>37.664000000000009</v>
      </c>
      <c r="J1406" s="8">
        <f>(+'Current &amp; Proposed Revenues'!D1406*0.79+'Current &amp; Proposed Revenues'!F1406*2.14+'Current Revenues &amp; Distribution'!C1406+'Current Revenues &amp; Distribution'!E1406)*0.2</f>
        <v>9.4160000000000021</v>
      </c>
      <c r="K1406" s="8">
        <f t="shared" si="88"/>
        <v>234.96</v>
      </c>
    </row>
    <row r="1407" spans="1:11" outlineLevel="2" x14ac:dyDescent="0.25">
      <c r="A1407" s="1" t="s">
        <v>1174</v>
      </c>
      <c r="B1407" s="1" t="s">
        <v>1178</v>
      </c>
      <c r="C1407" s="8">
        <v>0</v>
      </c>
      <c r="D1407" s="8">
        <v>37.400000000000006</v>
      </c>
      <c r="E1407" s="8">
        <v>0</v>
      </c>
      <c r="F1407" s="8">
        <v>618.26519999999994</v>
      </c>
      <c r="G1407" s="8">
        <v>655.66519999999991</v>
      </c>
      <c r="H1407" s="8">
        <f>+'Current &amp; Proposed Revenues'!D1407*1.08+'Current &amp; Proposed Revenues'!F1407*8.54</f>
        <v>515.98059999999998</v>
      </c>
      <c r="I1407" s="8">
        <f>(+'Current &amp; Proposed Revenues'!D1407*0.79+'Current &amp; Proposed Revenues'!F1407*2.14+'Current Revenues &amp; Distribution'!C1407+'Current Revenues &amp; Distribution'!E1407)*0.8</f>
        <v>111.74768000000002</v>
      </c>
      <c r="J1407" s="8">
        <f>(+'Current &amp; Proposed Revenues'!D1407*0.79+'Current &amp; Proposed Revenues'!F1407*2.14+'Current Revenues &amp; Distribution'!C1407+'Current Revenues &amp; Distribution'!E1407)*0.2</f>
        <v>27.936920000000004</v>
      </c>
      <c r="K1407" s="8">
        <f t="shared" si="88"/>
        <v>655.66520000000003</v>
      </c>
    </row>
    <row r="1408" spans="1:11" outlineLevel="2" x14ac:dyDescent="0.25">
      <c r="A1408" s="1" t="s">
        <v>1174</v>
      </c>
      <c r="B1408" s="1" t="s">
        <v>1179</v>
      </c>
      <c r="C1408" s="8">
        <v>33.97</v>
      </c>
      <c r="D1408" s="8">
        <v>7919.6931000000004</v>
      </c>
      <c r="E1408" s="8">
        <v>171.20000000000002</v>
      </c>
      <c r="F1408" s="8">
        <v>20330.234399999998</v>
      </c>
      <c r="G1408" s="8">
        <v>28455.097499999996</v>
      </c>
      <c r="H1408" s="8">
        <f>+'Current &amp; Proposed Revenues'!D1408*1.08+'Current &amp; Proposed Revenues'!F1408*8.54</f>
        <v>20830.513599999998</v>
      </c>
      <c r="I1408" s="8">
        <f>(+'Current &amp; Proposed Revenues'!D1408*0.79+'Current &amp; Proposed Revenues'!F1408*2.14+'Current Revenues &amp; Distribution'!C1408+'Current Revenues &amp; Distribution'!E1408)*0.8</f>
        <v>6099.667120000001</v>
      </c>
      <c r="J1408" s="8">
        <f>(+'Current &amp; Proposed Revenues'!D1408*0.79+'Current &amp; Proposed Revenues'!F1408*2.14+'Current Revenues &amp; Distribution'!C1408+'Current Revenues &amp; Distribution'!E1408)*0.2</f>
        <v>1524.9167800000002</v>
      </c>
      <c r="K1408" s="8">
        <f t="shared" si="88"/>
        <v>28455.0975</v>
      </c>
    </row>
    <row r="1409" spans="1:11" outlineLevel="2" x14ac:dyDescent="0.25">
      <c r="A1409" s="1" t="s">
        <v>1174</v>
      </c>
      <c r="B1409" s="1" t="s">
        <v>1180</v>
      </c>
      <c r="C1409" s="8">
        <v>0</v>
      </c>
      <c r="D1409" s="8">
        <v>307.68979999999999</v>
      </c>
      <c r="E1409" s="8">
        <v>128.4</v>
      </c>
      <c r="F1409" s="8">
        <v>1939.0608</v>
      </c>
      <c r="G1409" s="8">
        <v>2375.1505999999999</v>
      </c>
      <c r="H1409" s="8">
        <f>+'Current &amp; Proposed Revenues'!D1409*1.08+'Current &amp; Proposed Revenues'!F1409*8.54</f>
        <v>1728.2255999999998</v>
      </c>
      <c r="I1409" s="8">
        <f>(+'Current &amp; Proposed Revenues'!D1409*0.79+'Current &amp; Proposed Revenues'!F1409*2.14+'Current Revenues &amp; Distribution'!C1409+'Current Revenues &amp; Distribution'!E1409)*0.8</f>
        <v>517.54000000000008</v>
      </c>
      <c r="J1409" s="8">
        <f>(+'Current &amp; Proposed Revenues'!D1409*0.79+'Current &amp; Proposed Revenues'!F1409*2.14+'Current Revenues &amp; Distribution'!C1409+'Current Revenues &amp; Distribution'!E1409)*0.2</f>
        <v>129.38500000000002</v>
      </c>
      <c r="K1409" s="8">
        <f t="shared" si="88"/>
        <v>2375.1505999999999</v>
      </c>
    </row>
    <row r="1410" spans="1:11" outlineLevel="2" x14ac:dyDescent="0.25">
      <c r="A1410" s="1" t="s">
        <v>1174</v>
      </c>
      <c r="B1410" s="1" t="s">
        <v>1181</v>
      </c>
      <c r="C1410" s="8">
        <v>21.330000000000002</v>
      </c>
      <c r="D1410" s="8">
        <v>1131.3500000000001</v>
      </c>
      <c r="E1410" s="8">
        <v>0</v>
      </c>
      <c r="F1410" s="8">
        <v>6028.326</v>
      </c>
      <c r="G1410" s="8">
        <v>7181.0060000000003</v>
      </c>
      <c r="H1410" s="8">
        <f>+'Current &amp; Proposed Revenues'!D1410*1.08+'Current &amp; Proposed Revenues'!F1410*8.54</f>
        <v>5473.8029999999999</v>
      </c>
      <c r="I1410" s="8">
        <f>(+'Current &amp; Proposed Revenues'!D1410*0.79+'Current &amp; Proposed Revenues'!F1410*2.14+'Current Revenues &amp; Distribution'!C1410+'Current Revenues &amp; Distribution'!E1410)*0.8</f>
        <v>1365.7624000000003</v>
      </c>
      <c r="J1410" s="8">
        <f>(+'Current &amp; Proposed Revenues'!D1410*0.79+'Current &amp; Proposed Revenues'!F1410*2.14+'Current Revenues &amp; Distribution'!C1410+'Current Revenues &amp; Distribution'!E1410)*0.2</f>
        <v>341.44060000000007</v>
      </c>
      <c r="K1410" s="8">
        <f t="shared" si="88"/>
        <v>7181.0060000000003</v>
      </c>
    </row>
    <row r="1411" spans="1:11" outlineLevel="2" x14ac:dyDescent="0.25">
      <c r="A1411" s="1" t="s">
        <v>1174</v>
      </c>
      <c r="B1411" s="1" t="s">
        <v>1182</v>
      </c>
      <c r="C1411" s="8">
        <v>45.82</v>
      </c>
      <c r="D1411" s="8">
        <v>1687.3758000000003</v>
      </c>
      <c r="E1411" s="8">
        <v>0</v>
      </c>
      <c r="F1411" s="8">
        <v>3206.3496</v>
      </c>
      <c r="G1411" s="8">
        <v>4939.5454</v>
      </c>
      <c r="H1411" s="8">
        <f>+'Current &amp; Proposed Revenues'!D1411*1.08+'Current &amp; Proposed Revenues'!F1411*8.54</f>
        <v>3538.4059999999999</v>
      </c>
      <c r="I1411" s="8">
        <f>(+'Current &amp; Proposed Revenues'!D1411*0.79+'Current &amp; Proposed Revenues'!F1411*2.14+'Current Revenues &amp; Distribution'!C1411+'Current Revenues &amp; Distribution'!E1411)*0.8</f>
        <v>1120.9115200000001</v>
      </c>
      <c r="J1411" s="8">
        <f>(+'Current &amp; Proposed Revenues'!D1411*0.79+'Current &amp; Proposed Revenues'!F1411*2.14+'Current Revenues &amp; Distribution'!C1411+'Current Revenues &amp; Distribution'!E1411)*0.2</f>
        <v>280.22788000000003</v>
      </c>
      <c r="K1411" s="8">
        <f t="shared" si="88"/>
        <v>4939.5454000000009</v>
      </c>
    </row>
    <row r="1412" spans="1:11" outlineLevel="2" x14ac:dyDescent="0.25">
      <c r="A1412" s="1" t="s">
        <v>1174</v>
      </c>
      <c r="B1412" s="1" t="s">
        <v>1183</v>
      </c>
      <c r="C1412" s="8">
        <v>0</v>
      </c>
      <c r="D1412" s="8">
        <v>1704.2245</v>
      </c>
      <c r="E1412" s="8">
        <v>89.88000000000001</v>
      </c>
      <c r="F1412" s="8">
        <v>8298.5735999999997</v>
      </c>
      <c r="G1412" s="8">
        <v>10092.678099999999</v>
      </c>
      <c r="H1412" s="8">
        <f>+'Current &amp; Proposed Revenues'!D1412*1.08+'Current &amp; Proposed Revenues'!F1412*8.54</f>
        <v>7620.0087999999987</v>
      </c>
      <c r="I1412" s="8">
        <f>(+'Current &amp; Proposed Revenues'!D1412*0.79+'Current &amp; Proposed Revenues'!F1412*2.14+'Current Revenues &amp; Distribution'!C1412+'Current Revenues &amp; Distribution'!E1412)*0.8</f>
        <v>1978.1354400000005</v>
      </c>
      <c r="J1412" s="8">
        <f>(+'Current &amp; Proposed Revenues'!D1412*0.79+'Current &amp; Proposed Revenues'!F1412*2.14+'Current Revenues &amp; Distribution'!C1412+'Current Revenues &amp; Distribution'!E1412)*0.2</f>
        <v>494.53386000000012</v>
      </c>
      <c r="K1412" s="8">
        <f t="shared" si="88"/>
        <v>10092.678099999999</v>
      </c>
    </row>
    <row r="1413" spans="1:11" outlineLevel="2" x14ac:dyDescent="0.25">
      <c r="A1413" s="1" t="s">
        <v>1174</v>
      </c>
      <c r="B1413" s="1" t="s">
        <v>417</v>
      </c>
      <c r="C1413" s="8">
        <v>0</v>
      </c>
      <c r="D1413" s="8">
        <v>2992.7293000000004</v>
      </c>
      <c r="E1413" s="8">
        <v>66.34</v>
      </c>
      <c r="F1413" s="8">
        <v>13749.432000000001</v>
      </c>
      <c r="G1413" s="8">
        <v>16808.5013</v>
      </c>
      <c r="H1413" s="8">
        <f>+'Current &amp; Proposed Revenues'!D1413*1.08+'Current &amp; Proposed Revenues'!F1413*8.54</f>
        <v>12722.8172</v>
      </c>
      <c r="I1413" s="8">
        <f>(+'Current &amp; Proposed Revenues'!D1413*0.79+'Current &amp; Proposed Revenues'!F1413*2.14+'Current Revenues &amp; Distribution'!C1413+'Current Revenues &amp; Distribution'!E1413)*0.8</f>
        <v>3268.5472800000007</v>
      </c>
      <c r="J1413" s="8">
        <f>(+'Current &amp; Proposed Revenues'!D1413*0.79+'Current &amp; Proposed Revenues'!F1413*2.14+'Current Revenues &amp; Distribution'!C1413+'Current Revenues &amp; Distribution'!E1413)*0.2</f>
        <v>817.13682000000017</v>
      </c>
      <c r="K1413" s="8">
        <f t="shared" si="88"/>
        <v>16808.5013</v>
      </c>
    </row>
    <row r="1414" spans="1:11" outlineLevel="2" x14ac:dyDescent="0.25">
      <c r="A1414" s="1" t="s">
        <v>1174</v>
      </c>
      <c r="B1414" s="1" t="s">
        <v>11</v>
      </c>
      <c r="C1414" s="8">
        <v>8.6900000000000013</v>
      </c>
      <c r="D1414" s="8">
        <v>319.77000000000004</v>
      </c>
      <c r="E1414" s="8">
        <v>0</v>
      </c>
      <c r="F1414" s="8">
        <v>0</v>
      </c>
      <c r="G1414" s="8">
        <v>328.46000000000004</v>
      </c>
      <c r="H1414" s="8">
        <f>+'Current &amp; Proposed Revenues'!D1414*1.08+'Current &amp; Proposed Revenues'!F1414*8.54</f>
        <v>184.68</v>
      </c>
      <c r="I1414" s="8">
        <f>(+'Current &amp; Proposed Revenues'!D1414*0.79+'Current &amp; Proposed Revenues'!F1414*2.14+'Current Revenues &amp; Distribution'!C1414+'Current Revenues &amp; Distribution'!E1414)*0.8</f>
        <v>115.024</v>
      </c>
      <c r="J1414" s="8">
        <f>(+'Current &amp; Proposed Revenues'!D1414*0.79+'Current &amp; Proposed Revenues'!F1414*2.14+'Current Revenues &amp; Distribution'!C1414+'Current Revenues &amp; Distribution'!E1414)*0.2</f>
        <v>28.756</v>
      </c>
      <c r="K1414" s="8">
        <f t="shared" si="88"/>
        <v>328.46000000000004</v>
      </c>
    </row>
    <row r="1415" spans="1:11" outlineLevel="2" x14ac:dyDescent="0.25">
      <c r="A1415" s="1" t="s">
        <v>1174</v>
      </c>
      <c r="B1415" s="1" t="s">
        <v>402</v>
      </c>
      <c r="C1415" s="8">
        <v>0</v>
      </c>
      <c r="D1415" s="8">
        <v>192.61</v>
      </c>
      <c r="E1415" s="8">
        <v>0</v>
      </c>
      <c r="F1415" s="8">
        <v>0</v>
      </c>
      <c r="G1415" s="8">
        <v>192.61</v>
      </c>
      <c r="H1415" s="8">
        <f>+'Current &amp; Proposed Revenues'!D1415*1.08+'Current &amp; Proposed Revenues'!F1415*8.54</f>
        <v>111.24000000000001</v>
      </c>
      <c r="I1415" s="8">
        <f>(+'Current &amp; Proposed Revenues'!D1415*0.79+'Current &amp; Proposed Revenues'!F1415*2.14+'Current Revenues &amp; Distribution'!C1415+'Current Revenues &amp; Distribution'!E1415)*0.8</f>
        <v>65.096000000000004</v>
      </c>
      <c r="J1415" s="8">
        <f>(+'Current &amp; Proposed Revenues'!D1415*0.79+'Current &amp; Proposed Revenues'!F1415*2.14+'Current Revenues &amp; Distribution'!C1415+'Current Revenues &amp; Distribution'!E1415)*0.2</f>
        <v>16.274000000000001</v>
      </c>
      <c r="K1415" s="8">
        <f t="shared" si="88"/>
        <v>192.61</v>
      </c>
    </row>
    <row r="1416" spans="1:11" outlineLevel="2" x14ac:dyDescent="0.25">
      <c r="A1416" s="1" t="s">
        <v>1174</v>
      </c>
      <c r="B1416" s="1" t="s">
        <v>1184</v>
      </c>
      <c r="C1416" s="8">
        <v>0</v>
      </c>
      <c r="D1416" s="8">
        <v>740.27690000000007</v>
      </c>
      <c r="E1416" s="8">
        <v>27.82</v>
      </c>
      <c r="F1416" s="8">
        <v>1986.48</v>
      </c>
      <c r="G1416" s="8">
        <v>2754.5769</v>
      </c>
      <c r="H1416" s="8">
        <f>+'Current &amp; Proposed Revenues'!D1416*1.08+'Current &amp; Proposed Revenues'!F1416*8.54</f>
        <v>2015.9795999999999</v>
      </c>
      <c r="I1416" s="8">
        <f>(+'Current &amp; Proposed Revenues'!D1416*0.79+'Current &amp; Proposed Revenues'!F1416*2.14+'Current Revenues &amp; Distribution'!C1416+'Current Revenues &amp; Distribution'!E1416)*0.8</f>
        <v>590.87783999999999</v>
      </c>
      <c r="J1416" s="8">
        <f>(+'Current &amp; Proposed Revenues'!D1416*0.79+'Current &amp; Proposed Revenues'!F1416*2.14+'Current Revenues &amp; Distribution'!C1416+'Current Revenues &amp; Distribution'!E1416)*0.2</f>
        <v>147.71946</v>
      </c>
      <c r="K1416" s="8">
        <f t="shared" si="88"/>
        <v>2754.5768999999996</v>
      </c>
    </row>
    <row r="1417" spans="1:11" outlineLevel="2" x14ac:dyDescent="0.25">
      <c r="A1417" s="1" t="s">
        <v>1174</v>
      </c>
      <c r="B1417" s="1" t="s">
        <v>1185</v>
      </c>
      <c r="C1417" s="8">
        <v>314.42</v>
      </c>
      <c r="D1417" s="8">
        <v>2414.0578</v>
      </c>
      <c r="E1417" s="8">
        <v>378.15512000000001</v>
      </c>
      <c r="F1417" s="8">
        <v>11435.759519999998</v>
      </c>
      <c r="G1417" s="8">
        <v>14542.392439999998</v>
      </c>
      <c r="H1417" s="8">
        <f>+'Current &amp; Proposed Revenues'!D1417*1.08+'Current &amp; Proposed Revenues'!F1417*8.54</f>
        <v>10538.53976</v>
      </c>
      <c r="I1417" s="8">
        <f>(+'Current &amp; Proposed Revenues'!D1417*0.79+'Current &amp; Proposed Revenues'!F1417*2.14+'Current Revenues &amp; Distribution'!C1417+'Current Revenues &amp; Distribution'!E1417)*0.8</f>
        <v>3203.082144</v>
      </c>
      <c r="J1417" s="8">
        <f>(+'Current &amp; Proposed Revenues'!D1417*0.79+'Current &amp; Proposed Revenues'!F1417*2.14+'Current Revenues &amp; Distribution'!C1417+'Current Revenues &amp; Distribution'!E1417)*0.2</f>
        <v>800.77053599999999</v>
      </c>
      <c r="K1417" s="8">
        <f t="shared" si="88"/>
        <v>14542.39244</v>
      </c>
    </row>
    <row r="1418" spans="1:11" outlineLevel="2" x14ac:dyDescent="0.25">
      <c r="A1418" s="1" t="s">
        <v>1174</v>
      </c>
      <c r="B1418" s="1" t="s">
        <v>1186</v>
      </c>
      <c r="C1418" s="8">
        <v>0</v>
      </c>
      <c r="D1418" s="8">
        <v>1049.4627</v>
      </c>
      <c r="E1418" s="8">
        <v>0</v>
      </c>
      <c r="F1418" s="8">
        <v>427.2</v>
      </c>
      <c r="G1418" s="8">
        <v>1476.6627000000001</v>
      </c>
      <c r="H1418" s="8">
        <f>+'Current &amp; Proposed Revenues'!D1418*1.08+'Current &amp; Proposed Revenues'!F1418*8.54</f>
        <v>947.70680000000016</v>
      </c>
      <c r="I1418" s="8">
        <f>(+'Current &amp; Proposed Revenues'!D1418*0.79+'Current &amp; Proposed Revenues'!F1418*2.14+'Current Revenues &amp; Distribution'!C1418+'Current Revenues &amp; Distribution'!E1418)*0.8</f>
        <v>423.16472000000005</v>
      </c>
      <c r="J1418" s="8">
        <f>(+'Current &amp; Proposed Revenues'!D1418*0.79+'Current &amp; Proposed Revenues'!F1418*2.14+'Current Revenues &amp; Distribution'!C1418+'Current Revenues &amp; Distribution'!E1418)*0.2</f>
        <v>105.79118000000001</v>
      </c>
      <c r="K1418" s="8">
        <f t="shared" si="88"/>
        <v>1476.6627000000001</v>
      </c>
    </row>
    <row r="1419" spans="1:11" outlineLevel="2" x14ac:dyDescent="0.25">
      <c r="A1419" s="1" t="s">
        <v>1174</v>
      </c>
      <c r="B1419" s="1" t="s">
        <v>1187</v>
      </c>
      <c r="C1419" s="8">
        <v>513.54739999999993</v>
      </c>
      <c r="D1419" s="8">
        <v>2044.9011</v>
      </c>
      <c r="E1419" s="8">
        <v>0</v>
      </c>
      <c r="F1419" s="8">
        <v>12766.487520000001</v>
      </c>
      <c r="G1419" s="8">
        <v>15324.936020000001</v>
      </c>
      <c r="H1419" s="8">
        <f>+'Current &amp; Proposed Revenues'!D1419*1.08+'Current &amp; Proposed Revenues'!F1419*8.54</f>
        <v>11389.420959999999</v>
      </c>
      <c r="I1419" s="8">
        <f>(+'Current &amp; Proposed Revenues'!D1419*0.79+'Current &amp; Proposed Revenues'!F1419*2.14+'Current Revenues &amp; Distribution'!C1419+'Current Revenues &amp; Distribution'!E1419)*0.8</f>
        <v>3148.4120480000001</v>
      </c>
      <c r="J1419" s="8">
        <f>(+'Current &amp; Proposed Revenues'!D1419*0.79+'Current &amp; Proposed Revenues'!F1419*2.14+'Current Revenues &amp; Distribution'!C1419+'Current Revenues &amp; Distribution'!E1419)*0.2</f>
        <v>787.10301200000004</v>
      </c>
      <c r="K1419" s="8">
        <f t="shared" si="88"/>
        <v>15324.936019999999</v>
      </c>
    </row>
    <row r="1420" spans="1:11" outlineLevel="2" x14ac:dyDescent="0.25">
      <c r="A1420" s="1" t="s">
        <v>1174</v>
      </c>
      <c r="B1420" s="1" t="s">
        <v>17</v>
      </c>
      <c r="C1420" s="8">
        <v>72.680000000000007</v>
      </c>
      <c r="D1420" s="8">
        <v>1159.5496000000001</v>
      </c>
      <c r="E1420" s="8">
        <v>85.600000000000009</v>
      </c>
      <c r="F1420" s="8">
        <v>7405.8003600000002</v>
      </c>
      <c r="G1420" s="8">
        <v>8723.6299600000002</v>
      </c>
      <c r="H1420" s="8">
        <f>+'Current &amp; Proposed Revenues'!D1420*1.08+'Current &amp; Proposed Revenues'!F1420*8.54</f>
        <v>6591.5529800000004</v>
      </c>
      <c r="I1420" s="8">
        <f>(+'Current &amp; Proposed Revenues'!D1420*0.79+'Current &amp; Proposed Revenues'!F1420*2.14+'Current Revenues &amp; Distribution'!C1420+'Current Revenues &amp; Distribution'!E1420)*0.8</f>
        <v>1705.6615840000004</v>
      </c>
      <c r="J1420" s="8">
        <f>(+'Current &amp; Proposed Revenues'!D1420*0.79+'Current &amp; Proposed Revenues'!F1420*2.14+'Current Revenues &amp; Distribution'!C1420+'Current Revenues &amp; Distribution'!E1420)*0.2</f>
        <v>426.4153960000001</v>
      </c>
      <c r="K1420" s="8">
        <f t="shared" ref="K1420:K1427" si="92">SUM(H1420:J1420)</f>
        <v>8723.629960000002</v>
      </c>
    </row>
    <row r="1421" spans="1:11" outlineLevel="2" x14ac:dyDescent="0.25">
      <c r="A1421" s="1" t="s">
        <v>1174</v>
      </c>
      <c r="B1421" s="1" t="s">
        <v>917</v>
      </c>
      <c r="C1421" s="8">
        <v>47.400000000000006</v>
      </c>
      <c r="D1421" s="8">
        <v>6276.5428000000002</v>
      </c>
      <c r="E1421" s="8">
        <v>513.6</v>
      </c>
      <c r="F1421" s="8">
        <v>10020.830399999999</v>
      </c>
      <c r="G1421" s="8">
        <v>16858.373199999998</v>
      </c>
      <c r="H1421" s="8">
        <f>+'Current &amp; Proposed Revenues'!D1421*1.08+'Current &amp; Proposed Revenues'!F1421*8.54</f>
        <v>11637.866399999999</v>
      </c>
      <c r="I1421" s="8">
        <f>(+'Current &amp; Proposed Revenues'!D1421*0.79+'Current &amp; Proposed Revenues'!F1421*2.14+'Current Revenues &amp; Distribution'!C1421+'Current Revenues &amp; Distribution'!E1421)*0.8</f>
        <v>4176.4054400000005</v>
      </c>
      <c r="J1421" s="8">
        <f>(+'Current &amp; Proposed Revenues'!D1421*0.79+'Current &amp; Proposed Revenues'!F1421*2.14+'Current Revenues &amp; Distribution'!C1421+'Current Revenues &amp; Distribution'!E1421)*0.2</f>
        <v>1044.1013600000001</v>
      </c>
      <c r="K1421" s="8">
        <f t="shared" si="92"/>
        <v>16858.373199999998</v>
      </c>
    </row>
    <row r="1422" spans="1:11" outlineLevel="2" x14ac:dyDescent="0.25">
      <c r="A1422" s="1" t="s">
        <v>1174</v>
      </c>
      <c r="B1422" s="1" t="s">
        <v>1188</v>
      </c>
      <c r="C1422" s="8">
        <v>3.16</v>
      </c>
      <c r="D1422" s="8">
        <v>1016.8125000000001</v>
      </c>
      <c r="E1422" s="8">
        <v>0</v>
      </c>
      <c r="F1422" s="8">
        <v>1930.1963999999998</v>
      </c>
      <c r="G1422" s="8">
        <v>2950.1688999999997</v>
      </c>
      <c r="H1422" s="8">
        <f>+'Current &amp; Proposed Revenues'!D1422*1.08+'Current &amp; Proposed Revenues'!F1422*8.54</f>
        <v>2130.6841999999997</v>
      </c>
      <c r="I1422" s="8">
        <f>(+'Current &amp; Proposed Revenues'!D1422*0.79+'Current &amp; Proposed Revenues'!F1422*2.14+'Current Revenues &amp; Distribution'!C1422+'Current Revenues &amp; Distribution'!E1422)*0.8</f>
        <v>655.58776</v>
      </c>
      <c r="J1422" s="8">
        <f>(+'Current &amp; Proposed Revenues'!D1422*0.79+'Current &amp; Proposed Revenues'!F1422*2.14+'Current Revenues &amp; Distribution'!C1422+'Current Revenues &amp; Distribution'!E1422)*0.2</f>
        <v>163.89694</v>
      </c>
      <c r="K1422" s="8">
        <f t="shared" si="92"/>
        <v>2950.1688999999997</v>
      </c>
    </row>
    <row r="1423" spans="1:11" outlineLevel="2" x14ac:dyDescent="0.25">
      <c r="A1423" s="1" t="s">
        <v>1174</v>
      </c>
      <c r="B1423" s="1" t="s">
        <v>1189</v>
      </c>
      <c r="C1423" s="8">
        <v>6315.7261000000008</v>
      </c>
      <c r="D1423" s="8">
        <v>2652.2509200000004</v>
      </c>
      <c r="E1423" s="8">
        <v>684.80000000000007</v>
      </c>
      <c r="F1423" s="8">
        <v>5739.8592000000008</v>
      </c>
      <c r="G1423" s="8">
        <v>15392.636220000002</v>
      </c>
      <c r="H1423" s="8">
        <f>+'Current &amp; Proposed Revenues'!D1423*1.08+'Current &amp; Proposed Revenues'!F1423*8.54</f>
        <v>6121.5188800000005</v>
      </c>
      <c r="I1423" s="8">
        <f>(+'Current &amp; Proposed Revenues'!D1423*0.79+'Current &amp; Proposed Revenues'!F1423*2.14+'Current Revenues &amp; Distribution'!C1423+'Current Revenues &amp; Distribution'!E1423)*0.8</f>
        <v>7416.8938720000006</v>
      </c>
      <c r="J1423" s="8">
        <f>(+'Current &amp; Proposed Revenues'!D1423*0.79+'Current &amp; Proposed Revenues'!F1423*2.14+'Current Revenues &amp; Distribution'!C1423+'Current Revenues &amp; Distribution'!E1423)*0.2</f>
        <v>1854.2234680000001</v>
      </c>
      <c r="K1423" s="8">
        <f t="shared" si="92"/>
        <v>15392.63622</v>
      </c>
    </row>
    <row r="1424" spans="1:11" outlineLevel="2" x14ac:dyDescent="0.25">
      <c r="A1424" s="1" t="s">
        <v>1174</v>
      </c>
      <c r="B1424" s="1" t="s">
        <v>254</v>
      </c>
      <c r="C1424" s="8">
        <v>188.39920000000001</v>
      </c>
      <c r="D1424" s="8">
        <v>3039.7224000000001</v>
      </c>
      <c r="E1424" s="8">
        <v>2294.3582000000006</v>
      </c>
      <c r="F1424" s="8">
        <v>6118.8923999999997</v>
      </c>
      <c r="G1424" s="8">
        <v>11641.372200000002</v>
      </c>
      <c r="H1424" s="8">
        <f>+'Current &amp; Proposed Revenues'!D1424*1.08+'Current &amp; Proposed Revenues'!F1424*8.54</f>
        <v>6648.3837999999987</v>
      </c>
      <c r="I1424" s="8">
        <f>(+'Current &amp; Proposed Revenues'!D1424*0.79+'Current &amp; Proposed Revenues'!F1424*2.14+'Current Revenues &amp; Distribution'!C1424+'Current Revenues &amp; Distribution'!E1424)*0.8</f>
        <v>3994.3907200000003</v>
      </c>
      <c r="J1424" s="8">
        <f>(+'Current &amp; Proposed Revenues'!D1424*0.79+'Current &amp; Proposed Revenues'!F1424*2.14+'Current Revenues &amp; Distribution'!C1424+'Current Revenues &amp; Distribution'!E1424)*0.2</f>
        <v>998.59768000000008</v>
      </c>
      <c r="K1424" s="8">
        <f t="shared" si="92"/>
        <v>11641.3722</v>
      </c>
    </row>
    <row r="1425" spans="1:11" outlineLevel="2" x14ac:dyDescent="0.25">
      <c r="A1425" s="1" t="s">
        <v>1174</v>
      </c>
      <c r="B1425" s="1" t="s">
        <v>1190</v>
      </c>
      <c r="C1425" s="8">
        <v>63.2</v>
      </c>
      <c r="D1425" s="8">
        <v>2182.9818999999998</v>
      </c>
      <c r="E1425" s="8">
        <v>0</v>
      </c>
      <c r="F1425" s="8">
        <v>9971.2752</v>
      </c>
      <c r="G1425" s="8">
        <v>12217.4571</v>
      </c>
      <c r="H1425" s="8">
        <f>+'Current &amp; Proposed Revenues'!D1425*1.08+'Current &amp; Proposed Revenues'!F1425*8.54</f>
        <v>9234.0451999999987</v>
      </c>
      <c r="I1425" s="8">
        <f>(+'Current &amp; Proposed Revenues'!D1425*0.79+'Current &amp; Proposed Revenues'!F1425*2.14+'Current Revenues &amp; Distribution'!C1425+'Current Revenues &amp; Distribution'!E1425)*0.8</f>
        <v>2386.7295200000003</v>
      </c>
      <c r="J1425" s="8">
        <f>(+'Current &amp; Proposed Revenues'!D1425*0.79+'Current &amp; Proposed Revenues'!F1425*2.14+'Current Revenues &amp; Distribution'!C1425+'Current Revenues &amp; Distribution'!E1425)*0.2</f>
        <v>596.68238000000008</v>
      </c>
      <c r="K1425" s="8">
        <f t="shared" si="92"/>
        <v>12217.4571</v>
      </c>
    </row>
    <row r="1426" spans="1:11" outlineLevel="2" x14ac:dyDescent="0.25">
      <c r="A1426" s="1" t="s">
        <v>1174</v>
      </c>
      <c r="B1426" s="1" t="s">
        <v>178</v>
      </c>
      <c r="C1426" s="8">
        <v>0</v>
      </c>
      <c r="D1426" s="8">
        <v>1148.8158000000001</v>
      </c>
      <c r="E1426" s="8">
        <v>109.14</v>
      </c>
      <c r="F1426" s="8">
        <v>4282.68</v>
      </c>
      <c r="G1426" s="8">
        <v>5540.6358</v>
      </c>
      <c r="H1426" s="8">
        <f>+'Current &amp; Proposed Revenues'!D1426*1.08+'Current &amp; Proposed Revenues'!F1426*8.54</f>
        <v>4088.0271999999995</v>
      </c>
      <c r="I1426" s="8">
        <f>(+'Current &amp; Proposed Revenues'!D1426*0.79+'Current &amp; Proposed Revenues'!F1426*2.14+'Current Revenues &amp; Distribution'!C1426+'Current Revenues &amp; Distribution'!E1426)*0.8</f>
        <v>1162.0868800000003</v>
      </c>
      <c r="J1426" s="8">
        <f>(+'Current &amp; Proposed Revenues'!D1426*0.79+'Current &amp; Proposed Revenues'!F1426*2.14+'Current Revenues &amp; Distribution'!C1426+'Current Revenues &amp; Distribution'!E1426)*0.2</f>
        <v>290.52172000000007</v>
      </c>
      <c r="K1426" s="8">
        <f t="shared" si="92"/>
        <v>5540.6357999999991</v>
      </c>
    </row>
    <row r="1427" spans="1:11" outlineLevel="2" x14ac:dyDescent="0.25">
      <c r="A1427" s="1" t="s">
        <v>1174</v>
      </c>
      <c r="B1427" s="1" t="s">
        <v>1191</v>
      </c>
      <c r="C1427" s="8">
        <v>292.96359999999999</v>
      </c>
      <c r="D1427" s="8">
        <v>1183.5043000000001</v>
      </c>
      <c r="E1427" s="8">
        <v>249.73800000000003</v>
      </c>
      <c r="F1427" s="8">
        <v>11432.833199999999</v>
      </c>
      <c r="G1427" s="8">
        <v>13159.0391</v>
      </c>
      <c r="H1427" s="8">
        <f>+'Current &amp; Proposed Revenues'!D1427*1.08+'Current &amp; Proposed Revenues'!F1427*8.54</f>
        <v>9825.505799999999</v>
      </c>
      <c r="I1427" s="8">
        <f>(+'Current &amp; Proposed Revenues'!D1427*0.79+'Current &amp; Proposed Revenues'!F1427*2.14+'Current Revenues &amp; Distribution'!C1427+'Current Revenues &amp; Distribution'!E1427)*0.8</f>
        <v>2666.8266400000002</v>
      </c>
      <c r="J1427" s="8">
        <f>(+'Current &amp; Proposed Revenues'!D1427*0.79+'Current &amp; Proposed Revenues'!F1427*2.14+'Current Revenues &amp; Distribution'!C1427+'Current Revenues &amp; Distribution'!E1427)*0.2</f>
        <v>666.70666000000006</v>
      </c>
      <c r="K1427" s="8">
        <f t="shared" si="92"/>
        <v>13159.039099999998</v>
      </c>
    </row>
    <row r="1428" spans="1:11" outlineLevel="1" x14ac:dyDescent="0.25">
      <c r="A1428" s="26" t="s">
        <v>1202</v>
      </c>
      <c r="B1428" s="24"/>
      <c r="C1428" s="8">
        <f t="shared" ref="C1428:K1428" si="93">SUBTOTAL(9,C1404:C1427)</f>
        <v>7921.3063000000002</v>
      </c>
      <c r="D1428" s="8">
        <f t="shared" si="93"/>
        <v>43677.395519999991</v>
      </c>
      <c r="E1428" s="8">
        <f t="shared" si="93"/>
        <v>4799.0313200000019</v>
      </c>
      <c r="F1428" s="8">
        <f t="shared" si="93"/>
        <v>141887.44187999997</v>
      </c>
      <c r="G1428" s="8">
        <f t="shared" si="93"/>
        <v>198285.17502</v>
      </c>
      <c r="H1428" s="8">
        <f t="shared" si="93"/>
        <v>138682.25981999998</v>
      </c>
      <c r="I1428" s="8">
        <f t="shared" si="93"/>
        <v>47682.332160000005</v>
      </c>
      <c r="J1428" s="8">
        <f t="shared" si="93"/>
        <v>11920.583040000001</v>
      </c>
      <c r="K1428" s="8">
        <f t="shared" si="93"/>
        <v>198285.17502</v>
      </c>
    </row>
    <row r="1429" spans="1:11" ht="15.75" thickBot="1" x14ac:dyDescent="0.3">
      <c r="A1429" s="26" t="s">
        <v>1287</v>
      </c>
      <c r="B1429" s="24"/>
      <c r="C1429" s="12">
        <f t="shared" ref="C1429:K1429" si="94">SUBTOTAL(9,C4:C1427)</f>
        <v>715544.12661000073</v>
      </c>
      <c r="D1429" s="12">
        <f t="shared" si="94"/>
        <v>2624262.1232299996</v>
      </c>
      <c r="E1429" s="12">
        <f t="shared" si="94"/>
        <v>413653.46139999974</v>
      </c>
      <c r="F1429" s="12">
        <f t="shared" si="94"/>
        <v>7929567.584999999</v>
      </c>
      <c r="G1429" s="12">
        <f t="shared" si="94"/>
        <v>11683027.296239998</v>
      </c>
      <c r="H1429" s="12">
        <f t="shared" si="94"/>
        <v>7856300.8198200064</v>
      </c>
      <c r="I1429" s="12">
        <f t="shared" si="94"/>
        <v>3061381.181136</v>
      </c>
      <c r="J1429" s="12">
        <f t="shared" si="94"/>
        <v>765345.29528399999</v>
      </c>
      <c r="K1429" s="12">
        <f t="shared" si="94"/>
        <v>11683027.296239998</v>
      </c>
    </row>
    <row r="1430" spans="1:11" ht="15.75" thickTop="1" x14ac:dyDescent="0.25"/>
  </sheetData>
  <mergeCells count="5">
    <mergeCell ref="H1:K1"/>
    <mergeCell ref="H2:K2"/>
    <mergeCell ref="C2:D2"/>
    <mergeCell ref="E2:F2"/>
    <mergeCell ref="C1:G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1"/>
  <sheetViews>
    <sheetView workbookViewId="0">
      <selection activeCell="I43" sqref="I43"/>
    </sheetView>
  </sheetViews>
  <sheetFormatPr defaultRowHeight="15" x14ac:dyDescent="0.25"/>
  <cols>
    <col min="1" max="1" width="12.140625" customWidth="1"/>
    <col min="2" max="2" width="13.42578125" hidden="1" customWidth="1"/>
    <col min="3" max="3" width="16.42578125" customWidth="1"/>
    <col min="4" max="4" width="17.140625" customWidth="1"/>
    <col min="5" max="5" width="16.7109375" customWidth="1"/>
    <col min="6" max="6" width="17.5703125" customWidth="1"/>
    <col min="7" max="7" width="11.5703125" customWidth="1"/>
    <col min="8" max="8" width="15.28515625" customWidth="1"/>
  </cols>
  <sheetData>
    <row r="1" spans="1:7" ht="15.75" thickBot="1" x14ac:dyDescent="0.3">
      <c r="A1" s="34"/>
      <c r="B1" s="34"/>
      <c r="C1" s="34"/>
      <c r="D1" s="34"/>
      <c r="E1" s="34"/>
      <c r="F1" s="34"/>
      <c r="G1" s="34"/>
    </row>
    <row r="2" spans="1:7" x14ac:dyDescent="0.25">
      <c r="A2" s="35"/>
      <c r="B2" s="36"/>
      <c r="C2" s="128" t="s">
        <v>1285</v>
      </c>
      <c r="D2" s="129"/>
      <c r="E2" s="129"/>
      <c r="F2" s="130"/>
      <c r="G2" s="37"/>
    </row>
    <row r="3" spans="1:7" x14ac:dyDescent="0.25">
      <c r="A3" s="38"/>
      <c r="B3" s="39"/>
      <c r="C3" s="131" t="s">
        <v>1192</v>
      </c>
      <c r="D3" s="131"/>
      <c r="E3" s="131" t="s">
        <v>1193</v>
      </c>
      <c r="F3" s="132"/>
      <c r="G3" s="40"/>
    </row>
    <row r="4" spans="1:7" x14ac:dyDescent="0.25">
      <c r="A4" s="41" t="s">
        <v>1198</v>
      </c>
      <c r="B4" s="42" t="s">
        <v>0</v>
      </c>
      <c r="C4" s="43" t="s">
        <v>1194</v>
      </c>
      <c r="D4" s="43" t="s">
        <v>1195</v>
      </c>
      <c r="E4" s="43" t="s">
        <v>1194</v>
      </c>
      <c r="F4" s="44" t="s">
        <v>1195</v>
      </c>
      <c r="G4" s="45" t="s">
        <v>1288</v>
      </c>
    </row>
    <row r="5" spans="1:7" x14ac:dyDescent="0.25">
      <c r="A5" s="46" t="s">
        <v>1289</v>
      </c>
      <c r="B5" s="47"/>
      <c r="C5" s="48">
        <v>10213</v>
      </c>
      <c r="D5" s="48">
        <v>51285</v>
      </c>
      <c r="E5" s="48">
        <v>4703</v>
      </c>
      <c r="F5" s="49">
        <v>35277</v>
      </c>
      <c r="G5" s="50">
        <f>SUM(C5:F5)</f>
        <v>101478</v>
      </c>
    </row>
    <row r="6" spans="1:7" ht="15.75" thickBot="1" x14ac:dyDescent="0.3">
      <c r="A6" s="51" t="s">
        <v>557</v>
      </c>
      <c r="B6" s="52"/>
      <c r="C6" s="53">
        <v>547</v>
      </c>
      <c r="D6" s="53">
        <v>6455</v>
      </c>
      <c r="E6" s="53">
        <v>141</v>
      </c>
      <c r="F6" s="54">
        <v>2384</v>
      </c>
      <c r="G6" s="55">
        <f>SUM(C6:F6)</f>
        <v>9527</v>
      </c>
    </row>
    <row r="7" spans="1:7" ht="15.75" thickBot="1" x14ac:dyDescent="0.3">
      <c r="A7" s="34"/>
      <c r="B7" s="34"/>
      <c r="C7" s="34"/>
      <c r="D7" s="34"/>
      <c r="E7" s="34"/>
      <c r="F7" s="34"/>
      <c r="G7" s="34"/>
    </row>
    <row r="8" spans="1:7" hidden="1" x14ac:dyDescent="0.25">
      <c r="A8" s="34"/>
      <c r="B8" s="34"/>
      <c r="C8" s="34"/>
      <c r="D8" s="34"/>
      <c r="E8" s="34"/>
      <c r="F8" s="34"/>
      <c r="G8" s="34"/>
    </row>
    <row r="9" spans="1:7" ht="15.75" hidden="1" thickBot="1" x14ac:dyDescent="0.3">
      <c r="A9" s="34"/>
      <c r="B9" s="34"/>
      <c r="C9" s="34"/>
      <c r="D9" s="34"/>
      <c r="E9" s="34"/>
      <c r="F9" s="34"/>
      <c r="G9" s="34"/>
    </row>
    <row r="10" spans="1:7" x14ac:dyDescent="0.25">
      <c r="A10" s="35"/>
      <c r="B10" s="36"/>
      <c r="C10" s="133" t="s">
        <v>1274</v>
      </c>
      <c r="D10" s="134"/>
      <c r="E10" s="134"/>
      <c r="F10" s="134"/>
      <c r="G10" s="135"/>
    </row>
    <row r="11" spans="1:7" x14ac:dyDescent="0.25">
      <c r="A11" s="38"/>
      <c r="B11" s="39"/>
      <c r="C11" s="136" t="s">
        <v>1192</v>
      </c>
      <c r="D11" s="136"/>
      <c r="E11" s="136" t="s">
        <v>1193</v>
      </c>
      <c r="F11" s="136"/>
      <c r="G11" s="56"/>
    </row>
    <row r="12" spans="1:7" x14ac:dyDescent="0.25">
      <c r="A12" s="41" t="s">
        <v>1198</v>
      </c>
      <c r="B12" s="42" t="s">
        <v>0</v>
      </c>
      <c r="C12" s="57" t="s">
        <v>1276</v>
      </c>
      <c r="D12" s="57" t="s">
        <v>1277</v>
      </c>
      <c r="E12" s="57" t="s">
        <v>1278</v>
      </c>
      <c r="F12" s="57" t="s">
        <v>1279</v>
      </c>
      <c r="G12" s="58" t="s">
        <v>1196</v>
      </c>
    </row>
    <row r="13" spans="1:7" x14ac:dyDescent="0.25">
      <c r="A13" s="46" t="s">
        <v>1289</v>
      </c>
      <c r="B13" s="59"/>
      <c r="C13" s="60">
        <v>8069</v>
      </c>
      <c r="D13" s="60">
        <v>95904</v>
      </c>
      <c r="E13" s="60">
        <v>10065</v>
      </c>
      <c r="F13" s="60">
        <v>376769</v>
      </c>
      <c r="G13" s="61">
        <v>490807</v>
      </c>
    </row>
    <row r="14" spans="1:7" ht="15.75" thickBot="1" x14ac:dyDescent="0.3">
      <c r="A14" s="51" t="s">
        <v>557</v>
      </c>
      <c r="B14" s="52"/>
      <c r="C14" s="62">
        <v>432</v>
      </c>
      <c r="D14" s="62">
        <v>11511</v>
      </c>
      <c r="E14" s="62">
        <v>301</v>
      </c>
      <c r="F14" s="62">
        <v>25464</v>
      </c>
      <c r="G14" s="63">
        <v>37708</v>
      </c>
    </row>
    <row r="15" spans="1:7" x14ac:dyDescent="0.25">
      <c r="A15" s="64"/>
      <c r="B15" s="64"/>
      <c r="C15" s="64"/>
      <c r="D15" s="64"/>
      <c r="E15" s="64"/>
      <c r="F15" s="64"/>
      <c r="G15" s="64"/>
    </row>
    <row r="16" spans="1:7" hidden="1" x14ac:dyDescent="0.25">
      <c r="A16" s="59"/>
      <c r="B16" s="59"/>
      <c r="C16" s="59"/>
      <c r="D16" s="59"/>
      <c r="E16" s="59"/>
      <c r="F16" s="59"/>
      <c r="G16" s="59"/>
    </row>
    <row r="17" spans="1:7" hidden="1" x14ac:dyDescent="0.25">
      <c r="A17" s="65"/>
      <c r="B17" s="65"/>
      <c r="C17" s="65"/>
      <c r="D17" s="65"/>
      <c r="E17" s="65"/>
      <c r="F17" s="65"/>
      <c r="G17" s="65"/>
    </row>
    <row r="18" spans="1:7" ht="15.75" thickBot="1" x14ac:dyDescent="0.3">
      <c r="A18" s="66"/>
      <c r="B18" s="66"/>
      <c r="C18" s="66"/>
      <c r="D18" s="66"/>
      <c r="E18" s="66"/>
      <c r="F18" s="66"/>
      <c r="G18" s="66"/>
    </row>
    <row r="19" spans="1:7" x14ac:dyDescent="0.25">
      <c r="A19" s="67"/>
      <c r="B19" s="68"/>
      <c r="C19" s="126" t="s">
        <v>1275</v>
      </c>
      <c r="D19" s="126"/>
      <c r="E19" s="126"/>
      <c r="F19" s="126"/>
      <c r="G19" s="127"/>
    </row>
    <row r="20" spans="1:7" x14ac:dyDescent="0.25">
      <c r="A20" s="38"/>
      <c r="B20" s="39"/>
      <c r="C20" s="141" t="s">
        <v>1192</v>
      </c>
      <c r="D20" s="141"/>
      <c r="E20" s="141" t="s">
        <v>1193</v>
      </c>
      <c r="F20" s="141"/>
      <c r="G20" s="69"/>
    </row>
    <row r="21" spans="1:7" x14ac:dyDescent="0.25">
      <c r="A21" s="41" t="s">
        <v>1198</v>
      </c>
      <c r="B21" s="42" t="s">
        <v>0</v>
      </c>
      <c r="C21" s="70" t="s">
        <v>1276</v>
      </c>
      <c r="D21" s="70" t="s">
        <v>1277</v>
      </c>
      <c r="E21" s="70" t="s">
        <v>1280</v>
      </c>
      <c r="F21" s="70" t="s">
        <v>1281</v>
      </c>
      <c r="G21" s="71" t="s">
        <v>1196</v>
      </c>
    </row>
    <row r="22" spans="1:7" x14ac:dyDescent="0.25">
      <c r="A22" s="46" t="s">
        <v>1289</v>
      </c>
      <c r="B22" s="59"/>
      <c r="C22" s="60">
        <v>8069</v>
      </c>
      <c r="D22" s="60">
        <v>95904</v>
      </c>
      <c r="E22" s="60">
        <v>3998</v>
      </c>
      <c r="F22" s="60">
        <v>226132</v>
      </c>
      <c r="G22" s="61">
        <v>334102</v>
      </c>
    </row>
    <row r="23" spans="1:7" x14ac:dyDescent="0.25">
      <c r="A23" s="76" t="s">
        <v>1290</v>
      </c>
      <c r="B23" s="59"/>
      <c r="C23" s="60">
        <f>C13-C22</f>
        <v>0</v>
      </c>
      <c r="D23" s="60">
        <f>D13-D22</f>
        <v>0</v>
      </c>
      <c r="E23" s="78">
        <f t="shared" ref="E23:G23" si="0">E13-E22</f>
        <v>6067</v>
      </c>
      <c r="F23" s="78">
        <f t="shared" si="0"/>
        <v>150637</v>
      </c>
      <c r="G23" s="79">
        <f t="shared" si="0"/>
        <v>156705</v>
      </c>
    </row>
    <row r="24" spans="1:7" x14ac:dyDescent="0.25">
      <c r="A24" s="76" t="s">
        <v>1291</v>
      </c>
      <c r="B24" s="91"/>
      <c r="C24" s="90">
        <v>0</v>
      </c>
      <c r="D24" s="90">
        <v>0</v>
      </c>
      <c r="E24" s="89">
        <f>E23/E13</f>
        <v>0.60278191753601584</v>
      </c>
      <c r="F24" s="89">
        <f t="shared" ref="F24:G24" si="1">F23/F13</f>
        <v>0.3998126172800841</v>
      </c>
      <c r="G24" s="93">
        <f t="shared" si="1"/>
        <v>0.31928028736346464</v>
      </c>
    </row>
    <row r="25" spans="1:7" x14ac:dyDescent="0.25">
      <c r="A25" s="82" t="s">
        <v>557</v>
      </c>
      <c r="B25" s="59"/>
      <c r="C25" s="60">
        <v>432</v>
      </c>
      <c r="D25" s="60">
        <v>11511</v>
      </c>
      <c r="E25" s="60">
        <v>120</v>
      </c>
      <c r="F25" s="60">
        <v>15283</v>
      </c>
      <c r="G25" s="61">
        <v>27346</v>
      </c>
    </row>
    <row r="26" spans="1:7" hidden="1" x14ac:dyDescent="0.25">
      <c r="A26" s="83"/>
      <c r="B26" s="59"/>
      <c r="C26" s="92"/>
      <c r="D26" s="92"/>
      <c r="E26" s="92"/>
      <c r="F26" s="92"/>
      <c r="G26" s="94"/>
    </row>
    <row r="27" spans="1:7" hidden="1" x14ac:dyDescent="0.25">
      <c r="A27" s="83"/>
      <c r="B27" s="59"/>
      <c r="C27" s="92"/>
      <c r="D27" s="92"/>
      <c r="E27" s="92"/>
      <c r="F27" s="92"/>
      <c r="G27" s="94"/>
    </row>
    <row r="28" spans="1:7" x14ac:dyDescent="0.25">
      <c r="A28" s="76" t="s">
        <v>1290</v>
      </c>
      <c r="B28" s="59"/>
      <c r="C28" s="60">
        <f>C14-C25</f>
        <v>0</v>
      </c>
      <c r="D28" s="60">
        <f t="shared" ref="D28:G28" si="2">D14-D25</f>
        <v>0</v>
      </c>
      <c r="E28" s="78">
        <f t="shared" si="2"/>
        <v>181</v>
      </c>
      <c r="F28" s="78">
        <f t="shared" si="2"/>
        <v>10181</v>
      </c>
      <c r="G28" s="79">
        <f t="shared" si="2"/>
        <v>10362</v>
      </c>
    </row>
    <row r="29" spans="1:7" ht="15.75" thickBot="1" x14ac:dyDescent="0.3">
      <c r="A29" s="95" t="s">
        <v>1291</v>
      </c>
      <c r="B29" s="96"/>
      <c r="C29" s="97">
        <f>C14-C25</f>
        <v>0</v>
      </c>
      <c r="D29" s="97">
        <v>0</v>
      </c>
      <c r="E29" s="85">
        <f>E28/E14</f>
        <v>0.6013289036544851</v>
      </c>
      <c r="F29" s="85">
        <f t="shared" ref="F29:G29" si="3">F28/F14</f>
        <v>0.39981935281181274</v>
      </c>
      <c r="G29" s="86">
        <f t="shared" si="3"/>
        <v>0.27479579929988329</v>
      </c>
    </row>
    <row r="30" spans="1:7" ht="15.75" thickBot="1" x14ac:dyDescent="0.3">
      <c r="A30" s="34"/>
      <c r="B30" s="34"/>
      <c r="C30" s="34"/>
      <c r="D30" s="34"/>
      <c r="E30" s="34"/>
      <c r="F30" s="34"/>
      <c r="G30" s="34"/>
    </row>
    <row r="31" spans="1:7" x14ac:dyDescent="0.25">
      <c r="A31" s="35"/>
      <c r="B31" s="36"/>
      <c r="C31" s="142" t="s">
        <v>1286</v>
      </c>
      <c r="D31" s="143"/>
      <c r="E31" s="143"/>
      <c r="F31" s="144"/>
      <c r="G31" s="34"/>
    </row>
    <row r="32" spans="1:7" x14ac:dyDescent="0.25">
      <c r="A32" s="38"/>
      <c r="B32" s="39"/>
      <c r="C32" s="145" t="s">
        <v>1283</v>
      </c>
      <c r="D32" s="145"/>
      <c r="E32" s="145"/>
      <c r="F32" s="146"/>
      <c r="G32" s="34"/>
    </row>
    <row r="33" spans="1:7" x14ac:dyDescent="0.25">
      <c r="A33" s="41" t="s">
        <v>1198</v>
      </c>
      <c r="B33" s="42" t="s">
        <v>0</v>
      </c>
      <c r="C33" s="72" t="s">
        <v>1197</v>
      </c>
      <c r="D33" s="72" t="s">
        <v>0</v>
      </c>
      <c r="E33" s="72" t="s">
        <v>1198</v>
      </c>
      <c r="F33" s="73" t="s">
        <v>1196</v>
      </c>
      <c r="G33" s="34"/>
    </row>
    <row r="34" spans="1:7" x14ac:dyDescent="0.25">
      <c r="A34" s="46" t="s">
        <v>1289</v>
      </c>
      <c r="B34" s="59"/>
      <c r="C34" s="60">
        <v>356662</v>
      </c>
      <c r="D34" s="60">
        <v>107315</v>
      </c>
      <c r="E34" s="60">
        <v>26829</v>
      </c>
      <c r="F34" s="61">
        <v>490807</v>
      </c>
      <c r="G34" s="34"/>
    </row>
    <row r="35" spans="1:7" ht="15.75" thickBot="1" x14ac:dyDescent="0.3">
      <c r="A35" s="51" t="s">
        <v>557</v>
      </c>
      <c r="B35" s="52"/>
      <c r="C35" s="62">
        <v>27010</v>
      </c>
      <c r="D35" s="62">
        <v>8559</v>
      </c>
      <c r="E35" s="62">
        <v>2140</v>
      </c>
      <c r="F35" s="63">
        <v>37708</v>
      </c>
      <c r="G35" s="34"/>
    </row>
    <row r="36" spans="1:7" hidden="1" x14ac:dyDescent="0.25">
      <c r="A36" s="64"/>
      <c r="B36" s="64"/>
      <c r="C36" s="64"/>
      <c r="D36" s="64"/>
      <c r="E36" s="64"/>
      <c r="F36" s="64"/>
      <c r="G36" s="34"/>
    </row>
    <row r="37" spans="1:7" hidden="1" x14ac:dyDescent="0.25">
      <c r="A37" s="65"/>
      <c r="B37" s="65"/>
      <c r="C37" s="65"/>
      <c r="D37" s="65"/>
      <c r="E37" s="65"/>
      <c r="F37" s="65"/>
      <c r="G37" s="34"/>
    </row>
    <row r="38" spans="1:7" ht="15.75" thickBot="1" x14ac:dyDescent="0.3">
      <c r="A38" s="66"/>
      <c r="B38" s="66"/>
      <c r="C38" s="66"/>
      <c r="D38" s="66"/>
      <c r="E38" s="66"/>
      <c r="F38" s="66"/>
      <c r="G38" s="34"/>
    </row>
    <row r="39" spans="1:7" x14ac:dyDescent="0.25">
      <c r="A39" s="67"/>
      <c r="B39" s="68"/>
      <c r="C39" s="147" t="s">
        <v>1282</v>
      </c>
      <c r="D39" s="147"/>
      <c r="E39" s="147"/>
      <c r="F39" s="148"/>
      <c r="G39" s="34"/>
    </row>
    <row r="40" spans="1:7" x14ac:dyDescent="0.25">
      <c r="A40" s="38"/>
      <c r="B40" s="39"/>
      <c r="C40" s="149" t="s">
        <v>1283</v>
      </c>
      <c r="D40" s="149"/>
      <c r="E40" s="149"/>
      <c r="F40" s="150"/>
      <c r="G40" s="34"/>
    </row>
    <row r="41" spans="1:7" x14ac:dyDescent="0.25">
      <c r="A41" s="41" t="s">
        <v>1198</v>
      </c>
      <c r="B41" s="42" t="s">
        <v>0</v>
      </c>
      <c r="C41" s="74" t="s">
        <v>1197</v>
      </c>
      <c r="D41" s="74" t="s">
        <v>0</v>
      </c>
      <c r="E41" s="74" t="s">
        <v>1198</v>
      </c>
      <c r="F41" s="75" t="s">
        <v>1196</v>
      </c>
      <c r="G41" s="34"/>
    </row>
    <row r="42" spans="1:7" x14ac:dyDescent="0.25">
      <c r="A42" s="46" t="s">
        <v>1289</v>
      </c>
      <c r="B42" s="59"/>
      <c r="C42" s="60">
        <v>251534</v>
      </c>
      <c r="D42" s="60">
        <v>66055</v>
      </c>
      <c r="E42" s="60">
        <v>16514</v>
      </c>
      <c r="F42" s="61">
        <v>334102</v>
      </c>
      <c r="G42" s="34"/>
    </row>
    <row r="43" spans="1:7" x14ac:dyDescent="0.25">
      <c r="A43" s="76" t="s">
        <v>1290</v>
      </c>
      <c r="B43" s="59"/>
      <c r="C43" s="77">
        <f>C34-C42</f>
        <v>105128</v>
      </c>
      <c r="D43" s="78">
        <f t="shared" ref="D43:F43" si="4">D34-D42</f>
        <v>41260</v>
      </c>
      <c r="E43" s="78">
        <f t="shared" si="4"/>
        <v>10315</v>
      </c>
      <c r="F43" s="79">
        <f t="shared" si="4"/>
        <v>156705</v>
      </c>
      <c r="G43" s="34"/>
    </row>
    <row r="44" spans="1:7" x14ac:dyDescent="0.25">
      <c r="A44" s="76" t="s">
        <v>1291</v>
      </c>
      <c r="B44" s="59"/>
      <c r="C44" s="80">
        <f>(C34-C42)/C34</f>
        <v>0.29475525848001749</v>
      </c>
      <c r="D44" s="80">
        <f t="shared" ref="D44:F44" si="5">(D34-D42)/D34</f>
        <v>0.38447560918790474</v>
      </c>
      <c r="E44" s="80">
        <f t="shared" si="5"/>
        <v>0.3844720265384472</v>
      </c>
      <c r="F44" s="81">
        <f t="shared" si="5"/>
        <v>0.31928028736346464</v>
      </c>
      <c r="G44" s="34"/>
    </row>
    <row r="45" spans="1:7" x14ac:dyDescent="0.25">
      <c r="A45" s="82" t="s">
        <v>557</v>
      </c>
      <c r="B45" s="59"/>
      <c r="C45" s="60">
        <v>19904</v>
      </c>
      <c r="D45" s="60">
        <v>5953</v>
      </c>
      <c r="E45" s="60">
        <v>1488</v>
      </c>
      <c r="F45" s="61">
        <v>27346</v>
      </c>
      <c r="G45" s="34"/>
    </row>
    <row r="46" spans="1:7" hidden="1" x14ac:dyDescent="0.25">
      <c r="A46" s="83"/>
      <c r="B46" s="59"/>
      <c r="C46" s="59"/>
      <c r="D46" s="59"/>
      <c r="E46" s="59"/>
      <c r="F46" s="84"/>
      <c r="G46" s="34"/>
    </row>
    <row r="47" spans="1:7" hidden="1" x14ac:dyDescent="0.25">
      <c r="A47" s="83"/>
      <c r="B47" s="59"/>
      <c r="C47" s="59"/>
      <c r="D47" s="59"/>
      <c r="E47" s="59"/>
      <c r="F47" s="84"/>
      <c r="G47" s="34"/>
    </row>
    <row r="48" spans="1:7" x14ac:dyDescent="0.25">
      <c r="A48" s="76" t="s">
        <v>1290</v>
      </c>
      <c r="B48" s="59"/>
      <c r="C48" s="78">
        <f>C35-C45</f>
        <v>7106</v>
      </c>
      <c r="D48" s="78">
        <f t="shared" ref="D48:F48" si="6">D35-D45</f>
        <v>2606</v>
      </c>
      <c r="E48" s="78">
        <f t="shared" si="6"/>
        <v>652</v>
      </c>
      <c r="F48" s="79">
        <f t="shared" si="6"/>
        <v>10362</v>
      </c>
      <c r="G48" s="34"/>
    </row>
    <row r="49" spans="1:7" ht="15.75" thickBot="1" x14ac:dyDescent="0.3">
      <c r="A49" s="76" t="s">
        <v>1291</v>
      </c>
      <c r="B49" s="52"/>
      <c r="C49" s="85">
        <f>(C35-C45)/C35</f>
        <v>0.26308774527952611</v>
      </c>
      <c r="D49" s="85">
        <f t="shared" ref="D49:F49" si="7">(D35-D45)/D35</f>
        <v>0.30447482182497954</v>
      </c>
      <c r="E49" s="85">
        <f t="shared" si="7"/>
        <v>0.30467289719626167</v>
      </c>
      <c r="F49" s="86">
        <f t="shared" si="7"/>
        <v>0.27479579929988329</v>
      </c>
      <c r="G49" s="34"/>
    </row>
    <row r="50" spans="1:7" ht="15.75" thickBot="1" x14ac:dyDescent="0.3">
      <c r="A50" s="66"/>
      <c r="B50" s="66"/>
      <c r="C50" s="66"/>
      <c r="D50" s="66"/>
      <c r="E50" s="66"/>
      <c r="F50" s="66"/>
      <c r="G50" s="34"/>
    </row>
    <row r="51" spans="1:7" x14ac:dyDescent="0.25">
      <c r="A51" s="67"/>
      <c r="B51" s="68"/>
      <c r="C51" s="137" t="s">
        <v>1282</v>
      </c>
      <c r="D51" s="137"/>
      <c r="E51" s="137"/>
      <c r="F51" s="138"/>
      <c r="G51" s="34"/>
    </row>
    <row r="52" spans="1:7" x14ac:dyDescent="0.25">
      <c r="A52" s="38"/>
      <c r="B52" s="39"/>
      <c r="C52" s="139" t="s">
        <v>1284</v>
      </c>
      <c r="D52" s="139"/>
      <c r="E52" s="139"/>
      <c r="F52" s="140"/>
      <c r="G52" s="34"/>
    </row>
    <row r="53" spans="1:7" x14ac:dyDescent="0.25">
      <c r="A53" s="41" t="s">
        <v>1198</v>
      </c>
      <c r="B53" s="42" t="s">
        <v>0</v>
      </c>
      <c r="C53" s="87" t="s">
        <v>1199</v>
      </c>
      <c r="D53" s="87" t="s">
        <v>1200</v>
      </c>
      <c r="E53" s="87" t="s">
        <v>1201</v>
      </c>
      <c r="F53" s="88" t="s">
        <v>1196</v>
      </c>
      <c r="G53" s="34"/>
    </row>
    <row r="54" spans="1:7" x14ac:dyDescent="0.25">
      <c r="A54" s="46" t="s">
        <v>1289</v>
      </c>
      <c r="B54" s="59"/>
      <c r="C54" s="60">
        <v>66820</v>
      </c>
      <c r="D54" s="60">
        <v>183756</v>
      </c>
      <c r="E54" s="60">
        <v>83526</v>
      </c>
      <c r="F54" s="61">
        <v>334102</v>
      </c>
      <c r="G54" s="34"/>
    </row>
    <row r="55" spans="1:7" x14ac:dyDescent="0.25">
      <c r="A55" s="76" t="s">
        <v>1290</v>
      </c>
      <c r="B55" s="59"/>
      <c r="C55" s="78">
        <f>C34-C54</f>
        <v>289842</v>
      </c>
      <c r="D55" s="60">
        <f>D54-D34</f>
        <v>76441</v>
      </c>
      <c r="E55" s="60">
        <f t="shared" ref="E55" si="8">E54-E34</f>
        <v>56697</v>
      </c>
      <c r="F55" s="79">
        <v>156705</v>
      </c>
      <c r="G55" s="34"/>
    </row>
    <row r="56" spans="1:7" x14ac:dyDescent="0.25">
      <c r="A56" s="76" t="s">
        <v>1291</v>
      </c>
      <c r="B56" s="59"/>
      <c r="C56" s="89">
        <f>(C34-C54)/C34</f>
        <v>0.81265175432201919</v>
      </c>
      <c r="D56" s="90">
        <f>(D54-D34)/D34</f>
        <v>0.71230489679914266</v>
      </c>
      <c r="E56" s="90">
        <f t="shared" ref="E56" si="9">(E54-E34)/E34</f>
        <v>2.1132729509113273</v>
      </c>
      <c r="F56" s="93">
        <v>0.32</v>
      </c>
      <c r="G56" s="34"/>
    </row>
    <row r="57" spans="1:7" x14ac:dyDescent="0.25">
      <c r="A57" s="82" t="s">
        <v>557</v>
      </c>
      <c r="B57" s="59"/>
      <c r="C57" s="60">
        <v>5469</v>
      </c>
      <c r="D57" s="60">
        <v>15040</v>
      </c>
      <c r="E57" s="60">
        <v>6836</v>
      </c>
      <c r="F57" s="61">
        <v>27346</v>
      </c>
      <c r="G57" s="34"/>
    </row>
    <row r="58" spans="1:7" x14ac:dyDescent="0.25">
      <c r="A58" s="76" t="s">
        <v>1290</v>
      </c>
      <c r="B58" s="59"/>
      <c r="C58" s="78">
        <f>C35-C57</f>
        <v>21541</v>
      </c>
      <c r="D58" s="60">
        <f>D57-D35</f>
        <v>6481</v>
      </c>
      <c r="E58" s="60">
        <f t="shared" ref="E58" si="10">E57-E35</f>
        <v>4696</v>
      </c>
      <c r="F58" s="79">
        <f>F35-F57</f>
        <v>10362</v>
      </c>
      <c r="G58" s="34"/>
    </row>
    <row r="59" spans="1:7" ht="15.75" thickBot="1" x14ac:dyDescent="0.3">
      <c r="A59" s="95" t="s">
        <v>1291</v>
      </c>
      <c r="B59" s="52"/>
      <c r="C59" s="85">
        <f>(C35-C57)/C35</f>
        <v>0.79751943724546459</v>
      </c>
      <c r="D59" s="97">
        <f>(D57-D35)/D35</f>
        <v>0.75721462787708849</v>
      </c>
      <c r="E59" s="97">
        <f>(E57-E35)/E35</f>
        <v>2.1943925233644861</v>
      </c>
      <c r="F59" s="86">
        <v>0.27</v>
      </c>
      <c r="G59" s="34"/>
    </row>
    <row r="60" spans="1:7" x14ac:dyDescent="0.25">
      <c r="A60" s="34"/>
      <c r="B60" s="34"/>
      <c r="C60" s="34"/>
      <c r="D60" s="34"/>
      <c r="E60" s="34"/>
      <c r="F60" s="34"/>
      <c r="G60" s="34"/>
    </row>
    <row r="61" spans="1:7" x14ac:dyDescent="0.25">
      <c r="A61" s="34"/>
      <c r="B61" s="34"/>
      <c r="C61" s="34"/>
      <c r="D61" s="34"/>
      <c r="E61" s="34"/>
      <c r="F61" s="34"/>
      <c r="G61" s="34"/>
    </row>
  </sheetData>
  <mergeCells count="15">
    <mergeCell ref="C51:F51"/>
    <mergeCell ref="C52:F52"/>
    <mergeCell ref="C20:D20"/>
    <mergeCell ref="E20:F20"/>
    <mergeCell ref="C31:F31"/>
    <mergeCell ref="C32:F32"/>
    <mergeCell ref="C39:F39"/>
    <mergeCell ref="C40:F40"/>
    <mergeCell ref="C19:G19"/>
    <mergeCell ref="C2:F2"/>
    <mergeCell ref="C3:D3"/>
    <mergeCell ref="E3:F3"/>
    <mergeCell ref="C10:G10"/>
    <mergeCell ref="C11:D11"/>
    <mergeCell ref="E11:F1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 &amp; Proposed Revenues</vt:lpstr>
      <vt:lpstr>Current &amp; Proposed Distribution</vt:lpstr>
      <vt:lpstr>Current Revenues &amp; Distribution</vt:lpstr>
      <vt:lpstr>County Comparison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Mather, Kathy M</dc:creator>
  <cp:lastModifiedBy>Scott Mark Huelsman</cp:lastModifiedBy>
  <cp:lastPrinted>2014-04-05T00:15:34Z</cp:lastPrinted>
  <dcterms:created xsi:type="dcterms:W3CDTF">2013-12-19T18:20:12Z</dcterms:created>
  <dcterms:modified xsi:type="dcterms:W3CDTF">2014-04-05T00:16:58Z</dcterms:modified>
</cp:coreProperties>
</file>